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480" yWindow="375" windowWidth="5250" windowHeight="3300" tabRatio="863"/>
  </bookViews>
  <sheets>
    <sheet name="通信行业周报" sheetId="1" r:id="rId1"/>
    <sheet name="市场表现" sheetId="81" r:id="rId2"/>
    <sheet name="板块表现" sheetId="46" r:id="rId3"/>
    <sheet name="重点个股" sheetId="65" r:id="rId4"/>
    <sheet name="运营数据" sheetId="80" r:id="rId5"/>
    <sheet name="行业资讯" sheetId="63" r:id="rId6"/>
    <sheet name="运营商" sheetId="73" r:id="rId7"/>
    <sheet name="设备商" sheetId="76" r:id="rId8"/>
    <sheet name="公司资讯" sheetId="66" r:id="rId9"/>
    <sheet name="解禁与定增" sheetId="79" r:id="rId10"/>
    <sheet name="三季报业绩" sheetId="82" r:id="rId11"/>
    <sheet name="免责声明" sheetId="38" r:id="rId12"/>
  </sheets>
  <externalReferences>
    <externalReference r:id="rId13"/>
    <externalReference r:id="rId14"/>
    <externalReference r:id="rId15"/>
    <externalReference r:id="rId16"/>
  </externalReferences>
  <definedNames>
    <definedName name="_zs1" localSheetId="8">OFFSET([1]传媒板块表现!$T$4,0,(3-[1]传媒板块表现!$B$10)*6+1,LOOKUP([1]传媒板块表现!$B$10,{1,2,3},{51,103,154}),1)</definedName>
    <definedName name="_zs1" localSheetId="5">OFFSET([1]传媒板块表现!$T$4,0,(3-[1]传媒板块表现!$B$10)*6+1,LOOKUP([1]传媒板块表现!$B$10,{1,2,3},{51,103,154}),1)</definedName>
    <definedName name="_zs1" localSheetId="9">OFFSET([2]市场表现!$O$4,0,(3-[2]市场表现!$B$10)*7+1,LOOKUP([2]市场表现!$B$10,{1,2,3},{51,103,154})+1,1)</definedName>
    <definedName name="_zs1" localSheetId="7">OFFSET([1]传媒板块表现!$T$4,0,(3-[1]传媒板块表现!$B$10)*6+1,LOOKUP([1]传媒板块表现!$B$10,{1,2,3},{51,103,154}),1)</definedName>
    <definedName name="_zs1" localSheetId="1">OFFSET(市场表现!$O$4,0,(3-市场表现!$B$10)*7+1,LOOKUP(市场表现!$B$10,{1,2,3},{51,103,154})+1,1)</definedName>
    <definedName name="_zs1" localSheetId="6">OFFSET([1]传媒板块表现!$T$4,0,(3-[1]传媒板块表现!$B$10)*6+1,LOOKUP([1]传媒板块表现!$B$10,{1,2,3},{51,103,154}),1)</definedName>
    <definedName name="_zs1" localSheetId="4">OFFSET([2]市场表现!$O$4,0,(3-[2]市场表现!$B$10)*7+1,LOOKUP([2]市场表现!$B$10,{1,2,3},{51,103,154})+1,1)</definedName>
    <definedName name="_zs1" localSheetId="3">OFFSET([1]传媒板块表现!$T$4,0,(3-[1]传媒板块表现!$B$10)*6+1,LOOKUP([1]传媒板块表现!$B$10,{1,2,3},{51,103,154}),1)</definedName>
    <definedName name="_zs1">OFFSET(#REF!,0,(3-#REF!)*7+1,LOOKUP(#REF!,{1,2,3},{51,103,154})+1,1)</definedName>
    <definedName name="_zs2" localSheetId="8">OFFSET([1]传媒板块表现!$T$4,0,(3-[1]传媒板块表现!$B$10)*6+2,LOOKUP([1]传媒板块表现!$B$10,{1,2,3},{51,103,154}),1)</definedName>
    <definedName name="_zs2" localSheetId="5">OFFSET([1]传媒板块表现!$T$4,0,(3-[1]传媒板块表现!$B$10)*6+2,LOOKUP([1]传媒板块表现!$B$10,{1,2,3},{51,103,154}),1)</definedName>
    <definedName name="_zs2" localSheetId="9">OFFSET([2]市场表现!$O$4,0,(3-[2]市场表现!$B$10)*7+2,LOOKUP([2]市场表现!$B$10,{1,2,3},{51,103,154})+1,1)</definedName>
    <definedName name="_zs2" localSheetId="7">OFFSET([1]传媒板块表现!$T$4,0,(3-[1]传媒板块表现!$B$10)*6+2,LOOKUP([1]传媒板块表现!$B$10,{1,2,3},{51,103,154}),1)</definedName>
    <definedName name="_zs2" localSheetId="1">OFFSET(市场表现!$O$4,0,(3-市场表现!$B$10)*7+2,LOOKUP(市场表现!$B$10,{1,2,3},{51,103,154})+1,1)</definedName>
    <definedName name="_zs2" localSheetId="6">OFFSET([1]传媒板块表现!$T$4,0,(3-[1]传媒板块表现!$B$10)*6+2,LOOKUP([1]传媒板块表现!$B$10,{1,2,3},{51,103,154}),1)</definedName>
    <definedName name="_zs2" localSheetId="4">OFFSET([2]市场表现!$O$4,0,(3-[2]市场表现!$B$10)*7+2,LOOKUP([2]市场表现!$B$10,{1,2,3},{51,103,154})+1,1)</definedName>
    <definedName name="_zs2" localSheetId="3">OFFSET([1]传媒板块表现!$T$4,0,(3-[1]传媒板块表现!$B$10)*6+2,LOOKUP([1]传媒板块表现!$B$10,{1,2,3},{51,103,154}),1)</definedName>
    <definedName name="_zs2">OFFSET(#REF!,0,(3-#REF!)*7+2,LOOKUP(#REF!,{1,2,3},{51,103,154})+1,1)</definedName>
    <definedName name="_zs3" localSheetId="8">OFFSET([1]传媒板块表现!$T$4,0,(3-[1]传媒板块表现!$B$10)*6+3,LOOKUP([1]传媒板块表现!$B$10,{1,2,3},{51,103,154}),1)</definedName>
    <definedName name="_zs3" localSheetId="5">OFFSET([1]传媒板块表现!$T$4,0,(3-[1]传媒板块表现!$B$10)*6+3,LOOKUP([1]传媒板块表现!$B$10,{1,2,3},{51,103,154}),1)</definedName>
    <definedName name="_zs3" localSheetId="9">OFFSET([2]市场表现!$O$4,0,(3-[2]市场表现!$B$10)*7+3,LOOKUP([2]市场表现!$B$10,{1,2,3},{51,103,154})+1,1)</definedName>
    <definedName name="_zs3" localSheetId="7">OFFSET([1]传媒板块表现!$T$4,0,(3-[1]传媒板块表现!$B$10)*6+3,LOOKUP([1]传媒板块表现!$B$10,{1,2,3},{51,103,154}),1)</definedName>
    <definedName name="_zs3" localSheetId="1">OFFSET(市场表现!$O$4,0,(3-市场表现!$B$10)*7+3,LOOKUP(市场表现!$B$10,{1,2,3},{51,103,154})+1,1)</definedName>
    <definedName name="_zs3" localSheetId="6">OFFSET([1]传媒板块表现!$T$4,0,(3-[1]传媒板块表现!$B$10)*6+3,LOOKUP([1]传媒板块表现!$B$10,{1,2,3},{51,103,154}),1)</definedName>
    <definedName name="_zs3" localSheetId="4">OFFSET([2]市场表现!$O$4,0,(3-[2]市场表现!$B$10)*7+3,LOOKUP([2]市场表现!$B$10,{1,2,3},{51,103,154})+1,1)</definedName>
    <definedName name="_zs3" localSheetId="3">OFFSET([1]传媒板块表现!$T$4,0,(3-[1]传媒板块表现!$B$10)*6+3,LOOKUP([1]传媒板块表现!$B$10,{1,2,3},{51,103,154}),1)</definedName>
    <definedName name="_zs3">OFFSET(#REF!,0,(3-#REF!)*7+3,LOOKUP(#REF!,{1,2,3},{51,103,154})+1,1)</definedName>
    <definedName name="_zs4" localSheetId="8">OFFSET([1]传媒板块表现!$T$4,0,(3-[1]传媒板块表现!$B$10)*6+4,LOOKUP([1]传媒板块表现!$B$10,{1,2,3},{51,103,154}),1)</definedName>
    <definedName name="_zs4" localSheetId="5">OFFSET([1]传媒板块表现!$T$4,0,(3-[1]传媒板块表现!$B$10)*6+4,LOOKUP([1]传媒板块表现!$B$10,{1,2,3},{51,103,154}),1)</definedName>
    <definedName name="_zs4" localSheetId="9">OFFSET([2]市场表现!$O$4,0,(3-[2]市场表现!$B$10)*7+4,LOOKUP([2]市场表现!$B$10,{1,2,3},{51,103,154})+1,1)</definedName>
    <definedName name="_zs4" localSheetId="7">OFFSET([1]传媒板块表现!$T$4,0,(3-[1]传媒板块表现!$B$10)*6+4,LOOKUP([1]传媒板块表现!$B$10,{1,2,3},{51,103,154}),1)</definedName>
    <definedName name="_zs4" localSheetId="1">OFFSET(市场表现!$O$4,0,(3-市场表现!$B$10)*7+4,LOOKUP(市场表现!$B$10,{1,2,3},{51,103,154})+1,1)</definedName>
    <definedName name="_zs4" localSheetId="6">OFFSET([1]传媒板块表现!$T$4,0,(3-[1]传媒板块表现!$B$10)*6+4,LOOKUP([1]传媒板块表现!$B$10,{1,2,3},{51,103,154}),1)</definedName>
    <definedName name="_zs4" localSheetId="4">OFFSET([2]市场表现!$O$4,0,(3-[2]市场表现!$B$10)*7+4,LOOKUP([2]市场表现!$B$10,{1,2,3},{51,103,154})+1,1)</definedName>
    <definedName name="_zs4" localSheetId="3">OFFSET([1]传媒板块表现!$T$4,0,(3-[1]传媒板块表现!$B$10)*6+4,LOOKUP([1]传媒板块表现!$B$10,{1,2,3},{51,103,154}),1)</definedName>
    <definedName name="_zs4">OFFSET(#REF!,0,(3-#REF!)*7+4,LOOKUP(#REF!,{1,2,3},{51,103,154})+1,1)</definedName>
    <definedName name="_zs5" localSheetId="9">OFFSET([2]市场表现!$O$4,0,(3-[2]市场表现!$B$10)*7+5,LOOKUP([2]市场表现!$B$10,{1,2,3},{51,103,154})+1,1)</definedName>
    <definedName name="_zs5" localSheetId="1">OFFSET(市场表现!$O$4,0,(3-市场表现!$B$10)*7+5,LOOKUP(市场表现!$B$10,{1,2,3},{51,103,154})+1,1)</definedName>
    <definedName name="_zs5" localSheetId="4">OFFSET([2]市场表现!$O$4,0,(3-[2]市场表现!$B$10)*7+5,LOOKUP([2]市场表现!$B$10,{1,2,3},{51,103,154})+1,1)</definedName>
    <definedName name="_zs5">OFFSET(#REF!,0,(3-#REF!)*7+5,LOOKUP(#REF!,{1,2,3},{51,103,154})+1,1)</definedName>
    <definedName name="date" localSheetId="8">OFFSET([1]传媒板块表现!$T$4,0,(3-[1]传媒板块表现!$B$10)*6,LOOKUP([1]传媒板块表现!$B$10,{1,2,3},{51,103,154}),1)</definedName>
    <definedName name="date" localSheetId="5">OFFSET([1]传媒板块表现!$T$4,0,(3-[1]传媒板块表现!$B$10)*6,LOOKUP([1]传媒板块表现!$B$10,{1,2,3},{51,103,154}),1)</definedName>
    <definedName name="date" localSheetId="9">OFFSET([3]二级行业市场表现!$N$4,0,(3-[3]二级行业市场表现!$B$10)*6,LOOKUP([3]二级行业市场表现!$B$10,{1,2,3},{51,103,154}),1)</definedName>
    <definedName name="date" localSheetId="7">OFFSET([1]传媒板块表现!$T$4,0,(3-[1]传媒板块表现!$B$10)*6,LOOKUP([1]传媒板块表现!$B$10,{1,2,3},{51,103,154}),1)</definedName>
    <definedName name="date" localSheetId="1">OFFSET([3]二级行业市场表现!$N$4,0,(3-[3]二级行业市场表现!$B$10)*6,LOOKUP([3]二级行业市场表现!$B$10,{1,2,3},{51,103,154}),1)</definedName>
    <definedName name="date" localSheetId="6">OFFSET([1]传媒板块表现!$T$4,0,(3-[1]传媒板块表现!$B$10)*6,LOOKUP([1]传媒板块表现!$B$10,{1,2,3},{51,103,154}),1)</definedName>
    <definedName name="date" localSheetId="4">OFFSET([3]二级行业市场表现!$N$4,0,(3-[3]二级行业市场表现!$B$10)*6,LOOKUP([3]二级行业市场表现!$B$10,{1,2,3},{51,103,154}),1)</definedName>
    <definedName name="date" localSheetId="3">OFFSET([1]传媒板块表现!$T$4,0,(3-[1]传媒板块表现!$B$10)*6,LOOKUP([1]传媒板块表现!$B$10,{1,2,3},{51,103,154}),1)</definedName>
    <definedName name="date">OFFSET([3]二级行业市场表现!$N$4,0,(3-[3]二级行业市场表现!$B$10)*6,LOOKUP([3]二级行业市场表现!$B$10,{1,2,3},{51,103,154}),1)</definedName>
    <definedName name="fmdate" localSheetId="8">OFFSET([1]传媒板块表现!$B$72,1,0,49,1)</definedName>
    <definedName name="fmdate" localSheetId="5">OFFSET([1]传媒板块表现!$B$72,1,0,49,1)</definedName>
    <definedName name="fmdate" localSheetId="7">OFFSET([1]传媒板块表现!$B$72,1,0,49,1)</definedName>
    <definedName name="fmdate" localSheetId="6">OFFSET([1]传媒板块表现!$B$72,1,0,49,1)</definedName>
    <definedName name="fmdate" localSheetId="3">OFFSET([1]传媒板块表现!$B$72,1,0,49,1)</definedName>
    <definedName name="fmdate">OFFSET([3]二级行业市场表现!$B$72,1,0,49,1)</definedName>
    <definedName name="fmIT" localSheetId="8">OFFSET([1]传媒板块表现!$B$72,2,4,49,1)</definedName>
    <definedName name="fmIT" localSheetId="5">OFFSET([1]传媒板块表现!$B$72,2,4,49,1)</definedName>
    <definedName name="fmIT" localSheetId="7">OFFSET([1]传媒板块表现!$B$72,2,4,49,1)</definedName>
    <definedName name="fmIT" localSheetId="6">OFFSET([1]传媒板块表现!$B$72,2,4,49,1)</definedName>
    <definedName name="fmIT" localSheetId="3">OFFSET([1]传媒板块表现!$B$72,2,4,49,1)</definedName>
    <definedName name="fmIT">OFFSET([3]二级行业市场表现!$B$72,2,4,49,1)</definedName>
    <definedName name="fmsh00300" localSheetId="8">OFFSET([1]传媒板块表现!$B$72,2,3,49,1)</definedName>
    <definedName name="fmsh00300" localSheetId="5">OFFSET([1]传媒板块表现!$B$72,2,3,49,1)</definedName>
    <definedName name="fmsh00300" localSheetId="7">OFFSET([1]传媒板块表现!$B$72,2,3,49,1)</definedName>
    <definedName name="fmsh00300" localSheetId="6">OFFSET([1]传媒板块表现!$B$72,2,3,49,1)</definedName>
    <definedName name="fmsh00300" localSheetId="3">OFFSET([1]传媒板块表现!$B$72,2,3,49,1)</definedName>
    <definedName name="fmsh00300">OFFSET([3]二级行业市场表现!$B$72,2,3,49,1)</definedName>
    <definedName name="snjg_date" comment="日期" localSheetId="8">OFFSET(#REF!,0,0,COUNT(#REF!),1)</definedName>
    <definedName name="snjg_date" comment="日期" localSheetId="5">OFFSET(#REF!,0,0,COUNT(#REF!),1)</definedName>
    <definedName name="snjg_date" comment="日期" localSheetId="7">OFFSET(#REF!,0,0,COUNT(#REF!),1)</definedName>
    <definedName name="snjg_date" comment="日期" localSheetId="1">OFFSET(#REF!,0,0,COUNT(#REF!),1)</definedName>
    <definedName name="snjg_date" comment="日期" localSheetId="6">OFFSET(#REF!,0,0,COUNT(#REF!),1)</definedName>
    <definedName name="snjg_date" comment="日期" localSheetId="4">OFFSET(#REF!,0,0,COUNT(#REF!),1)</definedName>
    <definedName name="snjg_date" comment="日期" localSheetId="3">OFFSET(#REF!,0,0,COUNT(#REF!),1)</definedName>
    <definedName name="snjg_date" comment="日期">OFFSET(#REF!,0,0,COUNT(#REF!),1)</definedName>
    <definedName name="snjg_qy1" comment="按区域划分-低标水泥" localSheetId="8">OFFSET(#REF!,0,#REF!-1,COUNT(#REF!)+1,1)</definedName>
    <definedName name="snjg_qy1" comment="按区域划分-低标水泥" localSheetId="5">OFFSET(#REF!,0,#REF!-1,COUNT(#REF!)+1,1)</definedName>
    <definedName name="snjg_qy1" comment="按区域划分-低标水泥" localSheetId="7">OFFSET(#REF!,0,#REF!-1,COUNT(#REF!)+1,1)</definedName>
    <definedName name="snjg_qy1" comment="按区域划分-低标水泥" localSheetId="1">OFFSET(#REF!,0,#REF!-1,COUNT(#REF!)+1,1)</definedName>
    <definedName name="snjg_qy1" comment="按区域划分-低标水泥" localSheetId="6">OFFSET(#REF!,0,#REF!-1,COUNT(#REF!)+1,1)</definedName>
    <definedName name="snjg_qy1" comment="按区域划分-低标水泥" localSheetId="4">OFFSET(#REF!,0,#REF!-1,COUNT(#REF!)+1,1)</definedName>
    <definedName name="snjg_qy1" comment="按区域划分-低标水泥" localSheetId="3">OFFSET(#REF!,0,#REF!-1,COUNT(#REF!)+1,1)</definedName>
    <definedName name="snjg_qy1" comment="按区域划分-低标水泥">OFFSET(#REF!,0,#REF!-1,COUNT(#REF!)+1,1)</definedName>
    <definedName name="snjg_qy2" comment="按区域划分-高标水泥" localSheetId="5">OFFSET(#REF!,0,#REF!+7-1,COUNT(#REF!)+1,1)</definedName>
    <definedName name="snjg_qy2" comment="按区域划分-高标水泥" localSheetId="7">OFFSET(#REF!,0,#REF!+7-1,COUNT(#REF!)+1,1)</definedName>
    <definedName name="snjg_qy2" comment="按区域划分-高标水泥" localSheetId="1">OFFSET(#REF!,0,#REF!+7-1,COUNT(#REF!)+1,1)</definedName>
    <definedName name="snjg_qy2" comment="按区域划分-高标水泥" localSheetId="6">OFFSET(#REF!,0,#REF!+7-1,COUNT(#REF!)+1,1)</definedName>
    <definedName name="snjg_qy2" comment="按区域划分-高标水泥" localSheetId="4">OFFSET(#REF!,0,#REF!+7-1,COUNT(#REF!)+1,1)</definedName>
    <definedName name="snjg_qy2" comment="按区域划分-高标水泥" localSheetId="3">OFFSET(#REF!,0,#REF!+7-1,COUNT(#REF!)+1,1)</definedName>
    <definedName name="snjg_qy2" comment="按区域划分-高标水泥">OFFSET(#REF!,0,#REF!+7-1,COUNT(#REF!)+1,1)</definedName>
    <definedName name="snjg_sf1" localSheetId="5">OFFSET(#REF!,0,#REF!-1,COUNT(#REF!)+1,1)</definedName>
    <definedName name="snjg_sf1" localSheetId="7">OFFSET(#REF!,0,#REF!-1,COUNT(#REF!)+1,1)</definedName>
    <definedName name="snjg_sf1" localSheetId="1">OFFSET(#REF!,0,#REF!-1,COUNT(#REF!)+1,1)</definedName>
    <definedName name="snjg_sf1" localSheetId="6">OFFSET(#REF!,0,#REF!-1,COUNT(#REF!)+1,1)</definedName>
    <definedName name="snjg_sf1" localSheetId="4">OFFSET(#REF!,0,#REF!-1,COUNT(#REF!)+1,1)</definedName>
    <definedName name="snjg_sf1" localSheetId="3">OFFSET(#REF!,0,#REF!-1,COUNT(#REF!)+1,1)</definedName>
    <definedName name="snjg_sf1">OFFSET(#REF!,0,#REF!-1,COUNT(#REF!)+1,1)</definedName>
    <definedName name="snjg_sf2" localSheetId="5">OFFSET(#REF!,0,#REF!,COUNT(#REF!)+1,1)</definedName>
    <definedName name="snjg_sf2" localSheetId="7">OFFSET(#REF!,0,#REF!,COUNT(#REF!)+1,1)</definedName>
    <definedName name="snjg_sf2" localSheetId="1">OFFSET(#REF!,0,#REF!,COUNT(#REF!)+1,1)</definedName>
    <definedName name="snjg_sf2" localSheetId="6">OFFSET(#REF!,0,#REF!,COUNT(#REF!)+1,1)</definedName>
    <definedName name="snjg_sf2" localSheetId="4">OFFSET(#REF!,0,#REF!,COUNT(#REF!)+1,1)</definedName>
    <definedName name="snjg_sf2" localSheetId="3">OFFSET(#REF!,0,#REF!,COUNT(#REF!)+1,1)</definedName>
    <definedName name="snjg_sf2">OFFSET(#REF!,0,#REF!,COUNT(#REF!)+1,1)</definedName>
    <definedName name="snkrb" localSheetId="5">OFFSET(#REF!,1,0,COUNT(#REF!),1)</definedName>
    <definedName name="snkrb" localSheetId="7">OFFSET(#REF!,1,0,COUNT(#REF!),1)</definedName>
    <definedName name="snkrb" localSheetId="1">OFFSET(#REF!,1,0,COUNT(#REF!),1)</definedName>
    <definedName name="snkrb" localSheetId="6">OFFSET(#REF!,1,0,COUNT(#REF!),1)</definedName>
    <definedName name="snkrb" localSheetId="4">OFFSET(#REF!,1,0,COUNT(#REF!),1)</definedName>
    <definedName name="snkrb" localSheetId="3">OFFSET(#REF!,1,0,COUNT(#REF!),1)</definedName>
    <definedName name="snkrb">OFFSET(#REF!,1,0,COUNT(#REF!),1)</definedName>
    <definedName name="snkrb_date" localSheetId="5">OFFSET(#REF!,1,0,COUNT(#REF!),1)</definedName>
    <definedName name="snkrb_date" localSheetId="7">OFFSET(#REF!,1,0,COUNT(#REF!),1)</definedName>
    <definedName name="snkrb_date" localSheetId="1">OFFSET(#REF!,1,0,COUNT(#REF!),1)</definedName>
    <definedName name="snkrb_date" localSheetId="6">OFFSET(#REF!,1,0,COUNT(#REF!),1)</definedName>
    <definedName name="snkrb_date" localSheetId="4">OFFSET(#REF!,1,0,COUNT(#REF!),1)</definedName>
    <definedName name="snkrb_date" localSheetId="3">OFFSET(#REF!,1,0,COUNT(#REF!),1)</definedName>
    <definedName name="snkrb_date">OFFSET(#REF!,1,0,COUNT(#REF!),1)</definedName>
    <definedName name="zsdate" localSheetId="9">OFFSET([2]市场表现!$O$2,2,(3-[2]市场表现!$B$10)*7,LOOKUP([2]市场表现!$B$10,{1,2,3},{51,103,154})-1,1)</definedName>
    <definedName name="zsdate" localSheetId="1">OFFSET(市场表现!$O$2,2,(3-市场表现!$B$10)*7,LOOKUP(市场表现!$B$10,{1,2,3},{51,103,154})-1,1)</definedName>
    <definedName name="zsdate" localSheetId="4">OFFSET([2]市场表现!$O$2,2,(3-[2]市场表现!$B$10)*7,LOOKUP([2]市场表现!$B$10,{1,2,3},{51,103,154})-1,1)</definedName>
    <definedName name="zsdate">OFFSET(#REF!,2,(3-#REF!)*7,LOOKUP(#REF!,{1,2,3},{51,103,154})-1,1)</definedName>
    <definedName name="运营商" comment="日期" localSheetId="7">OFFSET(#REF!,0,0,COUNT(#REF!),1)</definedName>
    <definedName name="运营商" comment="日期" localSheetId="1">OFFSET(#REF!,0,0,COUNT(#REF!),1)</definedName>
    <definedName name="运营商" comment="日期" localSheetId="4">OFFSET(#REF!,0,0,COUNT(#REF!),1)</definedName>
    <definedName name="运营商" comment="日期">OFFSET(#REF!,0,0,COUNT(#REF!),1)</definedName>
  </definedNames>
  <calcPr calcId="145621"/>
</workbook>
</file>

<file path=xl/calcChain.xml><?xml version="1.0" encoding="utf-8"?>
<calcChain xmlns="http://schemas.openxmlformats.org/spreadsheetml/2006/main">
  <c r="A6" i="81" l="1"/>
  <c r="F6" i="81" l="1"/>
  <c r="E6" i="81"/>
  <c r="C6" i="81"/>
  <c r="B6" i="81"/>
  <c r="D6" i="81"/>
  <c r="B4" i="65"/>
  <c r="T156" i="81" l="1"/>
  <c r="S156" i="81"/>
  <c r="R156" i="81"/>
  <c r="Q156" i="81"/>
  <c r="P156" i="81"/>
  <c r="O156" i="81"/>
  <c r="T155" i="81"/>
  <c r="S155" i="81"/>
  <c r="R155" i="81"/>
  <c r="Q155" i="81"/>
  <c r="P155" i="81"/>
  <c r="O155" i="81"/>
  <c r="T154" i="81"/>
  <c r="S154" i="81"/>
  <c r="R154" i="81"/>
  <c r="Q154" i="81"/>
  <c r="P154" i="81"/>
  <c r="O154" i="81"/>
  <c r="T153" i="81"/>
  <c r="S153" i="81"/>
  <c r="R153" i="81"/>
  <c r="Q153" i="81"/>
  <c r="P153" i="81"/>
  <c r="O153" i="81"/>
  <c r="T152" i="81"/>
  <c r="S152" i="81"/>
  <c r="R152" i="81"/>
  <c r="Q152" i="81"/>
  <c r="P152" i="81"/>
  <c r="O152" i="81"/>
  <c r="T151" i="81"/>
  <c r="S151" i="81"/>
  <c r="R151" i="81"/>
  <c r="Q151" i="81"/>
  <c r="P151" i="81"/>
  <c r="O151" i="81"/>
  <c r="T150" i="81"/>
  <c r="S150" i="81"/>
  <c r="R150" i="81"/>
  <c r="Q150" i="81"/>
  <c r="P150" i="81"/>
  <c r="O150" i="81"/>
  <c r="T149" i="81"/>
  <c r="S149" i="81"/>
  <c r="R149" i="81"/>
  <c r="Q149" i="81"/>
  <c r="P149" i="81"/>
  <c r="O149" i="81"/>
  <c r="T148" i="81"/>
  <c r="S148" i="81"/>
  <c r="R148" i="81"/>
  <c r="Q148" i="81"/>
  <c r="P148" i="81"/>
  <c r="O148" i="81"/>
  <c r="T147" i="81"/>
  <c r="S147" i="81"/>
  <c r="R147" i="81"/>
  <c r="Q147" i="81"/>
  <c r="P147" i="81"/>
  <c r="O147" i="81"/>
  <c r="T146" i="81"/>
  <c r="S146" i="81"/>
  <c r="R146" i="81"/>
  <c r="Q146" i="81"/>
  <c r="P146" i="81"/>
  <c r="O146" i="81"/>
  <c r="T145" i="81"/>
  <c r="S145" i="81"/>
  <c r="R145" i="81"/>
  <c r="Q145" i="81"/>
  <c r="P145" i="81"/>
  <c r="O145" i="81"/>
  <c r="T144" i="81"/>
  <c r="S144" i="81"/>
  <c r="R144" i="81"/>
  <c r="Q144" i="81"/>
  <c r="P144" i="81"/>
  <c r="O144" i="81"/>
  <c r="T143" i="81"/>
  <c r="S143" i="81"/>
  <c r="R143" i="81"/>
  <c r="Q143" i="81"/>
  <c r="P143" i="81"/>
  <c r="O143" i="81"/>
  <c r="T142" i="81"/>
  <c r="S142" i="81"/>
  <c r="R142" i="81"/>
  <c r="Q142" i="81"/>
  <c r="P142" i="81"/>
  <c r="O142" i="81"/>
  <c r="T141" i="81"/>
  <c r="S141" i="81"/>
  <c r="R141" i="81"/>
  <c r="Q141" i="81"/>
  <c r="P141" i="81"/>
  <c r="O141" i="81"/>
  <c r="T140" i="81"/>
  <c r="S140" i="81"/>
  <c r="R140" i="81"/>
  <c r="Q140" i="81"/>
  <c r="P140" i="81"/>
  <c r="O140" i="81"/>
  <c r="T139" i="81"/>
  <c r="S139" i="81"/>
  <c r="R139" i="81"/>
  <c r="Q139" i="81"/>
  <c r="P139" i="81"/>
  <c r="O139" i="81"/>
  <c r="T138" i="81"/>
  <c r="S138" i="81"/>
  <c r="R138" i="81"/>
  <c r="Q138" i="81"/>
  <c r="P138" i="81"/>
  <c r="O138" i="81"/>
  <c r="T137" i="81"/>
  <c r="S137" i="81"/>
  <c r="R137" i="81"/>
  <c r="Q137" i="81"/>
  <c r="P137" i="81"/>
  <c r="O137" i="81"/>
  <c r="T136" i="81"/>
  <c r="S136" i="81"/>
  <c r="R136" i="81"/>
  <c r="Q136" i="81"/>
  <c r="P136" i="81"/>
  <c r="O136" i="81"/>
  <c r="T135" i="81"/>
  <c r="S135" i="81"/>
  <c r="R135" i="81"/>
  <c r="Q135" i="81"/>
  <c r="P135" i="81"/>
  <c r="O135" i="81"/>
  <c r="T134" i="81"/>
  <c r="S134" i="81"/>
  <c r="R134" i="81"/>
  <c r="Q134" i="81"/>
  <c r="P134" i="81"/>
  <c r="O134" i="81"/>
  <c r="T133" i="81"/>
  <c r="S133" i="81"/>
  <c r="R133" i="81"/>
  <c r="Q133" i="81"/>
  <c r="P133" i="81"/>
  <c r="O133" i="81"/>
  <c r="T132" i="81"/>
  <c r="S132" i="81"/>
  <c r="R132" i="81"/>
  <c r="Q132" i="81"/>
  <c r="P132" i="81"/>
  <c r="O132" i="81"/>
  <c r="T131" i="81"/>
  <c r="S131" i="81"/>
  <c r="R131" i="81"/>
  <c r="Q131" i="81"/>
  <c r="P131" i="81"/>
  <c r="O131" i="81"/>
  <c r="T130" i="81"/>
  <c r="S130" i="81"/>
  <c r="R130" i="81"/>
  <c r="Q130" i="81"/>
  <c r="P130" i="81"/>
  <c r="O130" i="81"/>
  <c r="T129" i="81"/>
  <c r="S129" i="81"/>
  <c r="R129" i="81"/>
  <c r="Q129" i="81"/>
  <c r="P129" i="81"/>
  <c r="O129" i="81"/>
  <c r="T128" i="81"/>
  <c r="S128" i="81"/>
  <c r="R128" i="81"/>
  <c r="Q128" i="81"/>
  <c r="P128" i="81"/>
  <c r="O128" i="81"/>
  <c r="T127" i="81"/>
  <c r="S127" i="81"/>
  <c r="R127" i="81"/>
  <c r="Q127" i="81"/>
  <c r="P127" i="81"/>
  <c r="O127" i="81"/>
  <c r="T126" i="81"/>
  <c r="S126" i="81"/>
  <c r="R126" i="81"/>
  <c r="Q126" i="81"/>
  <c r="P126" i="81"/>
  <c r="O126" i="81"/>
  <c r="T125" i="81"/>
  <c r="S125" i="81"/>
  <c r="R125" i="81"/>
  <c r="Q125" i="81"/>
  <c r="P125" i="81"/>
  <c r="O125" i="81"/>
  <c r="T124" i="81"/>
  <c r="S124" i="81"/>
  <c r="R124" i="81"/>
  <c r="Q124" i="81"/>
  <c r="P124" i="81"/>
  <c r="O124" i="81"/>
  <c r="T123" i="81"/>
  <c r="S123" i="81"/>
  <c r="R123" i="81"/>
  <c r="Q123" i="81"/>
  <c r="P123" i="81"/>
  <c r="O123" i="81"/>
  <c r="T122" i="81"/>
  <c r="S122" i="81"/>
  <c r="R122" i="81"/>
  <c r="Q122" i="81"/>
  <c r="P122" i="81"/>
  <c r="O122" i="81"/>
  <c r="T121" i="81"/>
  <c r="S121" i="81"/>
  <c r="R121" i="81"/>
  <c r="Q121" i="81"/>
  <c r="P121" i="81"/>
  <c r="O121" i="81"/>
  <c r="T120" i="81"/>
  <c r="S120" i="81"/>
  <c r="R120" i="81"/>
  <c r="Q120" i="81"/>
  <c r="P120" i="81"/>
  <c r="O120" i="81"/>
  <c r="T119" i="81"/>
  <c r="S119" i="81"/>
  <c r="R119" i="81"/>
  <c r="Q119" i="81"/>
  <c r="P119" i="81"/>
  <c r="O119" i="81"/>
  <c r="T118" i="81"/>
  <c r="S118" i="81"/>
  <c r="R118" i="81"/>
  <c r="Q118" i="81"/>
  <c r="P118" i="81"/>
  <c r="O118" i="81"/>
  <c r="T117" i="81"/>
  <c r="S117" i="81"/>
  <c r="R117" i="81"/>
  <c r="Q117" i="81"/>
  <c r="P117" i="81"/>
  <c r="O117" i="81"/>
  <c r="T116" i="81"/>
  <c r="S116" i="81"/>
  <c r="R116" i="81"/>
  <c r="Q116" i="81"/>
  <c r="P116" i="81"/>
  <c r="O116" i="81"/>
  <c r="T115" i="81"/>
  <c r="S115" i="81"/>
  <c r="R115" i="81"/>
  <c r="Q115" i="81"/>
  <c r="P115" i="81"/>
  <c r="O115" i="81"/>
  <c r="T114" i="81"/>
  <c r="S114" i="81"/>
  <c r="R114" i="81"/>
  <c r="Q114" i="81"/>
  <c r="P114" i="81"/>
  <c r="O114" i="81"/>
  <c r="T113" i="81"/>
  <c r="S113" i="81"/>
  <c r="R113" i="81"/>
  <c r="Q113" i="81"/>
  <c r="P113" i="81"/>
  <c r="O113" i="81"/>
  <c r="T112" i="81"/>
  <c r="S112" i="81"/>
  <c r="R112" i="81"/>
  <c r="Q112" i="81"/>
  <c r="P112" i="81"/>
  <c r="O112" i="81"/>
  <c r="T111" i="81"/>
  <c r="S111" i="81"/>
  <c r="R111" i="81"/>
  <c r="Q111" i="81"/>
  <c r="P111" i="81"/>
  <c r="O111" i="81"/>
  <c r="T110" i="81"/>
  <c r="S110" i="81"/>
  <c r="R110" i="81"/>
  <c r="Q110" i="81"/>
  <c r="P110" i="81"/>
  <c r="O110" i="81"/>
  <c r="T109" i="81"/>
  <c r="S109" i="81"/>
  <c r="R109" i="81"/>
  <c r="Q109" i="81"/>
  <c r="P109" i="81"/>
  <c r="O109" i="81"/>
  <c r="T108" i="81"/>
  <c r="S108" i="81"/>
  <c r="R108" i="81"/>
  <c r="Q108" i="81"/>
  <c r="P108" i="81"/>
  <c r="O108" i="81"/>
  <c r="T107" i="81"/>
  <c r="S107" i="81"/>
  <c r="R107" i="81"/>
  <c r="Q107" i="81"/>
  <c r="P107" i="81"/>
  <c r="O107" i="81"/>
  <c r="AA106" i="81"/>
  <c r="Z106" i="81"/>
  <c r="Y106" i="81"/>
  <c r="X106" i="81"/>
  <c r="W106" i="81"/>
  <c r="V106" i="81"/>
  <c r="T106" i="81"/>
  <c r="S106" i="81"/>
  <c r="R106" i="81"/>
  <c r="Q106" i="81"/>
  <c r="P106" i="81"/>
  <c r="O106" i="81"/>
  <c r="AA105" i="81"/>
  <c r="Z105" i="81"/>
  <c r="Y105" i="81"/>
  <c r="X105" i="81"/>
  <c r="W105" i="81"/>
  <c r="V105" i="81"/>
  <c r="T105" i="81"/>
  <c r="S105" i="81"/>
  <c r="R105" i="81"/>
  <c r="Q105" i="81"/>
  <c r="P105" i="81"/>
  <c r="O105" i="81"/>
  <c r="AA104" i="81"/>
  <c r="Z104" i="81"/>
  <c r="Y104" i="81"/>
  <c r="X104" i="81"/>
  <c r="W104" i="81"/>
  <c r="V104" i="81"/>
  <c r="T104" i="81"/>
  <c r="S104" i="81"/>
  <c r="R104" i="81"/>
  <c r="Q104" i="81"/>
  <c r="P104" i="81"/>
  <c r="O104" i="81"/>
  <c r="AA103" i="81"/>
  <c r="Z103" i="81"/>
  <c r="Y103" i="81"/>
  <c r="X103" i="81"/>
  <c r="W103" i="81"/>
  <c r="V103" i="81"/>
  <c r="T103" i="81"/>
  <c r="S103" i="81"/>
  <c r="R103" i="81"/>
  <c r="Q103" i="81"/>
  <c r="P103" i="81"/>
  <c r="O103" i="81"/>
  <c r="AA102" i="81"/>
  <c r="Z102" i="81"/>
  <c r="Y102" i="81"/>
  <c r="X102" i="81"/>
  <c r="W102" i="81"/>
  <c r="V102" i="81"/>
  <c r="T102" i="81"/>
  <c r="S102" i="81"/>
  <c r="R102" i="81"/>
  <c r="Q102" i="81"/>
  <c r="P102" i="81"/>
  <c r="O102" i="81"/>
  <c r="AA101" i="81"/>
  <c r="Z101" i="81"/>
  <c r="Y101" i="81"/>
  <c r="X101" i="81"/>
  <c r="W101" i="81"/>
  <c r="V101" i="81"/>
  <c r="T101" i="81"/>
  <c r="S101" i="81"/>
  <c r="R101" i="81"/>
  <c r="Q101" i="81"/>
  <c r="P101" i="81"/>
  <c r="O101" i="81"/>
  <c r="AA100" i="81"/>
  <c r="Z100" i="81"/>
  <c r="Y100" i="81"/>
  <c r="X100" i="81"/>
  <c r="W100" i="81"/>
  <c r="V100" i="81"/>
  <c r="T100" i="81"/>
  <c r="S100" i="81"/>
  <c r="R100" i="81"/>
  <c r="Q100" i="81"/>
  <c r="P100" i="81"/>
  <c r="O100" i="81"/>
  <c r="AA99" i="81"/>
  <c r="Z99" i="81"/>
  <c r="Y99" i="81"/>
  <c r="X99" i="81"/>
  <c r="W99" i="81"/>
  <c r="V99" i="81"/>
  <c r="T99" i="81"/>
  <c r="S99" i="81"/>
  <c r="R99" i="81"/>
  <c r="Q99" i="81"/>
  <c r="P99" i="81"/>
  <c r="O99" i="81"/>
  <c r="AA98" i="81"/>
  <c r="Z98" i="81"/>
  <c r="Y98" i="81"/>
  <c r="X98" i="81"/>
  <c r="W98" i="81"/>
  <c r="V98" i="81"/>
  <c r="T98" i="81"/>
  <c r="S98" i="81"/>
  <c r="R98" i="81"/>
  <c r="Q98" i="81"/>
  <c r="P98" i="81"/>
  <c r="O98" i="81"/>
  <c r="AA97" i="81"/>
  <c r="Z97" i="81"/>
  <c r="Y97" i="81"/>
  <c r="X97" i="81"/>
  <c r="W97" i="81"/>
  <c r="V97" i="81"/>
  <c r="T97" i="81"/>
  <c r="S97" i="81"/>
  <c r="R97" i="81"/>
  <c r="Q97" i="81"/>
  <c r="P97" i="81"/>
  <c r="O97" i="81"/>
  <c r="AA96" i="81"/>
  <c r="Z96" i="81"/>
  <c r="Y96" i="81"/>
  <c r="X96" i="81"/>
  <c r="W96" i="81"/>
  <c r="V96" i="81"/>
  <c r="T96" i="81"/>
  <c r="S96" i="81"/>
  <c r="R96" i="81"/>
  <c r="Q96" i="81"/>
  <c r="P96" i="81"/>
  <c r="O96" i="81"/>
  <c r="AA95" i="81"/>
  <c r="Z95" i="81"/>
  <c r="Y95" i="81"/>
  <c r="X95" i="81"/>
  <c r="W95" i="81"/>
  <c r="V95" i="81"/>
  <c r="T95" i="81"/>
  <c r="S95" i="81"/>
  <c r="R95" i="81"/>
  <c r="Q95" i="81"/>
  <c r="P95" i="81"/>
  <c r="O95" i="81"/>
  <c r="AA94" i="81"/>
  <c r="Z94" i="81"/>
  <c r="Y94" i="81"/>
  <c r="X94" i="81"/>
  <c r="W94" i="81"/>
  <c r="V94" i="81"/>
  <c r="T94" i="81"/>
  <c r="S94" i="81"/>
  <c r="R94" i="81"/>
  <c r="Q94" i="81"/>
  <c r="P94" i="81"/>
  <c r="O94" i="81"/>
  <c r="AA93" i="81"/>
  <c r="Z93" i="81"/>
  <c r="Y93" i="81"/>
  <c r="X93" i="81"/>
  <c r="W93" i="81"/>
  <c r="V93" i="81"/>
  <c r="T93" i="81"/>
  <c r="S93" i="81"/>
  <c r="R93" i="81"/>
  <c r="Q93" i="81"/>
  <c r="P93" i="81"/>
  <c r="O93" i="81"/>
  <c r="AA92" i="81"/>
  <c r="Z92" i="81"/>
  <c r="Y92" i="81"/>
  <c r="X92" i="81"/>
  <c r="W92" i="81"/>
  <c r="V92" i="81"/>
  <c r="T92" i="81"/>
  <c r="S92" i="81"/>
  <c r="R92" i="81"/>
  <c r="Q92" i="81"/>
  <c r="P92" i="81"/>
  <c r="O92" i="81"/>
  <c r="AA91" i="81"/>
  <c r="Z91" i="81"/>
  <c r="Y91" i="81"/>
  <c r="X91" i="81"/>
  <c r="W91" i="81"/>
  <c r="V91" i="81"/>
  <c r="T91" i="81"/>
  <c r="S91" i="81"/>
  <c r="R91" i="81"/>
  <c r="Q91" i="81"/>
  <c r="P91" i="81"/>
  <c r="O91" i="81"/>
  <c r="AA90" i="81"/>
  <c r="Z90" i="81"/>
  <c r="Y90" i="81"/>
  <c r="X90" i="81"/>
  <c r="W90" i="81"/>
  <c r="V90" i="81"/>
  <c r="T90" i="81"/>
  <c r="S90" i="81"/>
  <c r="R90" i="81"/>
  <c r="Q90" i="81"/>
  <c r="P90" i="81"/>
  <c r="O90" i="81"/>
  <c r="AA89" i="81"/>
  <c r="Z89" i="81"/>
  <c r="Y89" i="81"/>
  <c r="X89" i="81"/>
  <c r="W89" i="81"/>
  <c r="V89" i="81"/>
  <c r="T89" i="81"/>
  <c r="S89" i="81"/>
  <c r="R89" i="81"/>
  <c r="Q89" i="81"/>
  <c r="P89" i="81"/>
  <c r="O89" i="81"/>
  <c r="AA88" i="81"/>
  <c r="Z88" i="81"/>
  <c r="Y88" i="81"/>
  <c r="X88" i="81"/>
  <c r="W88" i="81"/>
  <c r="V88" i="81"/>
  <c r="T88" i="81"/>
  <c r="S88" i="81"/>
  <c r="R88" i="81"/>
  <c r="Q88" i="81"/>
  <c r="P88" i="81"/>
  <c r="O88" i="81"/>
  <c r="AA87" i="81"/>
  <c r="Z87" i="81"/>
  <c r="Y87" i="81"/>
  <c r="X87" i="81"/>
  <c r="W87" i="81"/>
  <c r="V87" i="81"/>
  <c r="T87" i="81"/>
  <c r="S87" i="81"/>
  <c r="R87" i="81"/>
  <c r="Q87" i="81"/>
  <c r="P87" i="81"/>
  <c r="O87" i="81"/>
  <c r="AA86" i="81"/>
  <c r="Z86" i="81"/>
  <c r="Y86" i="81"/>
  <c r="X86" i="81"/>
  <c r="W86" i="81"/>
  <c r="V86" i="81"/>
  <c r="T86" i="81"/>
  <c r="S86" i="81"/>
  <c r="R86" i="81"/>
  <c r="Q86" i="81"/>
  <c r="P86" i="81"/>
  <c r="O86" i="81"/>
  <c r="AA85" i="81"/>
  <c r="Z85" i="81"/>
  <c r="Y85" i="81"/>
  <c r="X85" i="81"/>
  <c r="W85" i="81"/>
  <c r="V85" i="81"/>
  <c r="T85" i="81"/>
  <c r="S85" i="81"/>
  <c r="R85" i="81"/>
  <c r="Q85" i="81"/>
  <c r="P85" i="81"/>
  <c r="O85" i="81"/>
  <c r="AA84" i="81"/>
  <c r="Z84" i="81"/>
  <c r="Y84" i="81"/>
  <c r="X84" i="81"/>
  <c r="W84" i="81"/>
  <c r="V84" i="81"/>
  <c r="T84" i="81"/>
  <c r="S84" i="81"/>
  <c r="R84" i="81"/>
  <c r="Q84" i="81"/>
  <c r="P84" i="81"/>
  <c r="O84" i="81"/>
  <c r="AA83" i="81"/>
  <c r="Z83" i="81"/>
  <c r="Y83" i="81"/>
  <c r="X83" i="81"/>
  <c r="W83" i="81"/>
  <c r="V83" i="81"/>
  <c r="T83" i="81"/>
  <c r="S83" i="81"/>
  <c r="R83" i="81"/>
  <c r="Q83" i="81"/>
  <c r="P83" i="81"/>
  <c r="O83" i="81"/>
  <c r="AA82" i="81"/>
  <c r="Z82" i="81"/>
  <c r="Y82" i="81"/>
  <c r="X82" i="81"/>
  <c r="W82" i="81"/>
  <c r="V82" i="81"/>
  <c r="T82" i="81"/>
  <c r="S82" i="81"/>
  <c r="R82" i="81"/>
  <c r="Q82" i="81"/>
  <c r="P82" i="81"/>
  <c r="O82" i="81"/>
  <c r="AA81" i="81"/>
  <c r="Z81" i="81"/>
  <c r="Y81" i="81"/>
  <c r="X81" i="81"/>
  <c r="W81" i="81"/>
  <c r="V81" i="81"/>
  <c r="T81" i="81"/>
  <c r="S81" i="81"/>
  <c r="R81" i="81"/>
  <c r="Q81" i="81"/>
  <c r="P81" i="81"/>
  <c r="O81" i="81"/>
  <c r="AA80" i="81"/>
  <c r="Z80" i="81"/>
  <c r="Y80" i="81"/>
  <c r="X80" i="81"/>
  <c r="W80" i="81"/>
  <c r="V80" i="81"/>
  <c r="T80" i="81"/>
  <c r="S80" i="81"/>
  <c r="R80" i="81"/>
  <c r="Q80" i="81"/>
  <c r="P80" i="81"/>
  <c r="O80" i="81"/>
  <c r="AA79" i="81"/>
  <c r="Z79" i="81"/>
  <c r="Y79" i="81"/>
  <c r="X79" i="81"/>
  <c r="W79" i="81"/>
  <c r="V79" i="81"/>
  <c r="T79" i="81"/>
  <c r="S79" i="81"/>
  <c r="R79" i="81"/>
  <c r="Q79" i="81"/>
  <c r="P79" i="81"/>
  <c r="O79" i="81"/>
  <c r="AA78" i="81"/>
  <c r="Z78" i="81"/>
  <c r="Y78" i="81"/>
  <c r="X78" i="81"/>
  <c r="W78" i="81"/>
  <c r="V78" i="81"/>
  <c r="T78" i="81"/>
  <c r="S78" i="81"/>
  <c r="R78" i="81"/>
  <c r="Q78" i="81"/>
  <c r="P78" i="81"/>
  <c r="O78" i="81"/>
  <c r="AA77" i="81"/>
  <c r="Z77" i="81"/>
  <c r="Y77" i="81"/>
  <c r="X77" i="81"/>
  <c r="W77" i="81"/>
  <c r="V77" i="81"/>
  <c r="T77" i="81"/>
  <c r="S77" i="81"/>
  <c r="R77" i="81"/>
  <c r="Q77" i="81"/>
  <c r="P77" i="81"/>
  <c r="O77" i="81"/>
  <c r="AA76" i="81"/>
  <c r="Z76" i="81"/>
  <c r="Y76" i="81"/>
  <c r="X76" i="81"/>
  <c r="W76" i="81"/>
  <c r="V76" i="81"/>
  <c r="T76" i="81"/>
  <c r="S76" i="81"/>
  <c r="R76" i="81"/>
  <c r="Q76" i="81"/>
  <c r="P76" i="81"/>
  <c r="O76" i="81"/>
  <c r="AA75" i="81"/>
  <c r="Z75" i="81"/>
  <c r="Y75" i="81"/>
  <c r="X75" i="81"/>
  <c r="W75" i="81"/>
  <c r="V75" i="81"/>
  <c r="T75" i="81"/>
  <c r="S75" i="81"/>
  <c r="R75" i="81"/>
  <c r="Q75" i="81"/>
  <c r="P75" i="81"/>
  <c r="O75" i="81"/>
  <c r="AA74" i="81"/>
  <c r="Z74" i="81"/>
  <c r="Y74" i="81"/>
  <c r="X74" i="81"/>
  <c r="W74" i="81"/>
  <c r="V74" i="81"/>
  <c r="T74" i="81"/>
  <c r="S74" i="81"/>
  <c r="R74" i="81"/>
  <c r="Q74" i="81"/>
  <c r="P74" i="81"/>
  <c r="O74" i="81"/>
  <c r="AA73" i="81"/>
  <c r="Z73" i="81"/>
  <c r="Y73" i="81"/>
  <c r="X73" i="81"/>
  <c r="W73" i="81"/>
  <c r="V73" i="81"/>
  <c r="T73" i="81"/>
  <c r="S73" i="81"/>
  <c r="R73" i="81"/>
  <c r="Q73" i="81"/>
  <c r="P73" i="81"/>
  <c r="O73" i="81"/>
  <c r="AA72" i="81"/>
  <c r="Z72" i="81"/>
  <c r="Y72" i="81"/>
  <c r="X72" i="81"/>
  <c r="W72" i="81"/>
  <c r="V72" i="81"/>
  <c r="T72" i="81"/>
  <c r="S72" i="81"/>
  <c r="R72" i="81"/>
  <c r="Q72" i="81"/>
  <c r="P72" i="81"/>
  <c r="O72" i="81"/>
  <c r="AA71" i="81"/>
  <c r="Z71" i="81"/>
  <c r="Y71" i="81"/>
  <c r="X71" i="81"/>
  <c r="W71" i="81"/>
  <c r="V71" i="81"/>
  <c r="T71" i="81"/>
  <c r="S71" i="81"/>
  <c r="R71" i="81"/>
  <c r="Q71" i="81"/>
  <c r="P71" i="81"/>
  <c r="O71" i="81"/>
  <c r="AA70" i="81"/>
  <c r="Z70" i="81"/>
  <c r="Y70" i="81"/>
  <c r="X70" i="81"/>
  <c r="W70" i="81"/>
  <c r="V70" i="81"/>
  <c r="T70" i="81"/>
  <c r="S70" i="81"/>
  <c r="R70" i="81"/>
  <c r="Q70" i="81"/>
  <c r="P70" i="81"/>
  <c r="O70" i="81"/>
  <c r="AA69" i="81"/>
  <c r="Z69" i="81"/>
  <c r="Y69" i="81"/>
  <c r="X69" i="81"/>
  <c r="W69" i="81"/>
  <c r="V69" i="81"/>
  <c r="T69" i="81"/>
  <c r="S69" i="81"/>
  <c r="R69" i="81"/>
  <c r="Q69" i="81"/>
  <c r="P69" i="81"/>
  <c r="O69" i="81"/>
  <c r="AA68" i="81"/>
  <c r="Z68" i="81"/>
  <c r="Y68" i="81"/>
  <c r="X68" i="81"/>
  <c r="W68" i="81"/>
  <c r="V68" i="81"/>
  <c r="T68" i="81"/>
  <c r="S68" i="81"/>
  <c r="R68" i="81"/>
  <c r="Q68" i="81"/>
  <c r="P68" i="81"/>
  <c r="O68" i="81"/>
  <c r="AA67" i="81"/>
  <c r="Z67" i="81"/>
  <c r="Y67" i="81"/>
  <c r="X67" i="81"/>
  <c r="W67" i="81"/>
  <c r="V67" i="81"/>
  <c r="T67" i="81"/>
  <c r="S67" i="81"/>
  <c r="R67" i="81"/>
  <c r="Q67" i="81"/>
  <c r="P67" i="81"/>
  <c r="O67" i="81"/>
  <c r="AA66" i="81"/>
  <c r="Z66" i="81"/>
  <c r="Y66" i="81"/>
  <c r="X66" i="81"/>
  <c r="W66" i="81"/>
  <c r="V66" i="81"/>
  <c r="T66" i="81"/>
  <c r="S66" i="81"/>
  <c r="R66" i="81"/>
  <c r="Q66" i="81"/>
  <c r="P66" i="81"/>
  <c r="O66" i="81"/>
  <c r="AA65" i="81"/>
  <c r="Z65" i="81"/>
  <c r="Y65" i="81"/>
  <c r="X65" i="81"/>
  <c r="W65" i="81"/>
  <c r="V65" i="81"/>
  <c r="T65" i="81"/>
  <c r="S65" i="81"/>
  <c r="R65" i="81"/>
  <c r="Q65" i="81"/>
  <c r="P65" i="81"/>
  <c r="O65" i="81"/>
  <c r="AA64" i="81"/>
  <c r="Z64" i="81"/>
  <c r="Y64" i="81"/>
  <c r="X64" i="81"/>
  <c r="W64" i="81"/>
  <c r="V64" i="81"/>
  <c r="T64" i="81"/>
  <c r="S64" i="81"/>
  <c r="R64" i="81"/>
  <c r="Q64" i="81"/>
  <c r="P64" i="81"/>
  <c r="O64" i="81"/>
  <c r="AA63" i="81"/>
  <c r="Z63" i="81"/>
  <c r="Y63" i="81"/>
  <c r="X63" i="81"/>
  <c r="W63" i="81"/>
  <c r="V63" i="81"/>
  <c r="T63" i="81"/>
  <c r="S63" i="81"/>
  <c r="R63" i="81"/>
  <c r="Q63" i="81"/>
  <c r="P63" i="81"/>
  <c r="O63" i="81"/>
  <c r="AA62" i="81"/>
  <c r="Z62" i="81"/>
  <c r="Y62" i="81"/>
  <c r="X62" i="81"/>
  <c r="W62" i="81"/>
  <c r="V62" i="81"/>
  <c r="T62" i="81"/>
  <c r="S62" i="81"/>
  <c r="R62" i="81"/>
  <c r="Q62" i="81"/>
  <c r="P62" i="81"/>
  <c r="O62" i="81"/>
  <c r="AA61" i="81"/>
  <c r="Z61" i="81"/>
  <c r="Y61" i="81"/>
  <c r="X61" i="81"/>
  <c r="W61" i="81"/>
  <c r="V61" i="81"/>
  <c r="T61" i="81"/>
  <c r="S61" i="81"/>
  <c r="R61" i="81"/>
  <c r="Q61" i="81"/>
  <c r="P61" i="81"/>
  <c r="O61" i="81"/>
  <c r="AA60" i="81"/>
  <c r="Z60" i="81"/>
  <c r="Y60" i="81"/>
  <c r="X60" i="81"/>
  <c r="W60" i="81"/>
  <c r="V60" i="81"/>
  <c r="T60" i="81"/>
  <c r="S60" i="81"/>
  <c r="R60" i="81"/>
  <c r="Q60" i="81"/>
  <c r="P60" i="81"/>
  <c r="O60" i="81"/>
  <c r="AA59" i="81"/>
  <c r="Z59" i="81"/>
  <c r="Y59" i="81"/>
  <c r="X59" i="81"/>
  <c r="W59" i="81"/>
  <c r="V59" i="81"/>
  <c r="T59" i="81"/>
  <c r="S59" i="81"/>
  <c r="R59" i="81"/>
  <c r="Q59" i="81"/>
  <c r="P59" i="81"/>
  <c r="O59" i="81"/>
  <c r="AA58" i="81"/>
  <c r="Z58" i="81"/>
  <c r="Y58" i="81"/>
  <c r="X58" i="81"/>
  <c r="W58" i="81"/>
  <c r="V58" i="81"/>
  <c r="T58" i="81"/>
  <c r="S58" i="81"/>
  <c r="R58" i="81"/>
  <c r="Q58" i="81"/>
  <c r="P58" i="81"/>
  <c r="O58" i="81"/>
  <c r="AA57" i="81"/>
  <c r="Z57" i="81"/>
  <c r="Y57" i="81"/>
  <c r="X57" i="81"/>
  <c r="W57" i="81"/>
  <c r="V57" i="81"/>
  <c r="T57" i="81"/>
  <c r="S57" i="81"/>
  <c r="R57" i="81"/>
  <c r="Q57" i="81"/>
  <c r="P57" i="81"/>
  <c r="O57" i="81"/>
  <c r="AH56" i="81"/>
  <c r="AG56" i="81"/>
  <c r="AF56" i="81"/>
  <c r="AE56" i="81"/>
  <c r="AD56" i="81"/>
  <c r="AC56" i="81"/>
  <c r="AA56" i="81"/>
  <c r="Z56" i="81"/>
  <c r="Y56" i="81"/>
  <c r="X56" i="81"/>
  <c r="W56" i="81"/>
  <c r="V56" i="81"/>
  <c r="T56" i="81"/>
  <c r="S56" i="81"/>
  <c r="R56" i="81"/>
  <c r="Q56" i="81"/>
  <c r="P56" i="81"/>
  <c r="O56" i="81"/>
  <c r="AH55" i="81"/>
  <c r="AG55" i="81"/>
  <c r="AF55" i="81"/>
  <c r="AE55" i="81"/>
  <c r="AD55" i="81"/>
  <c r="AC55" i="81"/>
  <c r="AA55" i="81"/>
  <c r="Z55" i="81"/>
  <c r="Y55" i="81"/>
  <c r="X55" i="81"/>
  <c r="W55" i="81"/>
  <c r="V55" i="81"/>
  <c r="T55" i="81"/>
  <c r="S55" i="81"/>
  <c r="R55" i="81"/>
  <c r="Q55" i="81"/>
  <c r="P55" i="81"/>
  <c r="O55" i="81"/>
  <c r="AH54" i="81"/>
  <c r="AG54" i="81"/>
  <c r="AF54" i="81"/>
  <c r="AE54" i="81"/>
  <c r="AD54" i="81"/>
  <c r="AC54" i="81"/>
  <c r="AA54" i="81"/>
  <c r="Z54" i="81"/>
  <c r="Y54" i="81"/>
  <c r="X54" i="81"/>
  <c r="W54" i="81"/>
  <c r="V54" i="81"/>
  <c r="T54" i="81"/>
  <c r="S54" i="81"/>
  <c r="R54" i="81"/>
  <c r="Q54" i="81"/>
  <c r="P54" i="81"/>
  <c r="O54" i="81"/>
  <c r="AH53" i="81"/>
  <c r="AG53" i="81"/>
  <c r="AF53" i="81"/>
  <c r="AE53" i="81"/>
  <c r="AD53" i="81"/>
  <c r="AC53" i="81"/>
  <c r="AA53" i="81"/>
  <c r="Z53" i="81"/>
  <c r="Y53" i="81"/>
  <c r="X53" i="81"/>
  <c r="W53" i="81"/>
  <c r="V53" i="81"/>
  <c r="T53" i="81"/>
  <c r="S53" i="81"/>
  <c r="R53" i="81"/>
  <c r="Q53" i="81"/>
  <c r="P53" i="81"/>
  <c r="O53" i="81"/>
  <c r="AH52" i="81"/>
  <c r="AG52" i="81"/>
  <c r="AF52" i="81"/>
  <c r="AE52" i="81"/>
  <c r="AD52" i="81"/>
  <c r="AC52" i="81"/>
  <c r="AA52" i="81"/>
  <c r="Z52" i="81"/>
  <c r="Y52" i="81"/>
  <c r="X52" i="81"/>
  <c r="W52" i="81"/>
  <c r="V52" i="81"/>
  <c r="T52" i="81"/>
  <c r="S52" i="81"/>
  <c r="R52" i="81"/>
  <c r="Q52" i="81"/>
  <c r="P52" i="81"/>
  <c r="O52" i="81"/>
  <c r="AH51" i="81"/>
  <c r="AG51" i="81"/>
  <c r="AF51" i="81"/>
  <c r="AE51" i="81"/>
  <c r="AD51" i="81"/>
  <c r="AC51" i="81"/>
  <c r="AA51" i="81"/>
  <c r="Z51" i="81"/>
  <c r="Y51" i="81"/>
  <c r="X51" i="81"/>
  <c r="W51" i="81"/>
  <c r="V51" i="81"/>
  <c r="T51" i="81"/>
  <c r="S51" i="81"/>
  <c r="R51" i="81"/>
  <c r="Q51" i="81"/>
  <c r="P51" i="81"/>
  <c r="O51" i="81"/>
  <c r="AH50" i="81"/>
  <c r="AG50" i="81"/>
  <c r="AF50" i="81"/>
  <c r="AE50" i="81"/>
  <c r="AD50" i="81"/>
  <c r="AC50" i="81"/>
  <c r="AA50" i="81"/>
  <c r="Z50" i="81"/>
  <c r="Y50" i="81"/>
  <c r="X50" i="81"/>
  <c r="W50" i="81"/>
  <c r="V50" i="81"/>
  <c r="T50" i="81"/>
  <c r="S50" i="81"/>
  <c r="R50" i="81"/>
  <c r="Q50" i="81"/>
  <c r="P50" i="81"/>
  <c r="O50" i="81"/>
  <c r="AH49" i="81"/>
  <c r="AG49" i="81"/>
  <c r="AF49" i="81"/>
  <c r="AE49" i="81"/>
  <c r="AD49" i="81"/>
  <c r="AC49" i="81"/>
  <c r="AA49" i="81"/>
  <c r="Z49" i="81"/>
  <c r="Y49" i="81"/>
  <c r="X49" i="81"/>
  <c r="W49" i="81"/>
  <c r="V49" i="81"/>
  <c r="T49" i="81"/>
  <c r="S49" i="81"/>
  <c r="R49" i="81"/>
  <c r="Q49" i="81"/>
  <c r="P49" i="81"/>
  <c r="O49" i="81"/>
  <c r="AH48" i="81"/>
  <c r="AG48" i="81"/>
  <c r="AF48" i="81"/>
  <c r="AE48" i="81"/>
  <c r="AD48" i="81"/>
  <c r="AC48" i="81"/>
  <c r="AA48" i="81"/>
  <c r="Z48" i="81"/>
  <c r="Y48" i="81"/>
  <c r="X48" i="81"/>
  <c r="W48" i="81"/>
  <c r="V48" i="81"/>
  <c r="T48" i="81"/>
  <c r="S48" i="81"/>
  <c r="R48" i="81"/>
  <c r="Q48" i="81"/>
  <c r="P48" i="81"/>
  <c r="O48" i="81"/>
  <c r="AH47" i="81"/>
  <c r="AG47" i="81"/>
  <c r="AF47" i="81"/>
  <c r="AE47" i="81"/>
  <c r="AD47" i="81"/>
  <c r="AC47" i="81"/>
  <c r="AA47" i="81"/>
  <c r="Z47" i="81"/>
  <c r="Y47" i="81"/>
  <c r="X47" i="81"/>
  <c r="W47" i="81"/>
  <c r="V47" i="81"/>
  <c r="T47" i="81"/>
  <c r="S47" i="81"/>
  <c r="R47" i="81"/>
  <c r="Q47" i="81"/>
  <c r="P47" i="81"/>
  <c r="O47" i="81"/>
  <c r="AH46" i="81"/>
  <c r="AG46" i="81"/>
  <c r="AF46" i="81"/>
  <c r="AE46" i="81"/>
  <c r="AD46" i="81"/>
  <c r="AC46" i="81"/>
  <c r="AA46" i="81"/>
  <c r="Z46" i="81"/>
  <c r="Y46" i="81"/>
  <c r="X46" i="81"/>
  <c r="W46" i="81"/>
  <c r="V46" i="81"/>
  <c r="T46" i="81"/>
  <c r="S46" i="81"/>
  <c r="R46" i="81"/>
  <c r="Q46" i="81"/>
  <c r="P46" i="81"/>
  <c r="O46" i="81"/>
  <c r="AH45" i="81"/>
  <c r="AG45" i="81"/>
  <c r="AF45" i="81"/>
  <c r="AE45" i="81"/>
  <c r="AD45" i="81"/>
  <c r="AC45" i="81"/>
  <c r="AA45" i="81"/>
  <c r="Z45" i="81"/>
  <c r="Y45" i="81"/>
  <c r="X45" i="81"/>
  <c r="W45" i="81"/>
  <c r="V45" i="81"/>
  <c r="T45" i="81"/>
  <c r="S45" i="81"/>
  <c r="R45" i="81"/>
  <c r="Q45" i="81"/>
  <c r="P45" i="81"/>
  <c r="O45" i="81"/>
  <c r="AH44" i="81"/>
  <c r="AG44" i="81"/>
  <c r="AF44" i="81"/>
  <c r="AE44" i="81"/>
  <c r="AD44" i="81"/>
  <c r="AC44" i="81"/>
  <c r="AA44" i="81"/>
  <c r="Z44" i="81"/>
  <c r="Y44" i="81"/>
  <c r="X44" i="81"/>
  <c r="W44" i="81"/>
  <c r="V44" i="81"/>
  <c r="T44" i="81"/>
  <c r="S44" i="81"/>
  <c r="R44" i="81"/>
  <c r="Q44" i="81"/>
  <c r="P44" i="81"/>
  <c r="O44" i="81"/>
  <c r="AH43" i="81"/>
  <c r="AG43" i="81"/>
  <c r="AF43" i="81"/>
  <c r="AE43" i="81"/>
  <c r="AD43" i="81"/>
  <c r="AC43" i="81"/>
  <c r="AA43" i="81"/>
  <c r="Z43" i="81"/>
  <c r="Y43" i="81"/>
  <c r="X43" i="81"/>
  <c r="W43" i="81"/>
  <c r="V43" i="81"/>
  <c r="T43" i="81"/>
  <c r="S43" i="81"/>
  <c r="R43" i="81"/>
  <c r="Q43" i="81"/>
  <c r="P43" i="81"/>
  <c r="O43" i="81"/>
  <c r="AH42" i="81"/>
  <c r="AG42" i="81"/>
  <c r="AF42" i="81"/>
  <c r="AE42" i="81"/>
  <c r="AD42" i="81"/>
  <c r="AC42" i="81"/>
  <c r="AA42" i="81"/>
  <c r="Z42" i="81"/>
  <c r="Y42" i="81"/>
  <c r="X42" i="81"/>
  <c r="W42" i="81"/>
  <c r="V42" i="81"/>
  <c r="T42" i="81"/>
  <c r="S42" i="81"/>
  <c r="R42" i="81"/>
  <c r="Q42" i="81"/>
  <c r="P42" i="81"/>
  <c r="O42" i="81"/>
  <c r="AH41" i="81"/>
  <c r="AG41" i="81"/>
  <c r="AF41" i="81"/>
  <c r="AE41" i="81"/>
  <c r="AD41" i="81"/>
  <c r="AC41" i="81"/>
  <c r="AA41" i="81"/>
  <c r="Z41" i="81"/>
  <c r="Y41" i="81"/>
  <c r="X41" i="81"/>
  <c r="W41" i="81"/>
  <c r="V41" i="81"/>
  <c r="T41" i="81"/>
  <c r="S41" i="81"/>
  <c r="R41" i="81"/>
  <c r="Q41" i="81"/>
  <c r="P41" i="81"/>
  <c r="O41" i="81"/>
  <c r="AH40" i="81"/>
  <c r="AG40" i="81"/>
  <c r="AF40" i="81"/>
  <c r="AE40" i="81"/>
  <c r="AD40" i="81"/>
  <c r="AC40" i="81"/>
  <c r="AA40" i="81"/>
  <c r="Z40" i="81"/>
  <c r="Y40" i="81"/>
  <c r="X40" i="81"/>
  <c r="W40" i="81"/>
  <c r="V40" i="81"/>
  <c r="T40" i="81"/>
  <c r="S40" i="81"/>
  <c r="R40" i="81"/>
  <c r="Q40" i="81"/>
  <c r="P40" i="81"/>
  <c r="O40" i="81"/>
  <c r="AH39" i="81"/>
  <c r="AG39" i="81"/>
  <c r="AF39" i="81"/>
  <c r="AE39" i="81"/>
  <c r="AD39" i="81"/>
  <c r="AC39" i="81"/>
  <c r="AA39" i="81"/>
  <c r="Z39" i="81"/>
  <c r="Y39" i="81"/>
  <c r="X39" i="81"/>
  <c r="W39" i="81"/>
  <c r="V39" i="81"/>
  <c r="T39" i="81"/>
  <c r="S39" i="81"/>
  <c r="R39" i="81"/>
  <c r="Q39" i="81"/>
  <c r="P39" i="81"/>
  <c r="O39" i="81"/>
  <c r="AH38" i="81"/>
  <c r="AG38" i="81"/>
  <c r="AF38" i="81"/>
  <c r="AE38" i="81"/>
  <c r="AD38" i="81"/>
  <c r="AC38" i="81"/>
  <c r="AA38" i="81"/>
  <c r="Z38" i="81"/>
  <c r="Y38" i="81"/>
  <c r="X38" i="81"/>
  <c r="W38" i="81"/>
  <c r="V38" i="81"/>
  <c r="T38" i="81"/>
  <c r="S38" i="81"/>
  <c r="R38" i="81"/>
  <c r="Q38" i="81"/>
  <c r="P38" i="81"/>
  <c r="O38" i="81"/>
  <c r="AH37" i="81"/>
  <c r="AG37" i="81"/>
  <c r="AF37" i="81"/>
  <c r="AE37" i="81"/>
  <c r="AD37" i="81"/>
  <c r="AC37" i="81"/>
  <c r="AA37" i="81"/>
  <c r="Z37" i="81"/>
  <c r="Y37" i="81"/>
  <c r="X37" i="81"/>
  <c r="W37" i="81"/>
  <c r="V37" i="81"/>
  <c r="T37" i="81"/>
  <c r="S37" i="81"/>
  <c r="R37" i="81"/>
  <c r="Q37" i="81"/>
  <c r="P37" i="81"/>
  <c r="O37" i="81"/>
  <c r="AH36" i="81"/>
  <c r="AG36" i="81"/>
  <c r="AF36" i="81"/>
  <c r="AE36" i="81"/>
  <c r="AD36" i="81"/>
  <c r="AC36" i="81"/>
  <c r="AA36" i="81"/>
  <c r="Z36" i="81"/>
  <c r="Y36" i="81"/>
  <c r="X36" i="81"/>
  <c r="W36" i="81"/>
  <c r="V36" i="81"/>
  <c r="T36" i="81"/>
  <c r="S36" i="81"/>
  <c r="R36" i="81"/>
  <c r="Q36" i="81"/>
  <c r="P36" i="81"/>
  <c r="O36" i="81"/>
  <c r="AH35" i="81"/>
  <c r="AG35" i="81"/>
  <c r="AF35" i="81"/>
  <c r="AE35" i="81"/>
  <c r="AD35" i="81"/>
  <c r="AC35" i="81"/>
  <c r="AA35" i="81"/>
  <c r="Z35" i="81"/>
  <c r="Y35" i="81"/>
  <c r="X35" i="81"/>
  <c r="W35" i="81"/>
  <c r="V35" i="81"/>
  <c r="T35" i="81"/>
  <c r="S35" i="81"/>
  <c r="R35" i="81"/>
  <c r="Q35" i="81"/>
  <c r="P35" i="81"/>
  <c r="O35" i="81"/>
  <c r="AH34" i="81"/>
  <c r="AG34" i="81"/>
  <c r="AF34" i="81"/>
  <c r="AE34" i="81"/>
  <c r="AD34" i="81"/>
  <c r="AC34" i="81"/>
  <c r="AA34" i="81"/>
  <c r="Z34" i="81"/>
  <c r="Y34" i="81"/>
  <c r="X34" i="81"/>
  <c r="W34" i="81"/>
  <c r="V34" i="81"/>
  <c r="T34" i="81"/>
  <c r="S34" i="81"/>
  <c r="R34" i="81"/>
  <c r="Q34" i="81"/>
  <c r="P34" i="81"/>
  <c r="O34" i="81"/>
  <c r="AH33" i="81"/>
  <c r="AG33" i="81"/>
  <c r="AF33" i="81"/>
  <c r="AE33" i="81"/>
  <c r="AD33" i="81"/>
  <c r="AC33" i="81"/>
  <c r="AA33" i="81"/>
  <c r="Z33" i="81"/>
  <c r="Y33" i="81"/>
  <c r="X33" i="81"/>
  <c r="W33" i="81"/>
  <c r="V33" i="81"/>
  <c r="T33" i="81"/>
  <c r="S33" i="81"/>
  <c r="R33" i="81"/>
  <c r="Q33" i="81"/>
  <c r="P33" i="81"/>
  <c r="O33" i="81"/>
  <c r="AH32" i="81"/>
  <c r="AG32" i="81"/>
  <c r="AF32" i="81"/>
  <c r="AE32" i="81"/>
  <c r="AD32" i="81"/>
  <c r="AC32" i="81"/>
  <c r="AA32" i="81"/>
  <c r="Z32" i="81"/>
  <c r="Y32" i="81"/>
  <c r="X32" i="81"/>
  <c r="W32" i="81"/>
  <c r="V32" i="81"/>
  <c r="T32" i="81"/>
  <c r="S32" i="81"/>
  <c r="R32" i="81"/>
  <c r="Q32" i="81"/>
  <c r="P32" i="81"/>
  <c r="O32" i="81"/>
  <c r="AH31" i="81"/>
  <c r="AG31" i="81"/>
  <c r="AF31" i="81"/>
  <c r="AE31" i="81"/>
  <c r="AD31" i="81"/>
  <c r="AC31" i="81"/>
  <c r="AA31" i="81"/>
  <c r="Z31" i="81"/>
  <c r="Y31" i="81"/>
  <c r="X31" i="81"/>
  <c r="W31" i="81"/>
  <c r="V31" i="81"/>
  <c r="T31" i="81"/>
  <c r="S31" i="81"/>
  <c r="R31" i="81"/>
  <c r="Q31" i="81"/>
  <c r="P31" i="81"/>
  <c r="O31" i="81"/>
  <c r="AH30" i="81"/>
  <c r="AG30" i="81"/>
  <c r="AF30" i="81"/>
  <c r="AE30" i="81"/>
  <c r="AD30" i="81"/>
  <c r="AC30" i="81"/>
  <c r="AA30" i="81"/>
  <c r="Z30" i="81"/>
  <c r="Y30" i="81"/>
  <c r="X30" i="81"/>
  <c r="W30" i="81"/>
  <c r="V30" i="81"/>
  <c r="T30" i="81"/>
  <c r="S30" i="81"/>
  <c r="R30" i="81"/>
  <c r="Q30" i="81"/>
  <c r="P30" i="81"/>
  <c r="O30" i="81"/>
  <c r="AH29" i="81"/>
  <c r="AG29" i="81"/>
  <c r="AF29" i="81"/>
  <c r="AE29" i="81"/>
  <c r="AD29" i="81"/>
  <c r="AC29" i="81"/>
  <c r="AA29" i="81"/>
  <c r="Z29" i="81"/>
  <c r="Y29" i="81"/>
  <c r="X29" i="81"/>
  <c r="W29" i="81"/>
  <c r="V29" i="81"/>
  <c r="T29" i="81"/>
  <c r="S29" i="81"/>
  <c r="R29" i="81"/>
  <c r="Q29" i="81"/>
  <c r="P29" i="81"/>
  <c r="O29" i="81"/>
  <c r="AH28" i="81"/>
  <c r="AG28" i="81"/>
  <c r="AF28" i="81"/>
  <c r="AE28" i="81"/>
  <c r="AD28" i="81"/>
  <c r="AC28" i="81"/>
  <c r="AA28" i="81"/>
  <c r="Z28" i="81"/>
  <c r="Y28" i="81"/>
  <c r="X28" i="81"/>
  <c r="W28" i="81"/>
  <c r="V28" i="81"/>
  <c r="T28" i="81"/>
  <c r="S28" i="81"/>
  <c r="R28" i="81"/>
  <c r="Q28" i="81"/>
  <c r="P28" i="81"/>
  <c r="O28" i="81"/>
  <c r="AH27" i="81"/>
  <c r="AG27" i="81"/>
  <c r="AF27" i="81"/>
  <c r="AE27" i="81"/>
  <c r="AD27" i="81"/>
  <c r="AC27" i="81"/>
  <c r="AA27" i="81"/>
  <c r="Z27" i="81"/>
  <c r="Y27" i="81"/>
  <c r="X27" i="81"/>
  <c r="W27" i="81"/>
  <c r="V27" i="81"/>
  <c r="T27" i="81"/>
  <c r="S27" i="81"/>
  <c r="R27" i="81"/>
  <c r="Q27" i="81"/>
  <c r="P27" i="81"/>
  <c r="O27" i="81"/>
  <c r="AH26" i="81"/>
  <c r="AG26" i="81"/>
  <c r="AF26" i="81"/>
  <c r="AE26" i="81"/>
  <c r="AD26" i="81"/>
  <c r="AC26" i="81"/>
  <c r="AA26" i="81"/>
  <c r="Z26" i="81"/>
  <c r="Y26" i="81"/>
  <c r="X26" i="81"/>
  <c r="W26" i="81"/>
  <c r="V26" i="81"/>
  <c r="T26" i="81"/>
  <c r="S26" i="81"/>
  <c r="R26" i="81"/>
  <c r="Q26" i="81"/>
  <c r="P26" i="81"/>
  <c r="O26" i="81"/>
  <c r="AH25" i="81"/>
  <c r="AG25" i="81"/>
  <c r="AF25" i="81"/>
  <c r="AE25" i="81"/>
  <c r="AD25" i="81"/>
  <c r="AC25" i="81"/>
  <c r="AA25" i="81"/>
  <c r="Z25" i="81"/>
  <c r="Y25" i="81"/>
  <c r="X25" i="81"/>
  <c r="W25" i="81"/>
  <c r="V25" i="81"/>
  <c r="T25" i="81"/>
  <c r="S25" i="81"/>
  <c r="R25" i="81"/>
  <c r="Q25" i="81"/>
  <c r="P25" i="81"/>
  <c r="O25" i="81"/>
  <c r="AH24" i="81"/>
  <c r="AG24" i="81"/>
  <c r="AF24" i="81"/>
  <c r="AE24" i="81"/>
  <c r="AD24" i="81"/>
  <c r="AC24" i="81"/>
  <c r="AA24" i="81"/>
  <c r="Z24" i="81"/>
  <c r="Y24" i="81"/>
  <c r="X24" i="81"/>
  <c r="W24" i="81"/>
  <c r="V24" i="81"/>
  <c r="T24" i="81"/>
  <c r="S24" i="81"/>
  <c r="R24" i="81"/>
  <c r="Q24" i="81"/>
  <c r="P24" i="81"/>
  <c r="O24" i="81"/>
  <c r="AH23" i="81"/>
  <c r="AG23" i="81"/>
  <c r="AF23" i="81"/>
  <c r="AE23" i="81"/>
  <c r="AD23" i="81"/>
  <c r="AC23" i="81"/>
  <c r="AA23" i="81"/>
  <c r="Z23" i="81"/>
  <c r="Y23" i="81"/>
  <c r="X23" i="81"/>
  <c r="W23" i="81"/>
  <c r="V23" i="81"/>
  <c r="T23" i="81"/>
  <c r="S23" i="81"/>
  <c r="R23" i="81"/>
  <c r="Q23" i="81"/>
  <c r="P23" i="81"/>
  <c r="O23" i="81"/>
  <c r="AH22" i="81"/>
  <c r="AG22" i="81"/>
  <c r="AF22" i="81"/>
  <c r="AE22" i="81"/>
  <c r="AD22" i="81"/>
  <c r="AC22" i="81"/>
  <c r="AA22" i="81"/>
  <c r="Z22" i="81"/>
  <c r="Y22" i="81"/>
  <c r="X22" i="81"/>
  <c r="W22" i="81"/>
  <c r="V22" i="81"/>
  <c r="T22" i="81"/>
  <c r="S22" i="81"/>
  <c r="R22" i="81"/>
  <c r="Q22" i="81"/>
  <c r="P22" i="81"/>
  <c r="O22" i="81"/>
  <c r="AH21" i="81"/>
  <c r="AG21" i="81"/>
  <c r="AF21" i="81"/>
  <c r="AE21" i="81"/>
  <c r="AD21" i="81"/>
  <c r="AC21" i="81"/>
  <c r="AA21" i="81"/>
  <c r="Z21" i="81"/>
  <c r="Y21" i="81"/>
  <c r="X21" i="81"/>
  <c r="W21" i="81"/>
  <c r="V21" i="81"/>
  <c r="T21" i="81"/>
  <c r="S21" i="81"/>
  <c r="R21" i="81"/>
  <c r="Q21" i="81"/>
  <c r="P21" i="81"/>
  <c r="O21" i="81"/>
  <c r="AH20" i="81"/>
  <c r="AG20" i="81"/>
  <c r="AF20" i="81"/>
  <c r="AE20" i="81"/>
  <c r="AD20" i="81"/>
  <c r="AC20" i="81"/>
  <c r="AA20" i="81"/>
  <c r="Z20" i="81"/>
  <c r="Y20" i="81"/>
  <c r="X20" i="81"/>
  <c r="W20" i="81"/>
  <c r="V20" i="81"/>
  <c r="T20" i="81"/>
  <c r="S20" i="81"/>
  <c r="R20" i="81"/>
  <c r="Q20" i="81"/>
  <c r="P20" i="81"/>
  <c r="O20" i="81"/>
  <c r="AH19" i="81"/>
  <c r="AG19" i="81"/>
  <c r="AF19" i="81"/>
  <c r="AE19" i="81"/>
  <c r="AD19" i="81"/>
  <c r="AC19" i="81"/>
  <c r="AA19" i="81"/>
  <c r="Z19" i="81"/>
  <c r="Y19" i="81"/>
  <c r="X19" i="81"/>
  <c r="W19" i="81"/>
  <c r="V19" i="81"/>
  <c r="T19" i="81"/>
  <c r="S19" i="81"/>
  <c r="R19" i="81"/>
  <c r="Q19" i="81"/>
  <c r="P19" i="81"/>
  <c r="O19" i="81"/>
  <c r="AH18" i="81"/>
  <c r="AG18" i="81"/>
  <c r="AF18" i="81"/>
  <c r="AE18" i="81"/>
  <c r="AD18" i="81"/>
  <c r="AC18" i="81"/>
  <c r="AA18" i="81"/>
  <c r="Z18" i="81"/>
  <c r="Y18" i="81"/>
  <c r="X18" i="81"/>
  <c r="W18" i="81"/>
  <c r="V18" i="81"/>
  <c r="T18" i="81"/>
  <c r="S18" i="81"/>
  <c r="R18" i="81"/>
  <c r="Q18" i="81"/>
  <c r="P18" i="81"/>
  <c r="O18" i="81"/>
  <c r="AH17" i="81"/>
  <c r="AG17" i="81"/>
  <c r="AF17" i="81"/>
  <c r="AE17" i="81"/>
  <c r="AD17" i="81"/>
  <c r="AC17" i="81"/>
  <c r="AA17" i="81"/>
  <c r="Z17" i="81"/>
  <c r="Y17" i="81"/>
  <c r="X17" i="81"/>
  <c r="W17" i="81"/>
  <c r="V17" i="81"/>
  <c r="T17" i="81"/>
  <c r="S17" i="81"/>
  <c r="R17" i="81"/>
  <c r="Q17" i="81"/>
  <c r="P17" i="81"/>
  <c r="O17" i="81"/>
  <c r="AH16" i="81"/>
  <c r="AG16" i="81"/>
  <c r="AF16" i="81"/>
  <c r="AE16" i="81"/>
  <c r="AD16" i="81"/>
  <c r="AC16" i="81"/>
  <c r="AA16" i="81"/>
  <c r="Z16" i="81"/>
  <c r="Y16" i="81"/>
  <c r="X16" i="81"/>
  <c r="W16" i="81"/>
  <c r="V16" i="81"/>
  <c r="T16" i="81"/>
  <c r="S16" i="81"/>
  <c r="R16" i="81"/>
  <c r="Q16" i="81"/>
  <c r="P16" i="81"/>
  <c r="O16" i="81"/>
  <c r="AH15" i="81"/>
  <c r="AG15" i="81"/>
  <c r="AF15" i="81"/>
  <c r="AE15" i="81"/>
  <c r="AD15" i="81"/>
  <c r="AC15" i="81"/>
  <c r="AA15" i="81"/>
  <c r="Z15" i="81"/>
  <c r="Y15" i="81"/>
  <c r="X15" i="81"/>
  <c r="W15" i="81"/>
  <c r="V15" i="81"/>
  <c r="T15" i="81"/>
  <c r="S15" i="81"/>
  <c r="R15" i="81"/>
  <c r="Q15" i="81"/>
  <c r="P15" i="81"/>
  <c r="O15" i="81"/>
  <c r="AH14" i="81"/>
  <c r="AG14" i="81"/>
  <c r="AF14" i="81"/>
  <c r="AE14" i="81"/>
  <c r="AD14" i="81"/>
  <c r="AC14" i="81"/>
  <c r="AA14" i="81"/>
  <c r="Z14" i="81"/>
  <c r="Y14" i="81"/>
  <c r="X14" i="81"/>
  <c r="W14" i="81"/>
  <c r="V14" i="81"/>
  <c r="T14" i="81"/>
  <c r="S14" i="81"/>
  <c r="R14" i="81"/>
  <c r="Q14" i="81"/>
  <c r="P14" i="81"/>
  <c r="O14" i="81"/>
  <c r="AH13" i="81"/>
  <c r="AG13" i="81"/>
  <c r="AF13" i="81"/>
  <c r="AE13" i="81"/>
  <c r="AD13" i="81"/>
  <c r="AC13" i="81"/>
  <c r="AA13" i="81"/>
  <c r="Z13" i="81"/>
  <c r="Y13" i="81"/>
  <c r="X13" i="81"/>
  <c r="W13" i="81"/>
  <c r="V13" i="81"/>
  <c r="T13" i="81"/>
  <c r="S13" i="81"/>
  <c r="R13" i="81"/>
  <c r="Q13" i="81"/>
  <c r="P13" i="81"/>
  <c r="O13" i="81"/>
  <c r="AH12" i="81"/>
  <c r="AG12" i="81"/>
  <c r="AF12" i="81"/>
  <c r="AE12" i="81"/>
  <c r="AD12" i="81"/>
  <c r="AC12" i="81"/>
  <c r="AA12" i="81"/>
  <c r="Z12" i="81"/>
  <c r="Y12" i="81"/>
  <c r="X12" i="81"/>
  <c r="W12" i="81"/>
  <c r="V12" i="81"/>
  <c r="T12" i="81"/>
  <c r="S12" i="81"/>
  <c r="R12" i="81"/>
  <c r="Q12" i="81"/>
  <c r="P12" i="81"/>
  <c r="O12" i="81"/>
  <c r="AH11" i="81"/>
  <c r="AG11" i="81"/>
  <c r="AF11" i="81"/>
  <c r="AE11" i="81"/>
  <c r="AD11" i="81"/>
  <c r="AC11" i="81"/>
  <c r="AA11" i="81"/>
  <c r="Z11" i="81"/>
  <c r="Y11" i="81"/>
  <c r="X11" i="81"/>
  <c r="W11" i="81"/>
  <c r="V11" i="81"/>
  <c r="T11" i="81"/>
  <c r="S11" i="81"/>
  <c r="R11" i="81"/>
  <c r="Q11" i="81"/>
  <c r="P11" i="81"/>
  <c r="O11" i="81"/>
  <c r="AH10" i="81"/>
  <c r="AG10" i="81"/>
  <c r="AF10" i="81"/>
  <c r="AE10" i="81"/>
  <c r="AD10" i="81"/>
  <c r="AC10" i="81"/>
  <c r="AA10" i="81"/>
  <c r="Z10" i="81"/>
  <c r="Y10" i="81"/>
  <c r="X10" i="81"/>
  <c r="W10" i="81"/>
  <c r="V10" i="81"/>
  <c r="T10" i="81"/>
  <c r="S10" i="81"/>
  <c r="R10" i="81"/>
  <c r="Q10" i="81"/>
  <c r="P10" i="81"/>
  <c r="O10" i="81"/>
  <c r="AH9" i="81"/>
  <c r="AG9" i="81"/>
  <c r="AF9" i="81"/>
  <c r="AE9" i="81"/>
  <c r="AD9" i="81"/>
  <c r="AC9" i="81"/>
  <c r="AA9" i="81"/>
  <c r="Z9" i="81"/>
  <c r="Y9" i="81"/>
  <c r="X9" i="81"/>
  <c r="W9" i="81"/>
  <c r="V9" i="81"/>
  <c r="T9" i="81"/>
  <c r="S9" i="81"/>
  <c r="R9" i="81"/>
  <c r="Q9" i="81"/>
  <c r="P9" i="81"/>
  <c r="O9" i="81"/>
  <c r="AH8" i="81"/>
  <c r="AG8" i="81"/>
  <c r="AF8" i="81"/>
  <c r="AE8" i="81"/>
  <c r="AD8" i="81"/>
  <c r="AC8" i="81"/>
  <c r="AA8" i="81"/>
  <c r="Z8" i="81"/>
  <c r="Y8" i="81"/>
  <c r="X8" i="81"/>
  <c r="W8" i="81"/>
  <c r="V8" i="81"/>
  <c r="T8" i="81"/>
  <c r="S8" i="81"/>
  <c r="R8" i="81"/>
  <c r="Q8" i="81"/>
  <c r="P8" i="81"/>
  <c r="O8" i="81"/>
  <c r="AH7" i="81"/>
  <c r="AG7" i="81"/>
  <c r="AF7" i="81"/>
  <c r="AE7" i="81"/>
  <c r="AD7" i="81"/>
  <c r="AC7" i="81"/>
  <c r="AA7" i="81"/>
  <c r="Z7" i="81"/>
  <c r="Y7" i="81"/>
  <c r="X7" i="81"/>
  <c r="W7" i="81"/>
  <c r="V7" i="81"/>
  <c r="T7" i="81"/>
  <c r="S7" i="81"/>
  <c r="R7" i="81"/>
  <c r="Q7" i="81"/>
  <c r="P7" i="81"/>
  <c r="O7" i="81"/>
  <c r="AH6" i="81"/>
  <c r="AG6" i="81"/>
  <c r="AF6" i="81"/>
  <c r="AE6" i="81"/>
  <c r="AD6" i="81"/>
  <c r="AC6" i="81"/>
  <c r="AA6" i="81"/>
  <c r="Z6" i="81"/>
  <c r="Y6" i="81"/>
  <c r="X6" i="81"/>
  <c r="W6" i="81"/>
  <c r="V6" i="81"/>
  <c r="T6" i="81"/>
  <c r="S6" i="81"/>
  <c r="R6" i="81"/>
  <c r="Q6" i="81"/>
  <c r="P6" i="81"/>
  <c r="O6" i="81"/>
  <c r="AH5" i="81"/>
  <c r="AG5" i="81"/>
  <c r="AF5" i="81"/>
  <c r="AE5" i="81"/>
  <c r="AD5" i="81"/>
  <c r="AC5" i="81"/>
  <c r="AA5" i="81"/>
  <c r="Z5" i="81"/>
  <c r="Y5" i="81"/>
  <c r="X5" i="81"/>
  <c r="W5" i="81"/>
  <c r="V5" i="81"/>
  <c r="T5" i="81"/>
  <c r="S5" i="81"/>
  <c r="R5" i="81"/>
  <c r="Q5" i="81"/>
  <c r="P5" i="81"/>
  <c r="O5" i="81"/>
  <c r="AC4" i="81"/>
  <c r="V4" i="81"/>
  <c r="O4" i="81"/>
  <c r="AD2" i="81" a="1"/>
  <c r="AF2" i="81" s="1"/>
  <c r="W2" i="81" a="1"/>
  <c r="AA2" i="81" s="1"/>
  <c r="P2" i="81" a="1"/>
  <c r="R2" i="81" s="1"/>
  <c r="D5" i="81" s="1"/>
  <c r="AD2" i="81" l="1"/>
  <c r="AE2" i="81"/>
  <c r="AH2" i="81"/>
  <c r="S2" i="81"/>
  <c r="E5" i="81" s="1"/>
  <c r="X2" i="81"/>
  <c r="AG2" i="81"/>
  <c r="Q2" i="81"/>
  <c r="C5" i="81" s="1"/>
  <c r="P2" i="81"/>
  <c r="B5" i="81" s="1"/>
  <c r="T2" i="81"/>
  <c r="F5" i="81" s="1"/>
  <c r="Y2" i="81"/>
  <c r="Z2" i="81"/>
  <c r="W2" i="81"/>
  <c r="P11" i="80" l="1"/>
</calcChain>
</file>

<file path=xl/sharedStrings.xml><?xml version="1.0" encoding="utf-8"?>
<sst xmlns="http://schemas.openxmlformats.org/spreadsheetml/2006/main" count="492" uniqueCount="404">
  <si>
    <t>强烈推荐</t>
  </si>
  <si>
    <t>中    性</t>
    <phoneticPr fontId="5" type="noConversion"/>
  </si>
  <si>
    <t>日期</t>
    <phoneticPr fontId="5" type="noConversion"/>
  </si>
  <si>
    <t>%</t>
    <phoneticPr fontId="5" type="noConversion"/>
  </si>
  <si>
    <t>近三年</t>
    <phoneticPr fontId="5" type="noConversion"/>
  </si>
  <si>
    <t>近两年</t>
    <phoneticPr fontId="5" type="noConversion"/>
  </si>
  <si>
    <t>市场表现</t>
    <phoneticPr fontId="5" type="noConversion"/>
  </si>
  <si>
    <t>代码</t>
  </si>
  <si>
    <t>本周表现</t>
    <phoneticPr fontId="5" type="noConversion"/>
  </si>
  <si>
    <t>行业研究报告</t>
    <phoneticPr fontId="5" type="noConversion"/>
  </si>
  <si>
    <t>预期未来6个月内行业指数相对市场指数持平</t>
    <phoneticPr fontId="5" type="noConversion"/>
  </si>
  <si>
    <t>预期未来6个月内行业指数弱于市场指数5%以上</t>
    <phoneticPr fontId="5" type="noConversion"/>
  </si>
  <si>
    <t>投资评级定义</t>
    <phoneticPr fontId="5" type="noConversion"/>
  </si>
  <si>
    <t>行业评级</t>
    <phoneticPr fontId="5" type="noConversion"/>
  </si>
  <si>
    <t>预期未来6个月内股价相对市场基准指数升幅在15%以上</t>
    <phoneticPr fontId="5" type="noConversion"/>
  </si>
  <si>
    <t>预期未来6个月内行业指数优于市场指数5%以上</t>
    <phoneticPr fontId="5" type="noConversion"/>
  </si>
  <si>
    <t>推    荐</t>
    <phoneticPr fontId="5" type="noConversion"/>
  </si>
  <si>
    <t>预期未来6个月内股价相对市场基准指数升幅在5%到15%</t>
    <phoneticPr fontId="5" type="noConversion"/>
  </si>
  <si>
    <t>中    性</t>
    <phoneticPr fontId="5" type="noConversion"/>
  </si>
  <si>
    <t>预期未来6个月内股价相对市场基准指数变动在-5%到5%内</t>
    <phoneticPr fontId="5" type="noConversion"/>
  </si>
  <si>
    <t>卖    出</t>
    <phoneticPr fontId="5" type="noConversion"/>
  </si>
  <si>
    <t>预期未来 6 个月内股价相对市场基准指数跌幅在15%以上</t>
    <phoneticPr fontId="5" type="noConversion"/>
  </si>
  <si>
    <t>看    好</t>
    <phoneticPr fontId="5" type="noConversion"/>
  </si>
  <si>
    <t>看    淡</t>
    <phoneticPr fontId="5" type="noConversion"/>
  </si>
  <si>
    <r>
      <t>近</t>
    </r>
    <r>
      <rPr>
        <sz val="10"/>
        <color indexed="10"/>
        <rFont val="Calibri"/>
        <family val="2"/>
      </rPr>
      <t>1</t>
    </r>
    <r>
      <rPr>
        <sz val="10"/>
        <color indexed="10"/>
        <rFont val="宋体"/>
        <family val="3"/>
        <charset val="134"/>
      </rPr>
      <t>年</t>
    </r>
    <phoneticPr fontId="5" type="noConversion"/>
  </si>
  <si>
    <r>
      <t>近</t>
    </r>
    <r>
      <rPr>
        <sz val="10"/>
        <color indexed="10"/>
        <rFont val="Calibri"/>
        <family val="2"/>
      </rPr>
      <t>2</t>
    </r>
    <r>
      <rPr>
        <sz val="10"/>
        <color indexed="10"/>
        <rFont val="宋体"/>
        <family val="3"/>
        <charset val="134"/>
      </rPr>
      <t>年</t>
    </r>
    <phoneticPr fontId="5" type="noConversion"/>
  </si>
  <si>
    <r>
      <t>近</t>
    </r>
    <r>
      <rPr>
        <sz val="10"/>
        <color indexed="10"/>
        <rFont val="Calibri"/>
        <family val="2"/>
      </rPr>
      <t>3</t>
    </r>
    <r>
      <rPr>
        <sz val="10"/>
        <color indexed="10"/>
        <rFont val="宋体"/>
        <family val="3"/>
        <charset val="134"/>
      </rPr>
      <t>年</t>
    </r>
  </si>
  <si>
    <t xml:space="preserve">  通信行业最近一年市场表现</t>
    <phoneticPr fontId="5" type="noConversion"/>
  </si>
  <si>
    <t>行业：通信</t>
    <phoneticPr fontId="5" type="noConversion"/>
  </si>
  <si>
    <t>通信板块过去一周相对于主要指数涨跌</t>
    <phoneticPr fontId="73" type="noConversion"/>
  </si>
  <si>
    <t>板块表现</t>
    <phoneticPr fontId="73" type="noConversion"/>
  </si>
  <si>
    <t>一周股票涨跌前五</t>
    <phoneticPr fontId="73" type="noConversion"/>
  </si>
  <si>
    <t>日期</t>
  </si>
  <si>
    <r>
      <rPr>
        <b/>
        <sz val="10"/>
        <rFont val="宋体"/>
        <family val="3"/>
        <charset val="134"/>
      </rPr>
      <t>数据来源：</t>
    </r>
    <r>
      <rPr>
        <b/>
        <sz val="10"/>
        <rFont val="Calibri"/>
        <family val="2"/>
      </rPr>
      <t>Wind</t>
    </r>
    <r>
      <rPr>
        <sz val="10"/>
        <rFont val="宋体"/>
        <family val="3"/>
        <charset val="134"/>
      </rPr>
      <t>、</t>
    </r>
    <r>
      <rPr>
        <b/>
        <sz val="10"/>
        <rFont val="宋体"/>
        <family val="3"/>
        <charset val="134"/>
      </rPr>
      <t>华融证券</t>
    </r>
    <phoneticPr fontId="5" type="noConversion"/>
  </si>
  <si>
    <r>
      <t xml:space="preserve">  </t>
    </r>
    <r>
      <rPr>
        <sz val="11"/>
        <rFont val="仿宋_GB2312"/>
        <family val="3"/>
        <charset val="134"/>
      </rPr>
      <t>邮箱：</t>
    </r>
    <r>
      <rPr>
        <sz val="11"/>
        <rFont val="Calibri"/>
        <family val="2"/>
      </rPr>
      <t>penghong@hrsec.com.cn</t>
    </r>
    <phoneticPr fontId="50" type="noConversion"/>
  </si>
  <si>
    <r>
      <t xml:space="preserve">  </t>
    </r>
    <r>
      <rPr>
        <sz val="11"/>
        <rFont val="仿宋_GB2312"/>
        <family val="3"/>
        <charset val="134"/>
      </rPr>
      <t>电话：</t>
    </r>
    <r>
      <rPr>
        <sz val="11"/>
        <rFont val="Calibri"/>
        <family val="2"/>
      </rPr>
      <t>010-58565125</t>
    </r>
    <phoneticPr fontId="50" type="noConversion"/>
  </si>
  <si>
    <r>
      <t>201</t>
    </r>
    <r>
      <rPr>
        <b/>
        <sz val="10"/>
        <rFont val="宋体"/>
        <family val="3"/>
        <charset val="134"/>
      </rPr>
      <t>4年年初至今股票涨跌前五</t>
    </r>
    <phoneticPr fontId="73" type="noConversion"/>
  </si>
  <si>
    <t>公司评级</t>
    <phoneticPr fontId="5" type="noConversion"/>
  </si>
  <si>
    <t>通信行业周报</t>
    <phoneticPr fontId="5" type="noConversion"/>
  </si>
  <si>
    <t>定向增发机构配售股份</t>
  </si>
  <si>
    <t>首发原股东限售股份</t>
  </si>
  <si>
    <t>资料来源：网络资料、华融证券整理</t>
  </si>
  <si>
    <t>全年</t>
  </si>
  <si>
    <t>一月</t>
  </si>
  <si>
    <t>一周</t>
  </si>
  <si>
    <t>预测净利润增速</t>
  </si>
  <si>
    <t>期间平均换手率%</t>
  </si>
  <si>
    <t>期间涨跌%</t>
  </si>
  <si>
    <t>主营业务</t>
  </si>
  <si>
    <t>个股简称</t>
  </si>
  <si>
    <t>重点个股概况</t>
  </si>
  <si>
    <t>日期:</t>
  </si>
  <si>
    <t>追加承诺限售股份上市流通</t>
  </si>
  <si>
    <t>辉煌科技</t>
  </si>
  <si>
    <t>002296.SZ</t>
  </si>
  <si>
    <t>002281.SZ</t>
  </si>
  <si>
    <t>初灵信息</t>
  </si>
  <si>
    <t>300250.SZ</t>
  </si>
  <si>
    <t>鹏博士</t>
  </si>
  <si>
    <t>解禁股份类型</t>
  </si>
  <si>
    <t>占比(%)</t>
  </si>
  <si>
    <t>流通A股</t>
  </si>
  <si>
    <t>总股本</t>
  </si>
  <si>
    <t>解禁数量(万股)</t>
  </si>
  <si>
    <t>解禁日期</t>
  </si>
  <si>
    <t>变动后(万股)</t>
  </si>
  <si>
    <t>变动前(万股)</t>
  </si>
  <si>
    <t>网宿科技</t>
  </si>
  <si>
    <t>信维通信</t>
  </si>
  <si>
    <t>2014年</t>
    <phoneticPr fontId="5" type="noConversion"/>
  </si>
  <si>
    <t>2015年</t>
    <phoneticPr fontId="5" type="noConversion"/>
  </si>
  <si>
    <t>预测PE水平</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</si>
  <si>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</si>
  <si>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累计值(万信道)</t>
  </si>
  <si>
    <t>累计同比(%)</t>
  </si>
  <si>
    <t>星网锐捷</t>
  </si>
  <si>
    <t>中兴通讯</t>
  </si>
  <si>
    <t>天源迪科</t>
  </si>
  <si>
    <t>三维通信</t>
  </si>
  <si>
    <t>通鼎光电</t>
  </si>
  <si>
    <t xml:space="preserve">  市场研究部 证券研究报告</t>
    <phoneticPr fontId="5" type="noConversion"/>
  </si>
  <si>
    <t>300288.SZ</t>
  </si>
  <si>
    <t>002148.SZ</t>
  </si>
  <si>
    <t>000035.SZ</t>
  </si>
  <si>
    <t>000300.SH</t>
  </si>
  <si>
    <t>CI005026.WI</t>
  </si>
  <si>
    <t>CI005175.WI</t>
  </si>
  <si>
    <t>CI005181.WI</t>
  </si>
  <si>
    <t>沪深300</t>
  </si>
  <si>
    <t>通信(中信)</t>
  </si>
  <si>
    <t>电信运营Ⅱ(中信)</t>
  </si>
  <si>
    <t>通信设备制造(中信)</t>
  </si>
  <si>
    <t>周收盘价</t>
  </si>
  <si>
    <t>000555.SZ</t>
  </si>
  <si>
    <t>000836.SZ</t>
  </si>
  <si>
    <t>002261.SZ</t>
  </si>
  <si>
    <t>600057.SH</t>
  </si>
  <si>
    <t>002547.SZ</t>
  </si>
  <si>
    <t>600522.SH</t>
  </si>
  <si>
    <t>002446.SZ</t>
  </si>
  <si>
    <t>002316.SZ</t>
  </si>
  <si>
    <t>600485.SH</t>
  </si>
  <si>
    <t>300134.SZ</t>
  </si>
  <si>
    <t>600487.SH</t>
  </si>
  <si>
    <t>国内资讯</t>
    <phoneticPr fontId="5" type="noConversion"/>
  </si>
  <si>
    <t>国内资讯</t>
    <phoneticPr fontId="5" type="noConversion"/>
  </si>
  <si>
    <t>资料来源：网络资料、华融证券整理</t>
    <phoneticPr fontId="5" type="noConversion"/>
  </si>
  <si>
    <t>重要公司资讯</t>
    <phoneticPr fontId="5" type="noConversion"/>
  </si>
  <si>
    <t>资料来源：公司公告、网络资料、华融证券整理</t>
    <phoneticPr fontId="5" type="noConversion"/>
  </si>
  <si>
    <t>600198.SH</t>
  </si>
  <si>
    <t>大唐电信</t>
  </si>
  <si>
    <t>重点设备商资讯</t>
    <phoneticPr fontId="5" type="noConversion"/>
  </si>
  <si>
    <t>CI005182.WI</t>
  </si>
  <si>
    <t>增值服务Ⅱ(中信)</t>
  </si>
  <si>
    <t>限售股解禁</t>
    <phoneticPr fontId="5" type="noConversion"/>
  </si>
  <si>
    <t>公司简称</t>
    <phoneticPr fontId="5" type="noConversion"/>
  </si>
  <si>
    <t>定向增发</t>
    <phoneticPr fontId="5" type="noConversion"/>
  </si>
  <si>
    <t>公告日期</t>
    <phoneticPr fontId="5" type="noConversion"/>
  </si>
  <si>
    <t>定向增发预案</t>
    <phoneticPr fontId="5" type="noConversion"/>
  </si>
  <si>
    <t>闽福发A</t>
    <phoneticPr fontId="5" type="noConversion"/>
  </si>
  <si>
    <t>根据目标资产交易价格 19.652 亿元和确定的发行价格 5.78 元/股，向交易对方非公开发行 A 股股票总量为 34,000.00 万股，并购南京长峰。同时，上市公司向航天科工集团非公开发行 111,414,414 股股份进行配套融资，融资资金总额为643,975,312.92 元，不超过本次交易总额的 25%，主要用于与本次重组标的公司主业相关的建设项目投资</t>
    <phoneticPr fontId="5" type="noConversion"/>
  </si>
  <si>
    <t>300038.SZ</t>
    <phoneticPr fontId="5" type="noConversion"/>
  </si>
  <si>
    <t>梅泰诺</t>
    <phoneticPr fontId="5" type="noConversion"/>
  </si>
  <si>
    <t>拟向包括公司实际控制人之一的张志勇、赛伯乐绿科、赛伯乐亨远）、云世纪投资以16.41元/股的价格，发行不超过3046.92万股。募资不超过5亿元，扣除发行费用后将分别用于南京经济技术开发区通信基础设施投资建设项目一期、偿还银行贷款及补充流动资金。</t>
    <phoneticPr fontId="5" type="noConversion"/>
  </si>
  <si>
    <t>神州信息</t>
    <phoneticPr fontId="5" type="noConversion"/>
  </si>
  <si>
    <t>拟通过发行股份及支付现金的方式购买中农信达 100%股权。拟向不超过 10 名其他特定投资者发行股份募集配套资金。本次
募集的配套资金将用于支付本次交易现金对价，剩余部分用于支付本次交易中介机构费用与补充流动资金。募集配套资金
总额不超过交易总金额 25%。 募集配套资金不超过 23,666.66 万元；数量不超过 10,856,269 股。发行底价21.80 元/股</t>
    <phoneticPr fontId="5" type="noConversion"/>
  </si>
  <si>
    <t>朗玛信息</t>
    <phoneticPr fontId="5" type="noConversion"/>
  </si>
  <si>
    <t>拟以发行股份及支付现金方式，购买启生信息 100%股权；募集资金总额不超过本次交易总额的 25%。总额不超过 21,660 万元，
拟用于支付购买资产的现金对价。 募集配套的发行价格不低于购买资产的发行价格为（56.91 元/股）的90%。</t>
    <phoneticPr fontId="5" type="noConversion"/>
  </si>
  <si>
    <t>鑫茂科技</t>
    <phoneticPr fontId="5" type="noConversion"/>
  </si>
  <si>
    <t xml:space="preserve">非公开发行新股数量上限为 17,143 万股，发行底价为5.25元/股，募集资金总额不超过90,000 万元人民币。除鑫茂集团外其他各投资者认购数量不得超过7,500 万股募集资金投向以下项目：（1）PSOD 光纤预制棒套管扩产建设项目 （2）光纤预制棒制造项目
有效期自公司 2014 年第二次临时股东大会（2014 年 3 月 18 日召开）审议通过之日起 12 个月内有效。 </t>
    <phoneticPr fontId="5" type="noConversion"/>
  </si>
  <si>
    <t>拓维信息</t>
    <phoneticPr fontId="5" type="noConversion"/>
  </si>
  <si>
    <t>非公开发行股份并支付现金，购买火溶信息 90%股权。交易后将直接和间接持有火溶信息100%股权。 
募集配套资金的发行底价相应确定为 17.64 元/股。募集配套资金总额不超过 27,000.00 万元。数量不超过 15,306,122 股。</t>
    <phoneticPr fontId="5" type="noConversion"/>
  </si>
  <si>
    <t>象屿股份</t>
    <phoneticPr fontId="5" type="noConversion"/>
  </si>
  <si>
    <t>本次非公开发行股票数量不超过30,228.47万股,发用底价为5.69元/股。募集资金总额为不超过172,000万元。
象屿集团将以不低于人民币1.72亿元现金、接受市场询价结果并与其他股份认购方以相同价格认购象屿股份本次增发的股份。
在扣除发行费用后将用于：（1）依安粮食仓储物流中心项目；（2）粮食种植合作与服务项目；（3）补充本公司流动资金。
拟以127,600.00万元收购依安县鹏屿商贸物流有限公司</t>
    <phoneticPr fontId="5" type="noConversion"/>
  </si>
  <si>
    <t>春兴精工</t>
    <phoneticPr fontId="5" type="noConversion"/>
  </si>
  <si>
    <t xml:space="preserve">非公开发行股票数量拟不超过 7,700 万股，发行价不低于 10.94 元/股。募集资金扣除发行费用后拟用于以下项目： 
(1)移动通信射频器件生产基地建设项目； (2)消费电子轻合金精密结构件生产基地建设项目；(3)补充流动资金。 </t>
    <phoneticPr fontId="5" type="noConversion"/>
  </si>
  <si>
    <t>中天科技</t>
    <phoneticPr fontId="5" type="noConversion"/>
  </si>
  <si>
    <t>本次非公开发行股票数量不超过 216,682,646 股。发行价不低于10.43 元/股。募集资金总额不超过 226,000 万元（含发行费用）
扣除发行费用后将全部投资于以下项目：(1)南通经济技术开发区国家级分布式光伏发电示范区 150MWp 屋顶太阳能光伏发电项目 (2)海缆系统工程项目 (3)新能源研发中心建设项目 (4)高温超导技术研发项目 (5)补充流动资金</t>
    <phoneticPr fontId="5" type="noConversion"/>
  </si>
  <si>
    <t>盛路通信</t>
    <phoneticPr fontId="5" type="noConversion"/>
  </si>
  <si>
    <t>拟向罗剑平、郭依勤等45名自然人发行股份及支付现金购买其合计持有的合正电子100%的股权；同时发行股份募集配套资金，总额不超过本次交易总金额的25%配套资金部分用于支付购买资产的现金对价，剩余部分作为标的公司的营运资金，提高本次交易整合绩效。
配套发行底价为11.54元/股。募集资金总额不超过16,000万元。</t>
    <phoneticPr fontId="5" type="noConversion"/>
  </si>
  <si>
    <t>光迅科技</t>
    <phoneticPr fontId="5" type="noConversion"/>
  </si>
  <si>
    <t>本次非公开发行股票发行数量不超过2,307万股，27.31元/股。拟募集资金总额不超过63,000万元，在扣除发行费
用后实际募集资金净额将用于投资 宽带网络核心光电子芯片与器件产业化项目</t>
    <phoneticPr fontId="5" type="noConversion"/>
  </si>
  <si>
    <t>键桥通讯</t>
    <phoneticPr fontId="5" type="noConversion"/>
  </si>
  <si>
    <t>本次非公开发行股票的数量为不超过8,695万股（含），每股不低于8.05元。拟募集资金总额不超过70,000万元，
扣除发行费用后的募集资金净额预计不超过69,000万元，用途如下：
(1)基于RFID技术的智能交通解决方案项目 (2)基于云计算的工业视频统一通信平台项目 (3)补充流动资金</t>
    <phoneticPr fontId="5" type="noConversion"/>
  </si>
  <si>
    <t>中创信测</t>
    <phoneticPr fontId="5" type="noConversion"/>
  </si>
  <si>
    <t xml:space="preserve">公司向北京信威除新疆光大外的股东发行股份购买其持有的北京信威96.53%股权。拟募集资金不超过40亿元，不超过总金额25%。 
发行价格为7.74元/股。主要用于重组完成后上市公司未来主营业务的发展。 </t>
    <phoneticPr fontId="5" type="noConversion"/>
  </si>
  <si>
    <t>中国天楹</t>
    <phoneticPr fontId="5" type="noConversion"/>
  </si>
  <si>
    <t xml:space="preserve">本次交易方案为中科健以非公开发行的股份作为对价，购买严圣军等 17 名交易对方合计持有的天楹环保 100%股份并募集配套资金。合计发行不超过 378,151,252 股股份，拟募集配套资金总额不超过交易总额的 25%，本次非公开发行股份的发行价格为4.76元/股。募集资金发行价格不低于定价基准日前二十个交易日公司股票交易均价的90% </t>
    <phoneticPr fontId="5" type="noConversion"/>
  </si>
  <si>
    <t>大富科技</t>
    <phoneticPr fontId="5" type="noConversion"/>
  </si>
  <si>
    <t>本次交易大富科技拟通过支付现金和发行股份相结合的方式，购买滕玉杰合法持有的华阳微电子 48%股权。交易完成后，大富科技将持有华阳微电子 100%的股权。 同时拟向不超过 10 名投资者发行股份募集配套资金，配套资金总额不超过 7,500 万元，不超过交易总金额的 25%。发行底价 11.75 元/股，本次募集配套资金发行股份数量不超过 638.2978 万股。</t>
    <phoneticPr fontId="5" type="noConversion"/>
  </si>
  <si>
    <t>亨通光电</t>
    <phoneticPr fontId="5" type="noConversion"/>
  </si>
  <si>
    <t>本次非公开发行股票的数量不超过 7,400 万股（含）募集资金总额（含发行费用）不超过 115,000 万元。其中，亨通集团有限公司认购本次非公开发行的 2,000 万股股票，其他投资者认购其余股份。不低于 15.72 元/股。募集资金投入以下项目：
(1) 光纤预制棒扩能改造项目 (2) FTTx 光配线网络（ODN）产品项目 (3) 通信用海底光缆项目 (4)偿还银行贷款</t>
    <phoneticPr fontId="5" type="noConversion"/>
  </si>
  <si>
    <t>北纬通信</t>
    <phoneticPr fontId="5" type="noConversion"/>
  </si>
  <si>
    <t xml:space="preserve">本次非公开发行股份数量不超过 1,900 万股（含 )，26.30 元/股，募集不超过5亿元资金，扣除发行费用后将全部投入以下项目：（1）手机网游研发及运营项目 （2）手机视频项目 （3）移动营销平台建设项目 （4）“WiFi 通”建设项目 </t>
    <phoneticPr fontId="5" type="noConversion"/>
  </si>
  <si>
    <r>
      <rPr>
        <b/>
        <sz val="10"/>
        <rFont val="宋体"/>
        <family val="3"/>
        <charset val="134"/>
      </rPr>
      <t>数据来源：</t>
    </r>
    <r>
      <rPr>
        <b/>
        <sz val="10"/>
        <rFont val="Calibri"/>
        <family val="2"/>
      </rPr>
      <t>Wind</t>
    </r>
    <r>
      <rPr>
        <b/>
        <sz val="10"/>
        <rFont val="宋体"/>
        <family val="3"/>
        <charset val="134"/>
      </rPr>
      <t>、华融证券</t>
    </r>
    <phoneticPr fontId="5" type="noConversion"/>
  </si>
  <si>
    <t>移动基站设备产量</t>
    <phoneticPr fontId="5" type="noConversion"/>
  </si>
  <si>
    <t>固定资产投资</t>
    <phoneticPr fontId="5" type="noConversion"/>
  </si>
  <si>
    <t>3G市场发展</t>
    <phoneticPr fontId="5" type="noConversion"/>
  </si>
  <si>
    <t>LTE 市场发展</t>
    <phoneticPr fontId="5" type="noConversion"/>
  </si>
  <si>
    <t>本月（亿元）</t>
    <phoneticPr fontId="5" type="noConversion"/>
  </si>
  <si>
    <t>3G移动用户数</t>
    <phoneticPr fontId="5" type="noConversion"/>
  </si>
  <si>
    <t>3G渗透率</t>
    <phoneticPr fontId="5" type="noConversion"/>
  </si>
  <si>
    <t>中移动
(万）</t>
    <phoneticPr fontId="5" type="noConversion"/>
  </si>
  <si>
    <r>
      <rPr>
        <b/>
        <sz val="10"/>
        <rFont val="宋体"/>
        <family val="3"/>
        <charset val="134"/>
      </rPr>
      <t>数据来源：</t>
    </r>
    <r>
      <rPr>
        <b/>
        <sz val="10"/>
        <rFont val="Calibri"/>
        <family val="2"/>
      </rPr>
      <t>Wind</t>
    </r>
    <r>
      <rPr>
        <b/>
        <sz val="10"/>
        <rFont val="宋体"/>
        <family val="3"/>
        <charset val="134"/>
      </rPr>
      <t>、中国产业信息网、华融证券</t>
    </r>
    <phoneticPr fontId="5" type="noConversion"/>
  </si>
  <si>
    <t>全球资讯</t>
    <phoneticPr fontId="5" type="noConversion"/>
  </si>
  <si>
    <t>600728.SH</t>
  </si>
  <si>
    <t>佳都科技</t>
  </si>
  <si>
    <t>神州信息</t>
  </si>
  <si>
    <t>全球资讯</t>
    <phoneticPr fontId="95" type="noConversion"/>
  </si>
  <si>
    <t>000057.SZ</t>
    <phoneticPr fontId="5" type="noConversion"/>
  </si>
  <si>
    <t>600728.SH</t>
    <phoneticPr fontId="5" type="noConversion"/>
  </si>
  <si>
    <t>佳都科技</t>
    <phoneticPr fontId="5" type="noConversion"/>
  </si>
  <si>
    <t>近一年</t>
    <phoneticPr fontId="5" type="noConversion"/>
  </si>
  <si>
    <r>
      <t xml:space="preserve">                </t>
    </r>
    <r>
      <rPr>
        <b/>
        <sz val="10"/>
        <rFont val="宋体"/>
        <family val="3"/>
        <charset val="134"/>
      </rPr>
      <t>数据来源：</t>
    </r>
    <r>
      <rPr>
        <b/>
        <sz val="10"/>
        <rFont val="Calibri"/>
        <family val="2"/>
      </rPr>
      <t>Wind</t>
    </r>
    <r>
      <rPr>
        <b/>
        <sz val="10"/>
        <rFont val="宋体"/>
        <family val="3"/>
        <charset val="134"/>
      </rPr>
      <t>、华融证券</t>
    </r>
    <phoneticPr fontId="5" type="noConversion"/>
  </si>
  <si>
    <t xml:space="preserve">本次发行的价格 12.98 元/股。数量为不超过 92,449,923 股。其中：中新融 鑫出资 70,000 万元，认购 53,929,122 股；国华人寿出资 20,000 万元，认购 15,408,321股；华安资产出资10,000万元，认购7,704,160股；银华资本出资10,000 万元，认购 7,704,160 股；实际控制人刘伟出资 10,000 万元，认购 7,704,160 股。本次募集资金全部用于补充流动资金。 
</t>
    <phoneticPr fontId="5" type="noConversion"/>
  </si>
  <si>
    <t>营业总收入(万元)</t>
  </si>
  <si>
    <t>利润总额(万元)</t>
  </si>
  <si>
    <t>归属母公司股东的净利润(万元)</t>
  </si>
  <si>
    <t>证券代码</t>
  </si>
  <si>
    <t>名称</t>
  </si>
  <si>
    <t>本期</t>
  </si>
  <si>
    <t>上年同期(调整后)</t>
  </si>
  <si>
    <t>增长率(%)</t>
  </si>
  <si>
    <t>000063.SZ</t>
  </si>
  <si>
    <t>000586.SZ</t>
  </si>
  <si>
    <t>汇源通信</t>
  </si>
  <si>
    <t>000829.SZ</t>
  </si>
  <si>
    <t>天音控股</t>
  </si>
  <si>
    <t>000892.SZ</t>
  </si>
  <si>
    <t>星美联合</t>
  </si>
  <si>
    <t>002089.SZ</t>
  </si>
  <si>
    <t>新海宜</t>
  </si>
  <si>
    <t>002093.SZ</t>
  </si>
  <si>
    <t>国脉科技</t>
  </si>
  <si>
    <t>002230.SZ</t>
  </si>
  <si>
    <t>科大讯飞</t>
  </si>
  <si>
    <t>拓维信息</t>
  </si>
  <si>
    <t>光迅科技</t>
  </si>
  <si>
    <t>春兴精工</t>
  </si>
  <si>
    <t>300017.SZ</t>
  </si>
  <si>
    <t>300025.SZ</t>
  </si>
  <si>
    <t>华星创业</t>
  </si>
  <si>
    <t>300038.SZ</t>
  </si>
  <si>
    <t>梅泰诺</t>
  </si>
  <si>
    <t>300047.SZ</t>
  </si>
  <si>
    <t>300050.SZ</t>
  </si>
  <si>
    <t>世纪鼎利</t>
  </si>
  <si>
    <t>300081.SZ</t>
  </si>
  <si>
    <t>恒信移动</t>
  </si>
  <si>
    <t>300113.SZ</t>
  </si>
  <si>
    <t>顺网科技</t>
  </si>
  <si>
    <t>大富科技</t>
  </si>
  <si>
    <t>300136.SZ</t>
  </si>
  <si>
    <t>300205.SZ</t>
  </si>
  <si>
    <t>天喻信息</t>
  </si>
  <si>
    <t>300211.SZ</t>
  </si>
  <si>
    <t>亿通科技</t>
  </si>
  <si>
    <t>300213.SZ</t>
  </si>
  <si>
    <t>佳讯飞鸿</t>
  </si>
  <si>
    <t>300248.SZ</t>
  </si>
  <si>
    <t>新开普</t>
  </si>
  <si>
    <t>300264.SZ</t>
  </si>
  <si>
    <t>佳创视讯</t>
  </si>
  <si>
    <t>朗玛信息</t>
  </si>
  <si>
    <t>300292.SZ</t>
  </si>
  <si>
    <t>吴通通讯</t>
  </si>
  <si>
    <t>300299.SZ</t>
  </si>
  <si>
    <t>富春通信</t>
  </si>
  <si>
    <t>300310.SZ</t>
  </si>
  <si>
    <t>宜通世纪</t>
  </si>
  <si>
    <t>300312.SZ</t>
  </si>
  <si>
    <t>邦讯技术</t>
  </si>
  <si>
    <t>300322.SZ</t>
  </si>
  <si>
    <t>硕贝德</t>
  </si>
  <si>
    <t>300353.SZ</t>
  </si>
  <si>
    <t>东土科技</t>
  </si>
  <si>
    <t>300366.SZ</t>
  </si>
  <si>
    <t>创意信息</t>
  </si>
  <si>
    <t>300383.SZ</t>
  </si>
  <si>
    <t>光环新网</t>
  </si>
  <si>
    <t>600050.SH</t>
  </si>
  <si>
    <t>中国联通</t>
  </si>
  <si>
    <t>600076.SH</t>
  </si>
  <si>
    <t>青鸟华光</t>
  </si>
  <si>
    <t>600289.SH</t>
  </si>
  <si>
    <t>亿阳信通</t>
  </si>
  <si>
    <t>600405.SH</t>
  </si>
  <si>
    <t>动力源</t>
  </si>
  <si>
    <t>600498.SH</t>
  </si>
  <si>
    <t>烽火通信</t>
  </si>
  <si>
    <t>600804.SH</t>
  </si>
  <si>
    <t>000070.SZ</t>
  </si>
  <si>
    <t>特发信息</t>
  </si>
  <si>
    <t>000547.SZ</t>
  </si>
  <si>
    <t>闽福发A</t>
  </si>
  <si>
    <t>鑫茂科技</t>
  </si>
  <si>
    <t>002017.SZ</t>
  </si>
  <si>
    <t>东信和平</t>
  </si>
  <si>
    <t>002104.SZ</t>
  </si>
  <si>
    <t>恒宝股份</t>
  </si>
  <si>
    <t>002115.SZ</t>
  </si>
  <si>
    <t>北纬通信</t>
  </si>
  <si>
    <t>002161.SZ</t>
  </si>
  <si>
    <t>远望谷</t>
  </si>
  <si>
    <t>002194.SZ</t>
  </si>
  <si>
    <t>武汉凡谷</t>
  </si>
  <si>
    <t>002231.SZ</t>
  </si>
  <si>
    <t>奥维通信</t>
  </si>
  <si>
    <t>002309.SZ</t>
  </si>
  <si>
    <t>中利科技</t>
  </si>
  <si>
    <t>002313.SZ</t>
  </si>
  <si>
    <t>日海通讯</t>
  </si>
  <si>
    <t>键桥通讯</t>
  </si>
  <si>
    <t>002335.SZ</t>
  </si>
  <si>
    <t>科华恒盛</t>
  </si>
  <si>
    <t>002359.SZ</t>
  </si>
  <si>
    <t>齐星铁塔</t>
  </si>
  <si>
    <t>002396.SZ</t>
  </si>
  <si>
    <t>002416.SZ</t>
  </si>
  <si>
    <t>爱施德</t>
  </si>
  <si>
    <t>002417.SZ</t>
  </si>
  <si>
    <t>三元达</t>
  </si>
  <si>
    <t>盛路通信</t>
  </si>
  <si>
    <t>002467.SZ</t>
  </si>
  <si>
    <t>二六三</t>
  </si>
  <si>
    <t>002491.SZ</t>
  </si>
  <si>
    <t>002544.SZ</t>
  </si>
  <si>
    <t>杰赛科技</t>
  </si>
  <si>
    <t>002583.SZ</t>
  </si>
  <si>
    <t>海能达</t>
  </si>
  <si>
    <t>300098.SZ</t>
  </si>
  <si>
    <t>高新兴</t>
  </si>
  <si>
    <t>象屿股份</t>
  </si>
  <si>
    <t>600105.SH</t>
  </si>
  <si>
    <t>永鼎股份</t>
  </si>
  <si>
    <t>600130.SH</t>
  </si>
  <si>
    <t>波导股份</t>
  </si>
  <si>
    <t>600345.SH</t>
  </si>
  <si>
    <t>长江通信</t>
  </si>
  <si>
    <t>600355.SH</t>
  </si>
  <si>
    <t>精伦电子</t>
  </si>
  <si>
    <t>信威集团</t>
  </si>
  <si>
    <t>亨通光电</t>
  </si>
  <si>
    <t>中天科技</t>
  </si>
  <si>
    <t>600680.SH</t>
  </si>
  <si>
    <t>上海普天</t>
  </si>
  <si>
    <t>600764.SH</t>
  </si>
  <si>
    <t>中电广通</t>
  </si>
  <si>
    <t>600775.SH</t>
  </si>
  <si>
    <t>南京熊猫</t>
  </si>
  <si>
    <t>600776.SH</t>
  </si>
  <si>
    <t>东方通信</t>
  </si>
  <si>
    <t>600797.SH</t>
  </si>
  <si>
    <t>浙大网新</t>
  </si>
  <si>
    <t>300353.SZ</t>
    <phoneticPr fontId="5" type="noConversion"/>
  </si>
  <si>
    <t>东土科技</t>
    <phoneticPr fontId="5" type="noConversion"/>
  </si>
  <si>
    <t xml:space="preserve">拟分别向李平、鼎亮睿兴非公开发行股份募集配套资金不超过22,600 万元、4,000 万元，其中 24,000 万元用于支付本次交易的现金对价。本次发行股份购买资产的股票发行数量预计为 51,996,286 股，非公开发行股份配套募集资金的股票发行数量预计不超过 24,698,235 股。发行价格为 10.77 元/股。本次交易的标的资产为拓明科技 100%的股权。资产交易价格为 80,000 万元。
</t>
    <phoneticPr fontId="5" type="noConversion"/>
  </si>
  <si>
    <t>2014-11-31</t>
    <phoneticPr fontId="5" type="noConversion"/>
  </si>
  <si>
    <t>全球
(万）</t>
    <phoneticPr fontId="5" type="noConversion"/>
  </si>
  <si>
    <r>
      <t xml:space="preserve">  </t>
    </r>
    <r>
      <rPr>
        <sz val="11"/>
        <rFont val="仿宋_GB2312"/>
        <family val="3"/>
        <charset val="134"/>
      </rPr>
      <t>邮箱：</t>
    </r>
    <r>
      <rPr>
        <sz val="11"/>
        <rFont val="Calibri"/>
        <family val="2"/>
      </rPr>
      <t>anjing@hrsec.com.cn</t>
    </r>
    <phoneticPr fontId="50" type="noConversion"/>
  </si>
  <si>
    <r>
      <t xml:space="preserve">  </t>
    </r>
    <r>
      <rPr>
        <sz val="11"/>
        <rFont val="仿宋_GB2312"/>
        <family val="3"/>
        <charset val="134"/>
      </rPr>
      <t>电话：</t>
    </r>
    <r>
      <rPr>
        <sz val="11"/>
        <rFont val="Calibri"/>
        <family val="2"/>
      </rPr>
      <t>010-58565095</t>
    </r>
    <phoneticPr fontId="50" type="noConversion"/>
  </si>
  <si>
    <r>
      <t xml:space="preserve">  </t>
    </r>
    <r>
      <rPr>
        <sz val="11"/>
        <rFont val="仿宋_GB2312"/>
        <family val="3"/>
        <charset val="134"/>
      </rPr>
      <t>分析师：安静</t>
    </r>
    <phoneticPr fontId="50" type="noConversion"/>
  </si>
  <si>
    <r>
      <t xml:space="preserve">  </t>
    </r>
    <r>
      <rPr>
        <sz val="11"/>
        <rFont val="仿宋_GB2312"/>
        <family val="3"/>
        <charset val="134"/>
      </rPr>
      <t>执业编号：</t>
    </r>
    <r>
      <rPr>
        <sz val="11"/>
        <rFont val="Calibri"/>
        <family val="2"/>
      </rPr>
      <t>S1490514120001</t>
    </r>
    <phoneticPr fontId="50" type="noConversion"/>
  </si>
  <si>
    <r>
      <t xml:space="preserve">  </t>
    </r>
    <r>
      <rPr>
        <sz val="11"/>
        <rFont val="仿宋_GB2312"/>
        <family val="3"/>
        <charset val="134"/>
      </rPr>
      <t>联系人：彭竑</t>
    </r>
    <phoneticPr fontId="50" type="noConversion"/>
  </si>
  <si>
    <t>宽带增值</t>
  </si>
  <si>
    <t>CDN设备</t>
  </si>
  <si>
    <t>通信设备</t>
  </si>
  <si>
    <t>管理支撑系统</t>
  </si>
  <si>
    <t>终端天线</t>
  </si>
  <si>
    <t>网络优化</t>
  </si>
  <si>
    <t>光器件</t>
    <phoneticPr fontId="5" type="noConversion"/>
  </si>
  <si>
    <t>板块PE（TTM 2014.12.31）</t>
    <phoneticPr fontId="73" type="noConversion"/>
  </si>
  <si>
    <t>联通发力 将在143个城市招标5万个4G基站</t>
    <phoneticPr fontId="95" type="noConversion"/>
  </si>
  <si>
    <t>华为轮值CEO胡厚崑：2014年预计收入460亿美元增长15%</t>
    <phoneticPr fontId="5" type="noConversion"/>
  </si>
  <si>
    <t>12月31日中午消息，华为轮值CEO胡厚崑今日发布新年祝词。胡厚崑透露，2014年，华为销售收入预计将达到460亿美元，实现超过15%的增长。
以下为胡厚崑新年贺词全文：
拥抱未来，共建全联接世界
2015年新年祝词
轮值CEO 胡厚崑
物换星移，2014年如白驹过隙。值此辞旧迎新之际，我谨代表公司管理团队，感谢每一位华为人的辛勤奋斗，感谢广大员工家属们始终如一的理解和默默付出！更要感谢全球客户对我们的信任，以及合作伙伴的鼎力支持。恭祝大家新年快乐，万事如意，阖家安康！
回望2014年，ICT行业迎来蓬勃发展： 4G建设方兴未艾，云计算、大数据、物联网等技术创新加速，智能终端全面普及。华为抓住机遇，坚持战略聚焦、简化管理、有效增长。2014年，公司销售收入预计将达到460亿美元，实现超过15%的增长。
公司在2014年进行了广泛的组织变革。为适应ICT技术加速融合的趋势，成立了ICT融合的产品与解决方案组织，以保持ICT技术领先的创新优势。公司设立了面向三个客户群的BG组织，以适应不同客户群的商业规律和经营特点，为客户提供创新、差异化、领先的解决方案。我们优化了区域组织，加大、加快向一线组织授权。过去的一年来，我们持续夯实面向未来的电信网络架构SoftCOM，深入融合云计算、SDN、NFV等理念，形成了业务、运营、网络功能、网络架构等四个方面重构电信业的解决方案，努力帮助运营商实现全面网络演进和商业转型。与此同时，我们还发布了业务驱动的分布式云数据中心解决方案SD-DC2、业界首创的OceanStor融合存储、面向物联网的敏捷网关AR511、敏捷数据中心网络和敏捷分支等解决方案，帮助客户构筑云时代业务创新的技术基石。我们致力于在ICT融合的过程中建立一个开放、创新的产业生态体系，实现产业价值聚合。
在运营商业务领域，伴随着4G移动超宽带的加速部署，我们进入了莫斯科、里约热内卢、班加罗尔等9个海外大数据流量市场，我们的4G设备成功进入所有中国省会城市。我们的 400G路由器获得了超过160个客户的认可。我们与全球20家领先运营商开展NFV/SDN集成服务的联合创新，华为被越来越多的运营商视为转型期可信赖的战略合作伙伴。
在企业业务领域，我们坚持 “被集成”，坚持开放合作，与SAP、Accenture等战略合作伙伴联手，在云计算、大数据等领域开拓创新。华为在全球已为客户建设了480多个数据中心，包括160多个云数据中心。我们的敏捷网络及敏捷交换机S12700自发布以来，在数百家高端行业客户中得到广泛应用。
在消费者业务领域，我们实行“华为+荣耀”双品牌运作，坚持精品策略，在多个国家成功进入智能手机第一阵营。华为品牌旗舰智能手机的市场份额大幅提升：P7全球发货400多万台，畅销100多个国家和地区；Mate7在高端旗舰领域人气攀升，供不应求；荣耀品牌创立一年以来，以互联网为渠道，全球销量超过2000万台，增长近30倍。
站在2015年的门槛上，未来已来。以移动宽带、云计算、大数据、物联网为代表的ICT技术，正成为各个行业加速转型的引擎。工业4.0、智能交通、远程医疗、在线教育、智慧城市等领域的发展意味着传统产业需要依靠ICT技术进行新一轮的“进化”， ICT基础设施已经由过去的支撑系统向驱动价值创造的生产系统转变，成为继土地、劳动力、资本之后新的生产要素。
我们预测，到2025年，全球将有超过1000亿的联接，这将是一个规模空前的市场，如何存储和处理、传送与分发、获取与呈现这些庞大的数据流量，既是一个巨大的挑战，也是我们面临的战略机遇。
为了迎接新的挑战，华为在新的一年要在以下几个方面持续进步：
我们要使组织运行更灵活机动、响应速度更快。以“班长的战争”的作战理念为指导，把责任和权力授予一线组织，并通过训战结合对一线组织赋能，尤其是要提高一线主管的战略思维能力；精简后方机构，加强战略机动部队的建设，增强作战的灵活机动和快速反应。在向基层授权的同时，加强监管体系建设，要从机制上保证流程责任人、业务管理者、子公司董事会真正承担起监管责任。
我们的管理运作要从“以功能为中心”向“以项目为中心”转变。客户项目和产品项目是公司未来业务运作的主要形态。因此，提高项目经营方式和项目管理水平，是我们未来几年提高效率和效益的主要手段。2015年我们将持续推进以项目为中心运作，开始尝试售前-售后拉通的项目制试点，重点解决“项目经理授权”、“项目资源保障”、和“预算管理机制”三个关键问题，牵引公司组织结构逐步从“以功能为主、项目为辅”的弱矩阵结构向“以项目为主、功能为辅”的强矩阵结构转变。通过重装旅、重大项目部、项目管理资源池等战略预备队的建设，在项目运行中实现组织、人才、技术、管理方法及经验的循环流动。目的是支撑企业新的作战方式：让听得见炮声的人来呼唤炮火，让前方组织有责、有权，后方组织赋能、监管。
我们要推进管理变革，提升运营效率。要成为ICT行业的领导者，我们不仅需要在技术上抢占战略制高点，还必须借鉴和学习其他企业的先进经验，融合我们已有的优势，构建强有力的组织能力和管理体系。为此，我们要聚焦于“基于市场创新的业务流”和“面向客户的业务流”，跨功能、跨流程、跨部门地实现LTC、ISD、国家计统调、存货账实相符等变革项目在一线代表处的集成落地。继续深化德国综合变革试点，在取得阶段性成果的基础上，扩大综合变革的试点范围。在ICT基础设施泛网络领域实现“2年集成打通”的变革目标，并为3年账实相符、5年“五个1”奠定基础，以不断提升一线组织的作战能力和公司整体运营效率。
我们要加强网络安全和用户隐私保护。今日网络覆盖的程度前所未有，客户不仅需要网络安全可靠的运行，而且要求各种数据安全地存储于网络的各个节点。因此，保护客户信息资产和客户隐私，变得空前急迫和重要。无论遇到什么挑战，我们都要竭尽所能为客户网络的安全稳定运行提高保障支持。华为在网络安全和用户隐私保护方面上要对公众、政府、客户做出重要承诺，承担企业责任。我们将采取各项措施，合法、合规地推动用户隐私保护工作。
我们要完善全球化与本地化运营。非洲有句谚语，“如果你想走得快，那么你就一个人走；如果你想走得远， 那么就一起走。” 作为一家业务遍布170多个国家和地区的全球化公司，我们要充分整合全球优质资源打造全球化的价值链，使这个价值链上每一节点所产生的价值都能够被全球客户所分享。通过基于各个区域和国家的本地化运营，促进就业和增加税收，对当地社会发展做出贡献。通过与当地优秀企业进行产业分工合作，将华为全球价值链的优势与本地创新能力充分结合，帮助本地创造发挥出全球价值。同时，我们也要遵守当地法律法规，坚持合规运营，加强与政府、媒体等外部利益相关人的沟通和交流，让大家感知到华为是负责任的企业公民，是持续创新的信息社会使能者，是坚持合作共赢的产业贡献者。
我们要努力将华为建设成吸引优秀人才共同奋斗，分享价值的事业平台。2014年，我们优先给一线作战部队和绩优员工提升了工资和激励水平，以导向冲锋；充分落实了“获取分享”的奖金机制；在长期激励方面，在全球范围推行了TUP，让全体优秀员工尤其是中基层骨干员工更多地分享公司长期有效发展的收益。2015年我们还将继续发挥激励的牵引作用，加大各层各类员工激励的差异性，通过提高激励方式的针对性来保证激励的有效性。在加大物质激励的同时，我们会继续通过表彰蓝血十杰、明日之星等多种方式，进一步丰富非物质激励的手段。我们要为各级绩优员工提供快速的职务、职级晋升通道，从而真正使优秀员工获得更多的发展机会和回报。我们要广纳天下英才，用机会与回报积极吸引各类外来优秀人才(包括那些已离开华为的优秀员工)加入我们的队伍，让他们进得来、干得好、留得住。我们将持续关注员工健康和整体幸福感，继续加强员工的健康管理；我们还将继续构建世界一流的办公环境，并持续增设健身设施、提升就餐条件。
未来的世界将是一个全联接的世界，全联接的未来将深刻地影响到每一个人、每一个组织、每一个行业。人类的过去、现在、未来，都在致力于突破时间和空间的限制而保持联接，这永恒的动力发源于情感沟通的人性需要，发展于效能提升的理性追求。华为幸运地成为人类这一亘古追求的勇敢践行者和有力推动者。我们已经促进了这个世界上大多数人与人的联接，未来我们要让人与物、物与物更广泛地联接起来。做全联接世界的使能者，是华为在这个最好时代的最佳角色。
让我们团结一心，坚持聚焦战略，坚持开放合作，肩负起这个时代赋予我们的责任；风正时济当扬帆，砥砺破浪万里航，让我们携起手，赢得未来！
祝大家新年快乐！
二○一四年十二月三十一日</t>
    <phoneticPr fontId="5" type="noConversion"/>
  </si>
  <si>
    <t>中国电信重新定位WLAN：希望打造成第四张网</t>
    <phoneticPr fontId="95" type="noConversion"/>
  </si>
  <si>
    <t>C114讯 1月4日早间消息（岳明）在4G时代，运营商应该如何重新评估WiFi的价值，特别是在经历了中国移动断崖式的WLAN发展之后，市场后续将走向何处呢？
现在看来，不同的运营商有着截然不同的选择。对于中国移动而言，虽然还在坚持四网融合的大战略，但已经明显转向了LTE和固网宽带；但对于中国电信而言，却开始尝试着走出一条完全不同的道路来。
据知情人士透露，为了盘活现网中的WiFi热点资源，掌握新的移动互联网入口，中国电信集团在近期对WiFi组织了专项研究，将WiFi业务定位由固网延伸、移动分流向价值经营转变，由前向经营为主向后向经营转变，由各省分散运营向集约运营转变；统一业务名称为“爱WiFi”，积极对外开展销售与合作；将WiFi 网络打造为中国电信的“第四张网络”。
WiFi 的价值
众所周知，随着移动互联网的发展和智能终端的普及，WiFi 上网已逐渐形成习惯，并已快速成为新的移动互联网入口。虽然移动宽带的价格在快速下降，但依然没有突破临界点。
同时，以谷歌为代表的互联网公司也正在加快WiFi 布局，争夺具有商业价值的WiFi 热点。
在WiFi领域，电信运营商也没有缺席。其中，部署规模最大的当属中国移动，按照中移的规划，到明年AP的保有量可能达到500万个。但在今年，中移动对WiFi热情大打折扣，甚至是2012年的集采到现在还没有最终落地。当然，这也是电信运营商们普遍的困惑，那就是如何将WiFi与蜂窝网络进行协同运营，业界甚至有观点认为，运营商天生就不适合做WiFi。
对于中国电信，情况也好不到哪去。目前，中国电信WiFi 热点超过12 万个，AP 数近100 万个，网络随已初具规模，但热点集中在校园、政府机关等商业价值不大的区域。如何顺应新的形势、提升WiFi 业务价值，成为了关注的焦点。
全方位出击
仅仅是通过网络建设和运营调整，显然并不能解决当前的难题。为此，中国电信集团公司制定了详细工作规划，在产品、运营、业务平台、网络建设、考核体系等方面进行了全面布局。
在产品方面，统一平台、统一认证、统一客户端、统一Portal、统一AP 规范；在运营方面，通过设立全国爱WiFi 运营中心实现集约运营，实现业务、用户与设备的分级分权限运营;在合作方面，通过构建统一的爱WiFi 业务管理平台实现对业务的核心掌控；在建设方面，通过自建+合建+他建等多种形式实现网络速扩张。
中国电信在浙江设立爱WiFi 业务运营中心实现集约运营，成立全国爱WiFi 业务运营中心，集约运营爱WiFi 业务，负责爱WiFi 业务管理平台建设、产品开发、营销推广；支撑各省爱WiFi 业务发展与合作。爱WiFi平台功能免费提供各省，原则上后向运营收益归AP所有者，全国爱WiFi 运营中心不参与结算。
同时，为了加快网络建设提升网络规模，中国电信在WiFi热点建设模式上也进行了大胆创新，开始广泛吸纳社会资源。新拓展AP 以他建为主，自建为辅，自建AP需选取有商业价值场所，按订单开展建设,作为引导性建设。中国电信计划从2014 年9 月15 日起面向政企行业客户的经营与服务场所、以及中小商铺进行“爱WiFi”热点AP 拓展，力争2014 年年底前，发展100 万个“爱WiFi”热点AP，打造300家样板客户。</t>
    <phoneticPr fontId="95" type="noConversion"/>
  </si>
  <si>
    <t>高通将在硅谷裁员逾100人 计划共裁约600员工</t>
    <phoneticPr fontId="5" type="noConversion"/>
  </si>
  <si>
    <t>　新浪科技讯 北京时间12月30日午间消息，最新的监管文件显示，高通将在圣何塞和圣塔克拉拉两地裁员逾100人。
　　此前几周，高通刚刚宣布将在全球裁员约600人。据CNET报道，其中约有300人来自加州。当时的消息称，高通计划“把业务重点调整到新区域
　　高通发言人本月早些时候对CNET表示：“我们会定期评估业务，以决定通过哪些方式来获取效率，抓住重点。某些时候，这需要我们调整员工的技术构成，以便压缩或放弃某些项目，并开始增加新的项目。”
　　在高通的3.13万全职员工中，这些裁员的占比都不大。具体而言，圣何塞裁员105人，圣塔克拉拉裁员6人。
　　据悉，虽然高通考虑将圣何塞和圣塔克拉拉的业务合并到一个新的办公室，但目前还不清楚具体计划。</t>
    <phoneticPr fontId="5" type="noConversion"/>
  </si>
  <si>
    <t>联通高管强震不断 几天前处级干部护照全部上缴</t>
    <phoneticPr fontId="95" type="noConversion"/>
  </si>
  <si>
    <t xml:space="preserve">传中国联通国际业务部总经理闫波以海外出差为由报备至今无法取得联系，可能已经私自出逃。
12月30日，中国联通有关人士向澎湃新闻证实，“国际业务部总经理闫波以海外出差为由报备后至今无法取得联系，可能已经私自出逃”的消息在内部已经传得沸沸扬扬。
该人士还透露，几天前，中国联通通知总部和各地分公司，处级以上干部的因公因私护照全部上缴，各地分公司一把手以及符合条件的干部护照已经送到中国联通集团。
中国联通官方对上述消息还没有公开证实。
可见的是，自中央第八巡视组11月27日进驻中国联通后，中国联通已经相继落马了两位高管，分别是联通网络分公司副总经理兼网络建设部总经理张智江、信息化和电子商务事业部总经理宗新华。按照此前公布的巡视时间，巡视组在联通工作的截止日为12月27日。
与张智江和宗新华一样，闫波也是中国联通实权派人物，其主管的国际业务部涉及中国联通与海外运营商之间的漫游费用结算，因此国际业务部被认为是肥差。
2014年6月，中国联通对外透露的数据是，联通已经与全球247个国家和地区的564家运营商开通国际漫游业务。
据澎湃新闻记者了解，闫波曾在外交部工作，英语非常流利，曾任湖南联通总经理，自2006年开始主掌国际业务部。由于闫波中英文口才突出，能力很强，与海外运营商谈判合作时显得得心应手。
值得注意的是，闫波数年之前与前妻离异后，前妻已携女移民加拿大。闫波最后一次出现在公众新闻中，是2014年9月出席Syniverse研发中心在南京的落户仪式。
由于历史原因，中国联通经过几次大重组，目前人员组成相对复杂。据悉，自从中央巡视组进驻中国联通后，中国联通内部的举报信不断出现 ，多为中层和基层员工针对管理层的举报信，也有联通合作伙伴的举报信。
日前除了张智江和宗新华，针对市场营销部总经理熊昱的举报也在广泛流传，而广东联通党委书记、总经理何飚也因为顶风违纪受到党纪政纪处分。有消息称，巡视组对中国联通的调查可能牵出中国联通更高层人物。 </t>
    <phoneticPr fontId="95" type="noConversion"/>
  </si>
  <si>
    <t>商务部发布14年第7号令 促进网络零售健康发展</t>
    <phoneticPr fontId="5" type="noConversion"/>
  </si>
  <si>
    <t>C114讯 12月30日下午消息，中华人民共和国商务部于2014年12月24日发布《网络零售第三方平台交易规则制定程序规定(试行)》，自2015年4月1日起施行。</t>
    <phoneticPr fontId="5" type="noConversion"/>
  </si>
  <si>
    <t>工信部两家机构获准筹建北斗应用质检中心</t>
    <phoneticPr fontId="5" type="noConversion"/>
  </si>
  <si>
    <t>12月24日，信息通信产品北斗卫星导航应用质量检测工作推进会在北京召开。会上，中国卫星导航定位应用管理中心分别授权中国信息通信研究院、国家无线电监测中心检测中心两家单位，开展信息通信产品北斗卫星导航应用质量检测中心建设。筹建名称分别为“信息通信产品（电信终端）北斗卫星导航应用质量检测中心”、“信息通信产品（无线电发射设备）北斗卫星导航应用质量检测中心”的两家质检机构。
工业和信息化部副部长毛伟明在会上强调，工信部将切实做好卫星轨道资源保障工作，积极推进基于北斗系统的相关科技创新产品研发、技术推广和成果转化，加强信息通信、无线电技术领域北斗系统及应用的标准体系建设，加强行业管理，规范市场秩序，推动北斗导航与国际接轨。同时，要求两家筹建单位要充分发挥现有技术优势，尽快完善软硬件能力，增强北斗导航核心竞争力。中国信息通信研究院院长曹淑敏表示，北斗导航在智能终端的应用将是对北斗导航系统极大的普及和推广，同时，对信息通信产业也具有巨大的推动力。希望能够借此机会，为信息通信产品与北斗导航应用的融合发展作出贡献。国家无线电监测中心副主任兼检测中心主任宋起柱介绍说，国家无线电监测中心检测中心将通过检测平台、技术标准和认证体系的全方位建设，充分发挥在无线电领域的技术和资质优势，推动北斗导航应用的国际化，提升北斗技术的国际影响力和话语权。
作为国家重大战略工程，北斗卫星导航系统已经正式提供区域服务。按照北斗卫星导航定位系统的建设规划，国家将在2015年年底前建立起北斗导航产品质量检测认证体系。在这样的关键时刻，在无线电和信息通信领域建立北斗卫星导航应用质量检测中心的重要性不言而喻。</t>
    <phoneticPr fontId="5" type="noConversion"/>
  </si>
  <si>
    <t>中兴通讯设立SDN/NFV联合开放实验室助力传统网络架构变革</t>
    <phoneticPr fontId="5" type="noConversion"/>
  </si>
  <si>
    <t xml:space="preserve">    近日，全球领先的综合通信解决方案提供商中兴通讯宣布，正式组建并对外开放基于业界先进架构的SDN/NFV联合开放实验室，提供包括数据中心、接入、承载、核心网等主流多应用场景的SDN/NFV开发及测试环境，为加速相关产品方案的产业化应用提供支持。
    中兴通讯SDN/NFV联合开放实验室提供基于业界先进架构的ElasticNet方案测试环境,构建了能满足IT多租户公有云和电信级私有云的混合云平台，能提供SDN/NFV端到端开发性测试的能力。中兴通讯基于SDN的vDC环境构建于业界主流配置基础设施之上，开放的软硬件架构可灵活接入并管理多厂家的SDN设备及组件模块，有效协同计算、存储、网络等关键要素，具备强大的网络组织及业务验证能力。作为面向全球化的新一代网络创新实验床，中兴通讯SDN/NFV实验室还可进一步提供跨洲际互联能力，通过在中美两地建立SDN广域互联，可提供在更宏观的尺度上对SDN技术进行深度验证的平台环境。
    与此同时，实验室还可以在混合云中实现按照NFV框架开发的vEPC/vIMS、vBRAS、vRCS等虚拟网元的异厂家共存验证，包括基础设施、虚拟网元和网络编排等部件的交叉验证。另外，中兴通讯SDN/NFV实验室还可提供接入、承载等多种现行通讯网络中的网络架构及场景的技术开发及验证能力。该创新实验室的相关资源充分对外开放，可提供相关国际标准组织及合作方进行开源代码、协议等的测试验证，打造产业链共赢格局。
    中兴通讯一贯坚持对新技术的跟踪和研究，早在2013年就针对SDN/NFV领域提供完整的ElasticNet系列解决方案。ElasticNet方案以控制集中化、功能虚拟化和网络自动化为切入点，涵盖了运营商网络基础设施、云数据中心、企业网等应用场景。另外，作为NFV开源社区OPNFV董事会成员,中兴通讯不断致力于自身方案的优化和开放，助力传统网络架构变革。
</t>
    <phoneticPr fontId="5" type="noConversion"/>
  </si>
  <si>
    <t>中国电信发行190亿元超短期融资券</t>
    <phoneticPr fontId="95" type="noConversion"/>
  </si>
  <si>
    <t>新浪科技讯 12月29日下午消息 ，中国电信今日发布公告，宣布已于12月24日成功发行共计190亿元的超短期融资券。其中，70亿元超短期融资券期限为90天、票面年利率为5.30%；120亿元超短期融资券期限为30天、票面年利率为5.55%。
中国电信表示，本次超短期融资券发行所募集的资金将主要用于补充公司运营资金。</t>
    <phoneticPr fontId="95" type="noConversion"/>
  </si>
  <si>
    <t>京东通信B计划：流量银行新模式</t>
    <phoneticPr fontId="5" type="noConversion"/>
  </si>
  <si>
    <t xml:space="preserve">   即将过去的2014年，国内通信市场好戏连台。
    从虚拟运营商纷纷推出“免费通信”、“语音流量互转互赠”、“资源不清零”推动通信产品越来越亲民开始，国内通信业正在通过一系列价值整合、跨界创新经历着快速变革，而OTT业务给传统运营商语音、短彩带来的挑战，又使“流量经营”自然而然成为了这场变革的焦点。
    经过一年的厉兵秣马，京东即将于2015年1月1日在全国35个城市同时上线京东版“流量银行”，2月更将推出电信制式全新产品，这将给市场带来怎样的变化呢？
    京东“流量银行”新模式
    一方面，京东版的“流量银行”通过推出“有效期最长达一年”、“可以作为语音、流量、短信等任何通信资源使用”的全新通信资源——“京东通信B”，首次变“流量经营”为“全通信资源”价值经营，并将“京东通信B”的获取方式从传统的签到、游戏、任务等扩展到京东日常购物“免费获赠”，“通信资源免费”将成为京东平台的一项“全民福利”深入人心。
    另一方面，通过“通信账户互联网化”，京东将用户的京东账户与通信账户全面融合，用户通过“购物赠”在京东购物每满2元就能获得1个通信B（京东99%的商品都将参加购物返赠B值）。除此之外，用户还可以通过“购物奖励”，购买全场千万种指定畅销单品可额外获赠通信B，参与京东通信主题活动赠B更是“上不封顶”。这意味着全体京东用户将在2015年首次使用到真正意义上的“免费通信”，“全通信资源”也将首次在京东全平台作为一种公共信息资源服务于全体京东会员。
    通信资源回归公共信息资源属性
    随着虚拟运营和流量经营的发展，全网通信资源的价值将更持久，流通方式将更多样。未来，随着“京东通信B”与京东全平台的进一步融合，通信B有望融入京东全业务、全渠道，这更让人对全通信资源价值经营的前景充满期待。</t>
    <phoneticPr fontId="5" type="noConversion"/>
  </si>
  <si>
    <t>谷歌回应大陆无法登Gmail：没发现服务端出问题</t>
    <phoneticPr fontId="5" type="noConversion"/>
  </si>
  <si>
    <t xml:space="preserve">从上周末开始，不少网友反映，Gmail客户端无法登陆，无法收发邮件。虽然早在谷歌退出中国市场后，谷歌电子邮件等服务的网页版就无法在中国正常使用，但不少中国网友还是会利用GmailApp或其他第三方邮件应用，透过IMAP/POP/SMTP协议收发邮件。
对于Gmail在华无法使用的问题，外交部发言人华春莹在29日的例行记者会上进行了回应。华春莹表示，不了解具体情况，建议直接向中方主管部门询问。此外，华春莹还强调，中国对外国投资者在华合法经营一贯持欢迎和支持态度，并一如既往地为外国企业在华开展合作提供公开、透明、公平的环境。
《环球时报》29日晚也就该问题向谷歌公司询问。谷歌一名发言人回复称，他们对问题进行了检查，并没有发现自己的服务端出了问题。 </t>
    <phoneticPr fontId="5" type="noConversion"/>
  </si>
  <si>
    <t>中兴通讯更换新标识及标识语 logo更加“圆润”</t>
    <phoneticPr fontId="5" type="noConversion"/>
  </si>
  <si>
    <t>　　新浪科技讯 12月30日上午消息，中兴通讯今日宣布，2015年将在全球范围内启用新的企业标识，并发布全新品牌标识语“未来，不等待”，这是中兴通讯的首度换标。中兴通讯新标识在全线产品系的应用将于2015年3月逐步开始，预计在一年内完成新标识替换的全部工作。
   中兴方面表示，本次新标设计圆润、流动，充分体现年轻、自由、开放、融合的时代特征与中兴通讯倡导的新的CGO(Cool, Green, Open)企业文化。字形处理上更加圆润、细致，表达了中兴通讯致力打造最cool的极致产品。原色调改为浅蓝(CGO蓝)，提升年轻感和活力，细节处理上改变以往棱角生硬的方式，凸显互联网时代和谐融合、灵活互动的特点。新标识将Open强调的开放概念融入其中，流动的造型寓意信息的自由流淌和想象力的不断延伸，打破常规、跨界融合。
　　中兴通讯新的品牌标识语——未来，不等待，则寓意在万物互联时代，中兴通讯需要顺势调节自己的前进步伐，不断改变才会获得新时代入场券。
　　中兴通讯本次换标的使命，不仅要对外年轻化企业形象，更重要的是，对内重塑企业文化，影响并推动全员进行新的“CGO”企业文化和思维模式重塑。
　　史立荣表示：“今天我们发布新的企业标识，首先是一个变革的态度，接下来相信大家可以通过行动、通过创新、通过我们的产品和服务，给用户、给员工一个新的品牌形象！”</t>
    <phoneticPr fontId="5" type="noConversion"/>
  </si>
  <si>
    <t>工信部：应急产业发展面临重大机遇</t>
    <phoneticPr fontId="5" type="noConversion"/>
  </si>
  <si>
    <t>小米确认获11亿美元新融资 估值升至450亿美元</t>
    <phoneticPr fontId="5" type="noConversion"/>
  </si>
  <si>
    <t>12月29日下午，雷军在微博上正式宣布，小米已在上周完成最新一轮共计11亿美元融资，公司估值达到450亿美元，投资者包括All-stars、DST、GIC、厚朴投资和云峰基金等机构。
同时，小米还表示将在明年1月发布“重量级旗舰产品”。
根据小米科技投资美的集团的之前公告，小米科技2013年的营收约为265.83亿元，净利润约为3.47亿元。截止到2013年12月31日，小米科技总资产约64.52亿元，总负债约为60.57亿元，所有者权益约为3.95亿元。持股人中，雷军拥有77.8%的股份，是小米科技最大的股东。剩余22.2%的小米科技股份由其它自然人持有。需要指出的是，小米科技只是小米公司的运营实体之一，投资公告中披露的内容并不能反映雷军和投资方在小米公司的实际持股</t>
    <phoneticPr fontId="5" type="noConversion"/>
  </si>
  <si>
    <t>都学着点：T-Mobile去电信化策略撼动行业</t>
    <phoneticPr fontId="95" type="noConversion"/>
  </si>
  <si>
    <t>C114讯 北京时间12月26日下午消息（张月红）比较下全美的任何一家科技公司在2014年的发展，没有哪一家抵得上T-Mobile为行业带来的撼动。
确实，其他的科技公司今年干得也不赖：苹果推出了智能手表iWatch和电子钱包Apple Pay，微软从年初2月份新CEO Satya Nadella上任以来也树立了竞争优势，Netflix也解决了自己的网速问题，Facebook买下WhatsApp一统虚拟社交网络。科技公司在2014年的发展风头正盛。
但没有一家科技公司像T-Mobile一样，在2014年的所作所为震撼了整个行业。
去电信化策略奏效
美国几大移动运营商被T-Mobile的激进竞争策略，带入一个又一个的降价怪圈：Sprint给用户的帐单免一半的费用，Verizon和AT&amp;T承诺费用不变的情况下，提供更多的数据流量。现在，用户可以从任何一家运营商手里不花一个子就能得到一款新智能手机，美国的电信运营行业出现了有史以来最激烈的竞争。
从2013年3月份起，T-Mobile启动了Un-carrier（非运营商或者去电信化）战略，鼓励用户废弃已签约合同，每几个月换一部新机，还为客户提供免费国际漫游服务。T-Mobile大肆宣扬，要抵制拙劣而限制重重的合约计划，保护消费者的权益。
从执行Un-Carrier策略开始，T-Mobile公司不断提出一些大胆的举措来吸引客户，定价和营销计划跟其他运营商相比，总是超越传统，Un-carrier策略被证明非常成功，大受消费者欢迎，已经为T-Mobile赢得了数以百万计的新用户，虽然T-Mobile目前还是第四大运营商，但他与竞争对手的差距正在缩小。
今年，T-Mobile的Un-Carrier又升一级，为转投自己的新用户支付毁约产生的费用，推出的多媒体音乐也不计入用户的流量套餐内，让用户使用自己的网络免费体验7天新智能手机，允许用户当月未使用完的流量存入个人“数据仓库”，下月使用。
T-Mobile的首席执行官John Legere一直以直率的言语闻名业界，语不惊人死不休，他逗乐了消费者，也为自己加分不少。美国消费者满意度调查机构JD Power &amp; Associates，将T-Mobile列为消费者最满意的运营商。
结果就是，T-Mobile公司的增长速度是惊人的，今年，T-Mobile新增用户超过了350万，比任何一家竞争对手都多，T-Mobile目前的市场份额大约有18%，相比年初的11%，提升幅度相当大。差不多有三分之一的新移动用户都选择了T-Mobile公司。
去电信化不受股东待见
然而，T-Mobile的竞争策略却不怎么受股东们的待见，今年的股票已经下跌了21%，比起Verizon和AT&amp;T相对温和的走势，确实下滑很多。市场分析认为，下滑很大一部分原因是因为T-Mobile与Sprint、Dish的合并计划都已泡汤，另外股东们也担忧T-Mobile激进的市场营销会影响到利润率。
市场研究公司MoffettNathanson Research的高级分析师Craig Moffett对此表示：“T-Mobile公司的管理层赢得消费者欢心，不受股东待见的原因是，股东们担心管理层将用户增长优先于利润率。”
还有很多投资者对T-Mobile的网络容量也不是很有信心，当然他们也有理由相信，T-Mobile的营销是过头了点。
对此，T-Mobile也发布了公告回应，称网络容量完全可以支持所有的客户，并获得了新的频谱，同时开始网络部署，这将改善T-Mobile的网络在农村和郊区的覆盖情况，目前郊区用户仍然是Verizon和AT&amp;T的优势战场。T-Mobile称其4G LTE网络已经覆盖了2.6亿美国人，两年前这个数字还是零，T-Mobile计划明年底，将4G网络覆盖3亿用户，这个规模与其最大的竞争对手相当了。
T-Mobile的大嘴CEO John Legere近期在夸赞其Un-carrier战略说：“老是有些呆子还抱着老想法，觉得我们没有iPhone，我们的网络容量是两个弱点，这些早就是老黄历了。”
华尔街有很多分析师认为，T-Mobile不可能一直保持这样的激进营销，时间长了，它要么是资金耗尽，要么是规模更大的竞争对手跟进，自己而却玩不起了。
不过T-Mobile坚持认为，如果整体经济是上行的，Un-carrier策略肯定会无限期的执行下去。如果T-Mobile明年继续不断的给消费者留下深刻印象，新用户不断加入，就像整个2014年一样，那T-Mobile无疑会成为竞争策略成功的又一个案例。
“行业发出的所有噪音只会掩盖一个令人信服的故事——T-Mobile会创造一个被人低估的、出人意料的增长故事。”</t>
    <phoneticPr fontId="95" type="noConversion"/>
  </si>
  <si>
    <t xml:space="preserve"> </t>
    <phoneticPr fontId="95" type="noConversion"/>
  </si>
  <si>
    <t>中移位置基地创新12585话务运营</t>
    <phoneticPr fontId="95" type="noConversion"/>
  </si>
  <si>
    <t>日前，中国移动位置服务基地12585呼叫中心创新话务运营模式，启动极端天气应急预案等突发事件信息服务，极大地方便用户出行。
通过创建以“北京”、“上海”、“广东”三地为统领的专席化话务运营模式，12585呼叫中心将31个省区市划分为三大专席，一线人员可以结合地域特色、用户的语言习惯及咨询特点为用户提供本地化的出行问路服务。同时，12585以专席化话务运营为基点，创建了网格化的信息运营模式，将各专席的一线人员按需匹配至各个省区市，在提供话务服务的基础上，结合区域用户的服务需求，主动开展突发事件、公交、长途客车、POI信息点的采集与运营，丰富服务内涵，实现线上服务与线下运营相辅相成，提升产品服务优势。
以今年11月21日为例，京津冀等地均出现不同程度的大雾，辽宁省也发布大雾橙色预警。12585热线紧急启动极端天气应急服务预案，当日实时更新京哈、京沪、长深等高速封闭信息累计达220余条，上线极端天气预警信息10余条。同时，向12585问路包客户发送“交通出行信息提醒”，并为指定目标客户推送沈阳、大连、鞍山机场关闭及客车列车的停运、晚点等温馨提示信息。据统计，仅21日受大雾影响省份的专席呼叫量环比增加了近20%，客户满意度达98%以上，为客户顺畅出行提供了强有力的服务支撑。
中国移动位置服务基地负责人表示，12585正逐渐成为用户推崇的出行服务方式之一。同时，中国移动位置服务基地在位置类技术、产品、服务、支撑等领域的能力建设日趋完备，也为12585全面、细致、周到的服务提供了强有力的后台支撑。</t>
    <phoneticPr fontId="95" type="noConversion"/>
  </si>
  <si>
    <t>周鸿祎内部信展望2015年：360将重新回归创业状态</t>
    <phoneticPr fontId="5" type="noConversion"/>
  </si>
  <si>
    <t xml:space="preserve"> 1月4日上午消息 元旦假期结束的第一天，看来是个好日子，各路大佬纷纷发表长文，对刚刚逝去的2014年进行了总结，并对2015年进行了展望。
在节前最后一天，360董事长周鸿祎在向全体员工发送的题为“奔跑吧 360”的内部邮件中称，2015年360将重新回归创业状态，公司业务和文化都将重塑。
周鸿祎说，今天是2014年的最后一天，崭新的2015年即将到来，在这里首先要对小伙伴们说一句“大家辛苦了”！如果再多说一句，那就是：感谢你们！2014年，我们提出了“Reboot”的概念，Reboot就是重启，重新回归到创业的状态，这里面有我自己的Reboot、公司业务的Reboot、内部文化的Reboot。
以下为邮件全文：
奔跑吧 360
360的小伙伴们：
今天是2014年的最后一天，崭新的2015年即将到来，在这里首先要对小伙伴们说一句“大家辛苦了”！如果再多说一句，那就是：感谢你们！2014年，我们提出了“Reboot”的概念，Reboot就是重启，重新回归到创业的状态，这里面有我自己的Reboot、公司业务的Reboot、内部文化的Reboot。
重启是为了出发。面对即将到来的2015年，我想和大家说，请大家“Run”起来，尽情奔跑、轻装上阵，以一颗创业的初心，奔向崭新的2015年。
2014年，对我们来说，不平凡。通过XP停服这样的公共安全事件，我们的安全产品实现了国内外全部比赛和评测的八连冠，确立了东半球最强白帽子军团的地位；360搜索的市场份额也在今年突破了30%的市场份额，为用户带来了更干净、更安全的搜索体验；我们在手机端的用户数也在不断壮大，超过6亿用户在使用我们的手机卫士、手机助手等产品。
2014年也是360智能硬件的元年。我们推出了360儿童卫士智能手表、360安全路由、360智能摄像机等一系列硬件产品。我们组建了智能手机的合资公司，期待那些有冲劲，不甘于现状的小伙伴们加入。
360随身WiFi累计销量已经突破了2000万，开创了随身WiFi这样一个全新的品类，引发全行业的跟随，“360随身WiFi”成为近年来互联网行业少见的“现象级产品”。360免费WiFi是另一个创新的移动互联网应用，被用户誉为新一代“蹭网神器”，推出只有3个月的时间，用户数已经过亿，成为用户首选的WiFi应用之一。
安全，在今天绝不是一个冷冰冰的词汇，如果说以往是“安全保护你”，那么今天已经演变为“安全取悦你”，360儿童卫士智能手表就是这样一款有爱有情怀的产品。在三个月的时间里，360儿童手表实现了50万的销量，是全球销量最大的智能手表。儿童手表不断帮助家长找到了走失的孩子，还帮助子女一次次找到走失的年迈父母。
这让我更加相信，好的产品和技术能够帮助用户解决最实际的困难，甚至改善生活，推动社会进步。
面对用户的需求和信任，我们没有理由在原地踏步。在2015年，就让我们尽情奔跑吧！
就像阿甘一样奔跑。阿甘不聪明，但他倔强、执着、坚韧。无论其他人怎么看，怎么想，他都会坚持奔跑下去，永不放弃，就能得到好的结果。一种坚忍不拔的状态，一种忘我投入的信仰。要相信这个世界，总会因为我们的存在而变得不一样。这就是创业心态！
2015年必将是一个全新的开始，但创业精神与创新态度始终是360的基石。让我们面对现实，忠于理想，勇于承担，用激情和梦想迎接全新的2015年！
最后祝大家新年快乐！</t>
    <phoneticPr fontId="5" type="noConversion"/>
  </si>
  <si>
    <t>赵厚麟于今年1月1日正式就任国际电信联盟秘书长，成为该组织150年历史上首位中国籍秘书长，任期为四年。赵厚麟也是第三位担任联合国专门机构负责人的中国人。目前，陈冯富珍和李勇分别担任世界卫生组织总干事和联合国工业发展组织总干事。
2014年10月23日，国际电信联盟第19次全权代表大会举行下届秘书长选举，156个成员国参与投票，中国推荐的现任国际电信联盟副秘书长赵厚麟作为唯一候选人，在首轮投票中即获得152票支持，高票当选新一任秘书长。
赵厚麟出生于1950年3月，江苏高邮人，1975年大学毕业后，在原邮电部设计院工作11年，1986年进入国际电信联盟工作，1998年后经中国政府推荐先后当选国际电信联盟电信标准化局主任、国际电信联盟副秘书长。
国际电信联盟是重要的联合国专门机构，负责分配和管理全球无线电频谱与卫星轨道资源，制定全球电信标准，向发展中国家提供电信援助，促进全球电信发展。目前有193个成员国，700多个部门成员和学术成员。</t>
    <phoneticPr fontId="5" type="noConversion"/>
  </si>
  <si>
    <t>KTelecom宣布正式启动LTE-A的商用</t>
    <phoneticPr fontId="95" type="noConversion"/>
  </si>
  <si>
    <t>据韩国《先驱报》报道，韩国电信运营商SKTelecom宣布正式启动第五代通信网络LTE-A的商用。
SKTelecom这项第五代通信网络技术名为“三频高级长期演进”（tri-bandLongTerm Evolution-Advanced，以下简称LTE-A），是第四代通信网络“长期演进”（Long Term Evolution，以下简称LTE）的下一代网络。
LTE-A网络支持每秒300Mb的下载速度，相当于28秒完成一部1GB电影的下载，这是LTE下载速度的四倍，是第三代网络通信技术下载速度的21倍。
SKTelecom成为全球首个宣布开启LTE-A商用的运营商。去年10月份，SKTelecom联合爱立信、高通首次演示了LTE-A技术，LTE-A技术研发于去年1月份。
在资费方面，SKTelecom表示，旗下用户可以享受和LTE资费一样的标准。
除了SKTelecom外，韩国另外两个运营商KT、LGUplus也表示将于近期启动LTE-A商用。</t>
    <phoneticPr fontId="95" type="noConversion"/>
  </si>
  <si>
    <t>震有科技与烽火通信正式签署战略合作协议</t>
    <phoneticPr fontId="5" type="noConversion"/>
  </si>
  <si>
    <t>2014年12月30日，震有科技总经理吴闽华与烽火通信科技股份有限公司战略与市场部总经理华晓东在武汉签署战略合作协议，震有将与烽火在海外市场全面合作，包括市场资源信息共享、市场调研及产品推介、解决方案包装及战略项目运作、本地化支持与服务、技术合作，共同推动mSwitch系列软交换/IMS及相关配套产品在海外市场的销售。
烽火通信是中国通信基础设施建设的主要设备供应商和全面电信解决方案供应商之一，中国光通信技术的领跑者，在推动我国信息技术的研究、产业发展与国家安全方面具有独特的战略地位。其系列产品全面覆盖从核心层到汇聚层的光传输网络各层面，掌握大量光通信核心技术，在广泛服务于中国市场的同时，实现了在海外市场的规模商用，参与制定国家标准和行业标准200多项，涵盖光通信各个领域。
震有科技是国内第六家取得工信部软交换电信设备进网许可证的企业，mSwitch软交换是全球仅有的数家能够提供百万门级软交换的产品之一，产品覆盖亚太、欧洲、 南美、非洲的17个国家和地区,市场保有量超过 700 万线。新一代mSwitch UTEx系列采用ATCA架构设计和Linux操作系统，既保持了软件平台的完整性，又增加了丰富、实用的新技术特性，如云计算、虚拟化、大容量集中化路由、异地容灾、FTTx光纤接入、SIP Connect等，进一步提高了网络的接入容量、连接速度和覆盖能力，有效提升UTEx系列的兼容性和适配性，为运营商提供更灵活、便捷、低成本的扩容演进方案，具有强大的生命力和市场潜力。
烽火通信副总裁蓝海主持了签约仪式。双方战略合作协议的签署将实现双方产品资源和市场资源的优势互补，为客户提供更加优质的产品和全面的解决方案，最终实现双方合作共赢。</t>
    <phoneticPr fontId="5" type="noConversion"/>
  </si>
  <si>
    <t>金雅拓：驱动车联网未来 聚焦中国市场</t>
    <phoneticPr fontId="5" type="noConversion"/>
  </si>
  <si>
    <t>C114讯 12月31日专稿（蒋均牧）以“万物互联”为标志的物联网（IOT）已被视为未来十年ICT产业的增长引擎，而车联网正是其中重要的突破口。有数据显示，全球车联网市场规模到2018年预计将达到390亿欧元，包括汽车制造商和移动运营商在内的整个产业链都将从中获益。
相较传统人与人互联，车联网的应用场景、产品生命周期乃至安全级别均有所不同，这也使实现真正的“智能汽车（交通）”面临更多挑战，对解决方案提出了更高的要求。
通过2010年对Cinterion的收购，数字安全领域的全球领导者金雅拓（Gemalto）将强大且成熟的M2M专长与信息安全方面的专长融为一体，并提出了“完全实现汽车互联”的概念。在这家公司看来，未来的车联网将是安全环境、网络连接以及最优驾驶体验的有机结合，将带来一个更广阔的移动互联世界。
解读车联网动力
车联网的概念由来已久，但随着时间的推移内涵已经有所不同，从最初的简单互联逐渐演变为支持各种新型应用。近年来，作为全球最热门的领域之一，其市场规模亦呈现爆炸式增长态势。
“当我们与汽车制造商谈合作的时候，通常会提及三个主要关注点——第一个是零排放、第二个是零死亡事故、第三个是为驾驶者提供最优的体验。”金雅拓全球汽车产品线业务副总裁Lars Thyroff表示，金雅拓将之归纳为生态（Ecology）、安全（Safety）和情感（Emotion），常规车辆无法同时满足这三个要求，只有车联网才能帮助汽车制造商实现。
一张安全、可靠的网络是车联网的基础。在连接终端上，嵌入车辆的无线模块与手机等消费类产品有很大不同，车规级的产品需要保证15年的使用寿命，对耐热/耐冷、防震等特性的要求非常高，以确保严苛环境下的正常使用。
“有了通讯连接的保证，我们需要考虑如何连接移动运营商。” Lars说，MIM（机器识别）卡在消费类SIM卡的基础上优化了温度、生命周期，使之能够运用于工业领域中，从硬件方面保证车辆能够连接到网络。而能否在后端为用户提供服务支持也显得尤为重要，需要一个可以随时对MIM卡进行个性化配置的管理平台。
随着城市化进程、年轻一代对驾驶系统需求改变、数据化价值变得越来越重要，未来还将出现更多新的车联网需求和应用场景。比如在个人交通达到极限的情况下出现“汽车共享”——租一辆车开到机场或者公共交通点的车，然后将车钥匙归还再进行下一个路程。在整个过程中，手机可以作为虚拟车钥匙，同时还可以作为一个支付工具，带给消费者极大便利。这也意味除了网络连接，还要有健全的认证系统、安全的手持终端。
“在整个网络当中涉及三方，一方是用户、一方是服务提供商、一方是设备提供商和网络连接提供商。” Lars告诉C114，“我们可以提供设备端的安全保护，并且在网络与网络之间数据转换的保护和解决方案。为了做到这一点，首先我们会与客户一起分析评估安全需求，开发安全的产品。为了得到安全保证我们会做相应的配置，以在长期的使用中实现整个生命周期的管理。”
金雅拓：车联网使能者
金雅拓一直以来都致力于开发汽车级M2M解决方案，以推动整个车联网的进程。2010年，它收购了当时物联网领域最领先厂商之一的Cinterion，将双方的专长完美融合——创建于1995年的Cinterion前身为西门子旗下无线模块业务部，通过与宝马的合作成为全球第一家向汽车制造商提供无线模块技术的厂商。
“未来的车联网需要一个可靠的安全环境，网络连接（M2M模块、MIM卡）以及最优驾驶体验。除了硬件之外，还需要软件的支持，包括用户的管理。”金雅拓M2M业务部中国区总经理林瑶表示，与同行相比，金雅拓的优势就在于全面覆盖了这些需求——实际上这家公司的关键价值定位便是能为“智能汽车”提供端到端的可扩展的解决方案。
金雅拓的“智能汽车”解决方案包括一套汽车M2M模块、汽车级MIM卡、远程配置服务、可信服务管理、安全咨询服务，以及在需要之时能支持软件应用、基于云计算的SensorLogic服务平台。
4G/LTE已经在全球普及开来，据全球移动设备供应商协会（GSA）统计，截至今年第三季度，全球已经有112个国家和地区的331张LTE网络投入商用，预计年底LTE商用网络数量将超过350张。Lars表示，金雅拓也已将这一最新移动通信技术应用到车联网领域，其汽车M2M模块即支持2G/3G/4G网络制式，MIM卡在可提供ISO/TS 16949认证的工厂里制造生产，确保在汽车生产、安装和整个使用寿命内能快速识别和定位零部件。这家公司还开发了一款定制化的嵌入式Cinterion LTE解决方案，能根据客户所需的技术要求，制定相应的汽车级M2M解决方案，在保证超高速及高带宽连接的同时又兼具可靠的同步功能和特性。
当奥迪决定在其A3汽车中提供LTE服务时, 便选择了金雅拓的Cinterion为其提供支持，以此推出其汽车上的首个4G信息娱乐系统。在今年2月的世界移动通信大会期间，基于金雅拓技术的“奥迪连接（Audi Connect）”荣获了2014年互联世界大奖。
在后端合规的用户管理上，金雅拓提供按需用户个人化管理（OSM）和eUICC（嵌入式用户全球识别卡）。前者可以降低集成应用的复杂操作、简化解决方案制定过程，并满足对管理个性化终端产品的需求；后者则类似于MIM卡，不同点在于可同时放入多家运营商配置文件，以及ERA-Gronass等卫星系统专用的配置文件或eCall应急系统文件。
“我们向整车厂或者其他相关车辆服务的公司例如汽车租赁公司，提供我们的平台、技术方案，使得他们能够实现虚拟车钥匙可信服务管理，我们的定位是帮助产业链中直接面向消费者的厂商，为他们提供技术方案。”林瑶说，金雅拓的角色相当于一个“车联网的使能者”。
聚焦中国市场
在金雅拓看来，中国车联网市场有着庞大的规模和光明的前景，与全球其他地方相比亦有不少特殊之处。第三方预测显示，中国车联网市场规模到2020年将达到2000亿元。
Lars称，中国有很大的汽车保有量、同时又有未来新增量的趋势，因此成本可能是汽车制造商面临的挑战，同样也是金雅拓未来在中国市场上将会面临的要求。
中国政府对车联网也非常支持，针对本土车联网拥有类似欧洲eCall、俄罗斯ERA-Gronass这样的规范，未来还将有新的政策法规出台。同时，中国也有本土的移动通信制式LTE TDD，FDD何时发牌取决于政府态度，这也是金雅拓在产品开发时必须考虑的。
“我们针对中国各种有可能的需求，产品线都会做相应的准备。” Lars说，金雅拓对于中国市场极其重视，也在这个市场上耕耘了多年。
今年6月，中国汽车电子设备厂商慧翰微电子有限公司选择金雅拓的M2M解决方案，集成在其车联网远程监控终端（T-Box）中，从而实现车身网络与蜂窝网络的互联，林瑶举例说。</t>
    <phoneticPr fontId="5" type="noConversion"/>
  </si>
  <si>
    <t>中国信息通信研究院研究报告显示：微信拉动信息消费近千亿</t>
    <phoneticPr fontId="5" type="noConversion"/>
  </si>
  <si>
    <t>台湾“小灵通”运营商宣布破产</t>
    <phoneticPr fontId="95" type="noConversion"/>
  </si>
  <si>
    <t>12月29日下午消息，据台湾媒体报道，台湾唯一提供低功率通信系统服务的电信运营商大众电信26日宣布破产，其下用户将由其他运营商接手。
大众电信成立于1997年，2001年正式推出PHS业务(内地俗称“小灵通”)，是台湾唯一提供低功率通信系统服务的电信运营商，主打超低电磁波。
2008年大众电信曾向台北地方法院声请重组，目前用户约剩60多万户，持续付费用户10万户，门店所剩无几。
今年5月，大众电信对外说明PHS升级系统与重整计划进度，并邀请日本XGP Forum(下一代PHS论坛)代表，报告升级台湾PHS系统的新技术XGP系统，意图点燃PHS用户新希望，但仍无法弥补资金缺口。
大众电信旗下PHS的频宽10MHz将在2015年4月到期，WiMAX拥有30MHz频谱，将在2016年3月到期，却未依照规定于5年内盖足70%基站覆盖率，面临被回收的命运。
大众电信先前曾表示，大众电信必须付给债权人的债务金额大约新台币10亿元左右，如果有电信同行愿意接手PHS用户，也希望承受目前的债务。
台北地方法院于12月18日裁定“大众电信公司重组程序终止，宣告大众电信公司破产”。若至裁定送达后10日仍无人提出抗告，该裁定即为确定。
大众电信最终宣告破产，同时表示仍将尽力维持通信网络的正常运作。</t>
    <phoneticPr fontId="95" type="noConversion"/>
  </si>
  <si>
    <t>美FCC预计会在2月初提出网络中立新提案</t>
    <phoneticPr fontId="5" type="noConversion"/>
  </si>
  <si>
    <t>美国联邦通信委员会（以下简称FCC）周五表示，该委员会将在2月份提出一项关于互联网运行规定的提案。
FCC主席汤姆·惠勒（Tom Wheeler）可能会在下月初向其他委员提出关于网络中立的最新提案，并在2月26日的FCC大会上进行投票表决。惠勒此前提出的第一个提案允许互联网服务供应商提供优先通道服务，但这个提案并没有顺利通过。
这一次，惠勒预计会把网络中立规定基于一项法律的基础之上，即《电信发案Title II》。该法案原本是针对古老的电话网络出台，但同时也给FCC在监督互联网服务供应商方面授予了更明确的权威。惠勒把《电信发案Title II》作为网络中立新提案的法律基础的重要原因之一就是，奥巴马总统授意他这样做。
互联网服务供应商认为这个想法非常糟糕，他们已经威胁采用法律手段阻止FCC大幅改变互联网运行规定。
正如本周早些时候有报道称，最近的很多争论主要是关于该委员会应当如何依据《电信发案Title II》监管互联网，支持和反对网络中立的两方都提出了自己的观点。</t>
    <phoneticPr fontId="5" type="noConversion"/>
  </si>
  <si>
    <t>欧盟新规：互联网设备需加入“自动休眠”功能</t>
    <phoneticPr fontId="5" type="noConversion"/>
  </si>
  <si>
    <t>欧盟于1月1日启动新法规，要求数据机、互联网电视等互联网装置加入“自动休眠”功能。
许多装置一天24小时都连着网络，在使用者睡觉时消耗25到100瓦的电力。但从1日开始，在欧盟贩售的装置须加入自动休眠功能。欧盟委员会表示，这能让家庭每年平均省下约32英镑(49.9美元)电费。
这项改变是欧盟生态设计倡议(Ecodesign)的一部分，生态设计的目标是削减成本、提高竞争力及减少碳排放。另外，联网产品的能源标示也将有所改善，瓦斯烤箱也必须标示能效等级。
欧盟委员会表示，要求装置自动休眠将使能源消费量减少近75兆瓦小时(TWh)，且产品使用不受影响。这将使二氧化碳排放量每年减少2,800万吨，相当于150万户家庭的全年排放量。</t>
    <phoneticPr fontId="5" type="noConversion"/>
  </si>
  <si>
    <t>约五分之一欧盟企业使用云计算</t>
    <phoneticPr fontId="5" type="noConversion"/>
  </si>
  <si>
    <t xml:space="preserve"> 欧盟统计局日前公布的数据显示，2014年，欧盟范围内约五分之一的企业使用云计算服务。
具体来看，信息和通信行业的企业使用云计算服务的比例最高，约为45%。电子邮件服务和文件存储服务是企业最常用的云计算服务。
这些已经在使用云计算服务的企业认为，阻碍他们扩大云服务使用范围的最主要因素是担心安全漏洞。此外，对云计算服务适用法律和数据存储地点的不确定性以及云计算服务价格等因素也影响了企业增加云计算服务使用。
在尚未使用云计算服务的企业中，对云计算了解不足是最大的阻碍因素。
按国别统计，2014年超过一半的芬兰企业使用云计算服务，为欧盟范围内比例最高的国家，其次是意大利、瑞典和丹麦。企业云计算服务使用较少的国家主要有罗马尼亚、拉脱维亚、波兰、保加利亚等。
“云计算”是指以网络为中心，通过建立大型的集中性计算中心，为普通用户提供安全、快速的数据存储和网络计算服务，被认为是新一代信息技术变革的核心。企业利用云计算可节省设备投资，减少产品开发成本。 </t>
    <phoneticPr fontId="5" type="noConversion"/>
  </si>
  <si>
    <t>美运营商推出10G宽带业务</t>
    <phoneticPr fontId="95" type="noConversion"/>
  </si>
  <si>
    <t xml:space="preserve">随着科技的不断创新、发展，人们的生活越来越便利，这时互联网成了我们不可或缺的服务。据悉，美国明尼苏达州(Minnesota)最大城市明尼阿波利斯(Minneapolis)的居民们得到了一份不错的圣诞礼物：全球速度最快的家用网络。
位于明尼苏达州的网络和数据服务提供商US Internet本周宣布将为明尼阿波利斯市带来10G宽带，这要比谷歌的光纤(Google Fiber)计划快10倍。而10G宽带的网速也比韩国的家用网络快很多，此前，韩国一直被认为拥有世界上最快的网速。
提供商US Internet称，随着这项网络升级项目的启动，明尼阿波利斯将拥有全球最快网速。在收费方面，将有两种选择，如果享受10G宽带，每月需支付399美元;而如果只用1G宽带，那么每个月只需要支付65美元。 </t>
    <phoneticPr fontId="95" type="noConversion"/>
  </si>
  <si>
    <t>朝鲜互联网和移动3G网络陷瘫痪</t>
    <phoneticPr fontId="5" type="noConversion"/>
  </si>
  <si>
    <t>朝鲜的互联网和移动3G网络27日晚间陷入瘫痪。平壤时间27日19时30分许，朝鲜的互联网和移动3G网络陷入瘫痪。截至平壤时间21时30分记者发稿时，网络仍未恢复正常。记者通过固定电话联系驻朝中资机构，确认发生同样情况。
当天早些时候，朝鲜国防委员会政策局发表声明，否认朝鲜与索尼影像娱乐公司遭到网络攻击案有关，并称近日朝鲜网络一度中断是美国对朝进行网络攻击所致。
声明说，美国毫无根据地将朝鲜与黑客攻击事件联系在一起。而实际上，美国正在扰乱朝鲜主要媒体的网络运营。自上周末开始，朝鲜的互联网一直处于时断时续状态。23日凌晨2时左右，朝鲜的互联网陷入瘫痪，至11时才逐渐恢复正常。</t>
    <phoneticPr fontId="5" type="noConversion"/>
  </si>
  <si>
    <t>AT&amp;T计划6年实现全网SDN化达75%</t>
    <phoneticPr fontId="95" type="noConversion"/>
  </si>
  <si>
    <t>软件定义网络（SDN）不只已经运用在许多数据中心内，甚至也开始为广域网的电信服务带来新趋势。继日本电信商NTT成功采用SDN技术后，现在就连全美市占超过3成的美国最大电信商AT&amp;T也将全力拥抱SDN与NFV，打造新一代网络架构，计划在2020年时，要将此新架构运用到超过75%的对外电信网络服务。
然而此新一代网络架构，最初主要是来自于AT&amp;T于今年2月发布的用户定义网络云（User-Defined Network Cloud，UDNC）的愿景，透过结合SDN集中控制与NFV功能虚拟化，最终要建构一个更加弹性灵活的网络环境，提供对外更多网络服务。
AT&amp;T指出，在这项为期6年的计划中，第一年将进行网络基础设施的设备转换，从过去采购昂贵、复杂与硬件为主的网络设备，转而开始采用以低成本、弹性、软件为主的SDN与NFV化部署方式，除了降低内部的成本，也能弹性针对不同企业需求，提供更多样的网络服务。
测试时间大幅缩短只需18分钟
今年9月，美国德州奥斯汀市也成为AT&amp;T第一个运用用户定义网络云的城市。AT&amp;T技术暨营运资深执行副总裁John Donovan也表示，透过使用SDN与NFV，也缩短了内部应用测试的周期，从过去18个月才能推出新服务，现在大幅缩短到只需18分钟就能够完成测试。
而为实现用户定义网络云的目标，AT&amp;T也使用SDN技术来开发新服务，目前刚推出了一个随选网络（Network on Demand）服务，可以让用户透过一款自助式App，就能依照需求调整网络速度，而从App接收请求到变更生效，不到1分半就能完成。
依任务重要性，自动分配网络服务带宽
AT&amp;T也正着手开发新的网络服务，透过SDN技术，未来不只能响应用户需求，还可以预测用户需求动态调整。像是今年11月，AT&amp;T先进科技实验室就发布一套可改善电信商数据中心服务质量的解决方案，依任务重要性自动调整网络服务的使用带宽。
举例来说，当用户同时使用视频会议和将数据传送至云端分析时，电信商的数据中心就会优先提高视频会议的网络带宽，同时并减少分析数据流的带宽，以避免降低视频会议的传输质量。
除此之外，AT&amp;T也针对行动网络数据中心打造一个流动式的云端网络环境，只要透过软件更新，数分钟内就能在数据中心内增加新的功能。
甚至，AT＆T也找了旗下软件开发与工程部门资深副总裁Andre Fuetsch担任新网络架构设计部门的主管，率领超过2,000名工程师与计算机科学家来架构AT&amp;T的新一代网络。
而截至今年底前，AT＆T也已经陆续将SDN与NFV使用在数个关键网络功能上，包括DNS网域服务、网络分析（Network Analytics），智能数据平台（Intelligent Data Platform）和虚拟化骨干网边缘路由器（Virtualized Provider Edge Router）等功能皆已转换到新一代网络架构。</t>
    <phoneticPr fontId="95" type="noConversion"/>
  </si>
  <si>
    <t>中兴通讯携手宇通客车共拓新能源汽车蓝海市场</t>
    <phoneticPr fontId="5" type="noConversion"/>
  </si>
  <si>
    <t>C114讯 12月31日上午，中兴通讯和宇通客车股份有限公司（下称“宇通客车”）在郑州举行了隆重的签约仪式，双方将在新能源汽车无线充电领域展开合作，共同推进新能源汽车产业的发展。中兴通讯董事长侯为贵、宇通客车董事长汤玉祥等领导出席此次活动，共同见证协议的成功签署。
无线充电是新能源汽车产业的前沿技术之一。这项世界领先的高科技能够对加速电动汽车充电基础设施建设产生革命性推动作用，成倍提升投资效率，解决在都市核心地带大量建设充电设施的老大难问题。今后，电动汽车在改造过的停车位停靠后就可以进行非接触充电，无需人工插拔充电枪，完全不受泥沙和水浸的影响，无线充电技术将对未来新能源汽车的普及和产业化起到至关重要的作用。
此次协议签署后，中兴通讯和宇通客车将围绕双方的产业和战略发展规划，按照“优势互补、相互促进、面向未来、互利共赢”的原则，充分发挥各自优势，在电动汽车无线充电的关键技术研究和产业化推广等领域深入开展全方位合作，共同开拓新能源汽车蓝海市场，推动郑州新能源汽车产业快速发展，提升郑州引领中原经济区产业转型升级的能力，努力将示范优势转化为产业发展优势、市场竞争优势、城市品牌优势，积极抢占未来产业发展制高点和主动权。
宇通客车是国内客车企业的行业领军者，始终致力于通过优质的产品、完善的服务、创新的科技应用和前瞻的发展模式，加快中国客车业的整体前进步伐，为客户、行业乃至社会创造最大化的价值。中兴通讯经过30年的发展，已经成为全球领先的综合性通信制造商和信息通信综合解决方案提供商，并积极参与到新能源汽车、车联网等战略领域的研发和生产中。目前中兴通讯在新能源汽车充电技术领域取得了重大创新突破，让中兴通讯成为世界领先的汽车无线充电厂商。此次中兴通讯和宇通客车强强联手，互惠互利，必定会产生1+1大于2的效果，有着广阔的前景和光明的未来。
合作协议签署后，双方举行了新能源汽车无线充电现场发布会，郑州市委副书记胡荃、副市长马健一行参加了此次活动并参观了宇通客车十八里河厂区。</t>
    <phoneticPr fontId="5" type="noConversion"/>
  </si>
  <si>
    <t>华为无线业务再创巅峰：2014年收入143亿美元同比增23%</t>
    <phoneticPr fontId="5" type="noConversion"/>
  </si>
  <si>
    <t>C114讯 1月2日上午消息（岳明）在华为公司内部，一直存在着一个“圣无线”的说法，这既体现了华为员工对无线网络产品线的羡慕和敬意，也从侧面反映出了华为无线网络产品线的强大市场竞争力。
在刚刚过去的2014年，华为“圣无线”取得怎样的成绩呢？根据华为无线网络产品线管理团队在2014年最后一天发布的数据来看，2014年依然是值得自豪的一年，华为无线网络产品线再创巅峰，在格局、规模、盈利三方面都取得了骄人的战绩。
华为无线网络产品线管理团队在题为“策马巅峰双百亿 扬帆无线新征程”的新年贺词中透露，华为在2014年再次获得了LTE/EPC百张新网、G/U收入份额均超过1/3、天馈发货量超百万居行业第一、通信能源实现全球新增份额第一、Small Cell实现规模突破、企业无线逐步构建产业影响力，累计突破了132个流量高地。
在规模方面，实现了持续高速增长，预计全年订货达200亿美元的历史巅峰，同比增长25%。
在收入方面，华为无线2014年收入143亿美元，同比增长23%，贡献利润再创新高。根据华为轮值CEO胡厚崑发布新年祝词的数据来看，华为2014年销售收入预计将达到460亿美元，实现超过15%的增长。也就是说，华为无线网络产品线贡献了全公司超过30%的收入。</t>
    <phoneticPr fontId="5" type="noConversion"/>
  </si>
  <si>
    <t>爱立信助力埃塞俄比亚电信升级网络</t>
    <phoneticPr fontId="5" type="noConversion"/>
  </si>
  <si>
    <t>C114讯 爱立信日前与埃塞俄比亚电信签署了有关2G、3G移动通信设备和相关服务的框架协议，服务包括设计、规划、部署、调试和优化等。
新签署的框架协议将帮助埃塞俄比亚电信进一步提升其2G、3G网络的容量和性能。该协议将提高网络覆盖质量，为埃塞俄比亚南部的用户提供更丰富和更具创新的移动通信服务。
根据协议，埃塞俄比亚电信将采购爱立信的产品和服务，升级其当前网络并扩大容量，从而满足全国范围内的容量需求，最终为全国6000多万用户实现连接。
埃塞俄比亚电信首席执行官Andualem Admassie表示： “埃塞俄比亚电信认为，与爱立信签署此协议是实现‘电信扩展规划’，满足国家通信需求重要的一步。我们与爱立信将保持长期的合作伙伴关系。”
爱立信中东地区和东非北非地区总裁Rafiah Ibrahim表示：“埃塞俄比亚的3G市场持续快速增长，源于该国对连接具有很高的需求。爱立信充分利用自己的全球专业知识和技术领导力，全力支持埃塞俄比亚电信行业的发展。日前签署的框架协议将进一步巩固爱立信与埃塞俄比亚电信的合作伙伴关系。双方将共同努力确保为新连接时代的埃塞俄比亚用户提供新的体验。我们完全有信心共同实现这一目标。”
此协议签署仪式由埃塞俄比亚电信部长Debretsion博士主持，埃塞俄比亚电信、爱立信和当地媒体的重要代表出席协议签署仪式。</t>
    <phoneticPr fontId="5" type="noConversion"/>
  </si>
  <si>
    <t>赵厚麟正式出任国际电信联盟秘书长</t>
    <phoneticPr fontId="5" type="noConversion"/>
  </si>
  <si>
    <t>毛谦：光纤厂商“走出去”步伐必须加快</t>
    <phoneticPr fontId="5" type="noConversion"/>
  </si>
  <si>
    <t xml:space="preserve">  光棒产能过剩的根本原因是经济增长方式不合理，在高度市场化的光纤行业，技术门槛下降和投资过热是造成产能过剩的主要因素，只能是通过行业自律和市场机制来校正。
光棒和光纤的产能过剩在表现上并不一致。光棒产业如同前些年的光纤产业一样，需要政府出面规范行业秩序，保障公平的市场环境；同时由于国产光棒缺乏竞争力，更需要行业领导厂商耗费巨资，在材料、气体、设备、拉丝技术等方面长期投入研发，这并不是一朝一夕的事情。部分领导厂商已经开始向上游的材料、气体等领域进军，并取得了一定成果。
在光纤领域，中国光纤厂商已经具备了和国际巨头在国际市场一较高下的实力。目前中国光纤厂商在国内市场的份额是70%，在海外市场的份额仅有20%。中国光纤厂商已经在海外拥有一定的品牌影响力，发展空间巨大。人口密集的亚太市场和巴西、俄罗斯、印度等新兴市场，都有很大的潜力可挖。
欧美光纤光缆企业没有毛利30%就活不下去，中国企业毛利普遍不到15%。这里面巨大的差距，既是中国光纤厂商需要追赶的目标，也是当前所具备的低成本竞争力。中国光纤“走出去”的口号已经喊了好几年，此前国内市场需求足够大，导致步伐并不算快。随着光纤产能的进一步扩充，过剩的局面已然形成，除了开拓通信之外的市场，“走出去”的步伐必须加快。中国光棒产业还有很大的利润可挖，这将是支撑中国光纤厂商走向国际市场的关键力量。</t>
    <phoneticPr fontId="5" type="noConversion"/>
  </si>
  <si>
    <t>小米2014年售出6112万台手机 营收743亿元</t>
    <phoneticPr fontId="5" type="noConversion"/>
  </si>
  <si>
    <t>　新浪科技讯 1月4日消息，小米董事长雷军在凌晨发出的内部邮件中提到，2014年小米共售出 6112万台手机，增长227%；含税收入 743亿元，增长135%。
　　在邮件中雷军表示，2015年小米将从3个角度入手发展相关业务：1.回归产品和服务的初心；2.完善生态链布局；3.国际化拓展。
　　雷军透露，小米将于今天发布红米手机2，在1月15日还将举办新产品发布会。(伊凡)
　　以下是雷军邮件全文：
　　各位同事，新年好！
　　首先分享一个好消息：过去一年里，我们取得了足以让我们每个人自豪的成绩，
　　售出 6112万台手机，增长227%；含税收入 743亿元，增长135%。在智能手机行业里， 我们已成为国内市场份额领先的公司！
　　感谢每一位同事的全情投入，我们才获得了这样辉煌的业绩，同时 也获得了资本市场的广泛认同。前不久，我们刚刚完成了新一轮融资，450亿美元的估值， 已让小米成为了目前全球价值最高的未上市科技公司。
　　2014年已成为小米发展历史上的一个重要的里程碑： 我们从行业的追赶者，变成了被全行业追赶的对象。甚至在年末， 我们还遭遇了国际巨头的专利诉讼，迎来了小米的成人礼。目前，同行们对小米模式的研究、学习、模仿已达到“像素级”。2 015年，国内智能手机行业增长放缓， 同业角逐更是到了比拼持久力和整体生态系统能力的大淘汰阶段。所以，从2015年开始，我们以归零的心态，重新出发， 继续怀抱血战到底的决心，迎接属于每一个小米人的美好未来！
　　一、回归产品和服务的初心。我们要始终如一重视技术创新，始终如一坚持和用户交朋友，始终如一坚持做高品质、 高性能和好体验的产品。1月4日，我们将发布红米手机2； 1月15日，我们将举办重量级旗舰产品发布会。我们将用全新的产品创新揭开2015年 的序幕。
　　二、完善生态链布局。两年前我们开始布局，到今天已经取得一定进展，投资了20多家初创的智能硬件公司，甚至还和家电巨头美的集团达成战略合作关系。
　　我们要用开放的心态，和更多合作伙伴紧密协作，打造更完善的生态链体系，
　　给小米的用户带来更完整、有趣、便捷的智能科技生活体验。 我们相信，生态链将成为小米继续高速前进的最重要的竞争力。
三、心怀国际化的梦想。我们已经走出国门， 进入了境外6个国家和地区，并在当地大获成功，比如印度市场，我们已售出超过 100万台的手机，今年我们会进入更多的海外市场，取得更辉煌的业绩。当然，国际化，我们还将面临更多新的挑战。 成功的路上从来没有坦途，我们将披荆斩棘，乘风破浪， 把来自中国的优质科技产品带往所有阳光能照耀到的地方。 我们要让全球所有人都能享受科技的乐趣！
　　四年多前，我们从零开始， 以产品和商业模式的创新，短短几年里，创造了前无古人的奇迹。 小米已从MIUI ROM开发者、智能手机制造商，凭借产品创新和铁人三项的商业模式，走向了消费电子国民品牌，智能家庭生态的建立者， 和移动互联网内容、服务分发平台。 这是全球科技行业从未有过的公司形态， 小米已经来到了行业发展的最前列。
　　从现在起， 我们向前的每一步都在书写行业新的历史！2015年，请大家和我一起，继续保持真诚、保持热爱、 保持谦逊，更加敏锐、更加投入、更加进取， 用我们每一个人的脚步探索行业每一点新的可能， 向着星辰大海的征途，去到别人梦想都未曾抵达的地方！</t>
    <phoneticPr fontId="5" type="noConversion"/>
  </si>
  <si>
    <t>(2014/12/29-2014/12/31)</t>
    <phoneticPr fontId="5" type="noConversion"/>
  </si>
  <si>
    <t>近日，国务院办公厅以63号文正式对外发布《国务院办公厅关于加快应急产业发展的意见》，推动应急产业实现跨越式发展。在国务院应急办指导下，工信部与发展改革委、科技部为应急产业发展牵头单位。12月24日，工业和信息化部相关负责人接受《人民邮电》报专访，向记者解读《国务院办公厅关于加快应急产业发展的意见》。
应急产业的内涵是什么？
近年来，在党中央、国务院领导下，我国先后成功处置了一系列重大自然灾害、事故灾难、公共卫生事件和社会安全事件，最大限度减少了生命财产损失，维护了经济社会和谐稳定。在上述应对突发事件措施和全社会不断增长的公共安全需求推动下，涌现了一批从事应急产品研发、生产和提供应急服务的企业，催生了应急产业。
应急产业是新兴产业，覆盖面广、产业链长。《意见》提出，应急产业是为突发事件的预防与应急准备、监测与预警、应急处置与救援提供专用产品和服务的产业。应急产业定位在上述范围，主要考虑是：根据《中华人民共和国突发事件应对法》，我国将突发事件分为自然灾害、事故灾难、公共卫生事件和社会安全事件四大类，应对过程包括预防与应急准备、监测与预警、应急处置与救援、事后恢复与重建四个阶段，应急产业理应是为上述突发事件应对活动提供支撑的产业（由于事后恢复与重建阶段时已经进入正常经济活动，相关产业不再纳入应急产业）。应急产业从功能定位上与节能环保产业类似，是为满足某一方面社会需求而产生并得到快速发展。这个定位表明，应急产业是综合性产业，具有行业交叉特点，涉及装备、材料、医药、轻工、化工、电子信息、通信、物流、保险等，以专用产品和服务为主。应急产业虽使用“应急”，但基本涵盖了消防产业、安防产业、安全产业、防灾减灾产业、信息安全产业、公共安全产业、紧急救援产业等。
《意见》出台的背景和意义是什么？
应急产业的出现和发展具有较强的时代特征，是经济社会发展到一定阶段的产物。可以从三方面来理解加快应急产业发展的背景情况。
一是党中央、国务院高度重视应急管理工作是发展应急产业的坚强保证。党的十八大提出，要强化公共安全体系、防灾减灾体系、信息安全保障体系和企业安全生产基础建设。十八届三中全会又提出，要健全公共安全体系，深化安全生产管理体制改革，健全防灾减灾救灾体制。十八届四中全会再次提出，要抓紧出台反恐怖等一批急需法律，推进公共安全法治化，构建国家安全法律制度体系。习近平总书记在中央国家安全委员会第一次全体会议上强调，要构建集国土安全、经济安全、社会安全、科技安全、信息安全、生态安全、资源安全、核安全等于一体的国家安全体系。这些不仅对应急管理工作提出了新任务，也对发展应急产业提出了更高要求。
二是我国复杂多变的公共安全形势对应急产业发展提出挑战。当前，我国工业化、信息化、城镇化和农业现代化深入推进，各种传统的和非传统的、自然的和社会的风险与矛盾交织并存，各类突发事件发生概率更高、破坏力更大、影响力更强，尤其在食品安全、生产安全、信息安全等领域，公共安全形势严峻复杂，防控难度不断加大。据2013年统计，我国自然灾害造成直接经济损失5808.4亿元，事故灾害造成死亡失踪69434人，H7N9禽流感疫情、山西苯胺泄露事件以及一些暴力恐怖袭击事件还严重影响了经济社会平稳运行。应对上述突发事件就要求必须加快发展应急产业，达到提升基础设施和生产经营单位本质安全水平、突发事件应急救援能力和全社会抵御风险能力的目的。
三是我国经济发展进入新常态为应急产业发展提供空间。随着我国经济发展、社会进步和公众安全意识的提高，社会各方对应急产品和服务的需求不断增长。根据估算，2013年消防、安防、安全应急、信息安全、应急通信装备、环境监测与应急产品、应急指挥平台、防灾减灾装备、防汛抗旱器材、反恐装备、食品安全监测设备等领域，专用产品和服务的产值达到近万亿元规模。在刚刚结束的中央经济工作会议上提出，我国经济增速已从高速转向中高速，增长结构由中低端转向中高端，发展动力从传统增长点转向新增长点，经济发展进入新常态，特别要求把积极发现培育新增长点作为2015年经济工作的一项主要任务来抓。发展应急产业有利于调整优化产业结构，增强经济活力，扩大社会就业，有望培育为新的经济增长点，成为新常态下推动我国经济社会发展的重要力量。
应急产业发展的目标与任务是什么？
《意见》提出，到2020年，应急产业规模显著扩大，应急产业体系基本形成，自主创新能力进一步增强，一批关键技术和装备的研发制造能力达到国际先进水平，一批自主研发的重大应急装备投入使用，形成若干具有国际竞争力的大企业，发展一批应急特色明显的中小微企业，发展环境进一步优化。
《意见》立足解决当前应急产业发展面临的薄弱环节，从增强自主创新能力、健全产业结构、促进集聚发展、促进推广应用和开展国际合作等方面提出了6项主要任务。
《意见》的主要特色是什么？
一是明确应急产业重点方向。根据应急产业的定义，按照满足未来处置自然灾害、事故灾难、公共卫生事件和社会安全事件的需要，选择有利于增强自主创新能力和提高应急保障水平且具有前瞻性、基础性、紧迫性的专用产品和服务进行布局。《意见》介绍了应急产业4个重点领域，监测预警领域包括自然灾害、事故灾难、公共卫生事件和社会安全事件四个方面需要的22类产品，预防防护领域包括个体防护和设施防护两方面的7类产品，救援处置领域包括现场保障、生命救护和抢险救援三方面的23类产品，应急服务领域包括事前预防、社会化救援和其他应急服务三个方面的15类服务。
二是提出发展应急服务业。应急服务业是应急产业中最具发展潜力的内容。《意见》提出多种加快应急服务业的措施，推行应急救援、综合应急服务等市场化新型应急服务业态，采用政府购买服务等方式，引导社会力量以多种形式提供应急服务，支持与生产生活密切相关的紧急医疗救援、道路救援、航空救援、工程救援、社区救援等应急服务机构发展，加快实现专业化、市场化和规模化。将保险纳入灾害事故防范救助体系，加快推行巨灾保险。
三是建设应急产业示范基地。产业集聚发展是现代产业发展的重要规律。《意见》提出要加强产业规划布局和指导，国家将根据区域突发事件特点和产业发展情况，合理布局并培育建设一批国家应急产业示范基地，引领国家应急技术装备研发、应急产品生产制造和应急服务发展，目的是希望在较短时间内将其发展成国家处置突发事件的综合性保障平台。基地的建设和发展要充分发挥市场机制作用和政府引导作用，平衡兼顾好经济效益和社会效益。
四是构建多元化投入机制。《意见》明确提出，对列入产业结构调整指导目录鼓励类的应急产品和服务，国家将在有关投资、科研等计划中给予支持，为应急产业发展奠定了稳定的支持渠道。探索建立政府引导应急产业发展投入机制，加大应急产业发展基金、公私合作模式（PPP）等引导机制研究，带动金融资本、民间资本及创业与私募股权投资投向应急产业。支持符合条件的企业采取发行股票、债券等多种方式直接融资，鼓励和引导金融机构加大对应急产业重大项目的信贷支持。
短评：应急产业规模堪称庞大，涉及装备、材料、医药、轻工等十多个领域，经过估算，2013年全国安全应急、应急装备等领域专用产品和服务的产值达到近万亿元的规模。在新常态背景下，应急产业又属于新兴产业的范畴。国务院在《加快应急产业的指导意见》中指出，要在2020年形成应急产业的体系，并为此给多个部委分派了重点工作任务。
在国家此次对应急产业发展作出具体部署后，应急产业的产值规模还将进一步扩大并呈较高增长的态势。同时，应急产业对上下游产业及相关产业带动力强，将形成新的经济增长点。对于信息通信业而言，除了应急通信自身将加快发展，各行业智能化应急装备的发展也将带来新的发展机遇。</t>
    <phoneticPr fontId="5" type="noConversion"/>
  </si>
  <si>
    <t>12月26日，中国信息通信研究院在北京发布《微信社会经济影响力研究报告》。该报告首次对微信在社会经济方面的价值进行了定性和定量分析。研究显示，微信在过去的一年中对信息消费的拉动达到952亿元，对就业的拉动达到1007万人，为中小微企业以及政务民生的应用创新提供了良好的平台。
微信作为我国用户规模最大和活跃程度最高的移动互联网应用，以高度黏合的聚集效应与持续涌现的创新效应，成为推动经济社会变革和潜在增长的新动力来源。报告显示，微信已经成为拉动信息消费的重要力量。近一年，微信直接带动的信息消费规模已经达到952亿元，相当于2013年中国信息消费总规模的4.24%。其中，拉动数据流量消费是微信带动信息消费的主要来源，占微信信息消费的比例达85.7%；然后是微信游戏和公众平台，带动信息消费占比约为8.5%。专家指出，尽管微信的商业化探索刚刚起步，但微信直接带动的居民生活消费支出规模就已经达到110亿元。值得关注的是，由微信公众平台模式直接带动的居民消费支出已经达到44亿元，成为带动消费新的支撑点。未来这一领域还将有更加广泛的拓展和带动效益体现出来。
微信的广泛使用，推动了用户对数据流量的消费，并逐步成为移动数据消费增长的引擎。根据该报告调研测算，近一年来微信带动的数据流量支出达867亿元，拉动三大运营商数据流量20%～25%的增长。调查者表示，对于微信的使用占据了智能手机使用的绝大部分时间，除了社交沟通以外，新闻娱乐资讯的获取、转发、跳转大多是在微信平台上产生的。微信已经成为中小企业信息化的重要渠道。微信公众平台账号的公司或机构的使用比例已经达到70%。其中，已经有53%的用户基于微信平台进行了信息化投入。微信已成为重要的创业孵化平台，目前由微信带动的个体创业活动已经超过60万。
报告认为，微信对社会就业的拉动作用显著。当前，由微信带动的就业数量达1007万。其中，直接就业人员达192万人，间接就业人员达815万人。</t>
    <phoneticPr fontId="5" type="noConversion"/>
  </si>
  <si>
    <t>据消息，联通近日举行了4G网络建网设备招标会，此次招标会将招标5万个基站，华为、中兴、上海贝尔、爱立信、诺西等企业均参与竞标。
据悉，此次招标会是联通近年来规模最大的一次招标，多达143个城市，覆盖半数地级市。
另外，中国移动也在进一步加快4G网络的布局。此前有消息称，中移动将于明年建成一个有100万基站规模的4G网络。</t>
    <phoneticPr fontId="95" type="noConversion"/>
  </si>
  <si>
    <t>投资评级：看好</t>
    <phoneticPr fontId="5" type="noConversion"/>
  </si>
  <si>
    <t>保持乐观信心  布局新的年度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</si>
</sst>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yyyy\-mm;@"/>
    <numFmt numFmtId="177" formatCode="0.0_);[Red]\(0.0\)"/>
    <numFmt numFmtId="178" formatCode="0.0%"/>
    <numFmt numFmtId="179" formatCode="###,###,##0.000"/>
    <numFmt numFmtId="180" formatCode="yyyy\-mm\-dd;@"/>
    <numFmt numFmtId="181" formatCode="#,##0.0000_ ;\-#,##0.0000\ "/>
    <numFmt numFmtId="182" formatCode="000000"/>
    <numFmt numFmtId="183" formatCode="###,###,##0.00"/>
    <numFmt numFmtId="184" formatCode="yyyy/m/d;@"/>
    <numFmt numFmtId="185" formatCode="yyyy\-m\-d;@"/>
    <numFmt numFmtId="186" formatCode="###,###,###,###,##0.00_ "/>
    <numFmt numFmtId="187" formatCode="###,###,###,###,##0_ "/>
    <numFmt numFmtId="188" formatCode="yyyy/mm/dd"/>
    <numFmt numFmtId="189" formatCode="yyyy\-mm\-dd"/>
  </numFmts>
  <fonts count="100">
    <font>
      <sz val="12"/>
      <name val="宋体"/>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10"/>
      <name val="宋体"/>
      <family val="3"/>
      <charset val="134"/>
    </font>
    <font>
      <b/>
      <sz val="11"/>
      <color indexed="8"/>
      <name val="宋体"/>
      <family val="3"/>
      <charset val="134"/>
    </font>
    <font>
      <sz val="10"/>
      <name val="Arial"/>
      <family val="2"/>
    </font>
    <font>
      <sz val="12"/>
      <color indexed="9"/>
      <name val="宋体"/>
      <family val="3"/>
      <charset val="134"/>
    </font>
    <font>
      <b/>
      <sz val="10"/>
      <name val="宋体"/>
      <family val="3"/>
      <charset val="134"/>
    </font>
    <font>
      <b/>
      <sz val="10"/>
      <name val="Calibri"/>
      <family val="2"/>
    </font>
    <font>
      <sz val="10"/>
      <name val="Calibri"/>
      <family val="2"/>
    </font>
    <font>
      <sz val="10"/>
      <color indexed="9"/>
      <name val="宋体"/>
      <family val="3"/>
      <charset val="134"/>
    </font>
    <font>
      <sz val="10"/>
      <color indexed="9"/>
      <name val="Calibri"/>
      <family val="2"/>
    </font>
    <font>
      <b/>
      <sz val="10"/>
      <color indexed="9"/>
      <name val="Calibri"/>
      <family val="2"/>
    </font>
    <font>
      <sz val="12"/>
      <name val="Calibri"/>
      <family val="2"/>
    </font>
    <font>
      <sz val="11"/>
      <color indexed="20"/>
      <name val="宋体"/>
      <family val="3"/>
      <charset val="134"/>
    </font>
    <font>
      <sz val="11"/>
      <color indexed="17"/>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Helv"/>
      <family val="2"/>
    </font>
    <font>
      <sz val="11"/>
      <color indexed="42"/>
      <name val="宋体"/>
      <family val="3"/>
      <charset val="134"/>
    </font>
    <font>
      <b/>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b/>
      <sz val="18"/>
      <color indexed="62"/>
      <name val="宋体"/>
      <family val="3"/>
      <charset val="134"/>
    </font>
    <font>
      <sz val="10"/>
      <name val="宋体"/>
      <family val="3"/>
      <charset val="134"/>
    </font>
    <font>
      <sz val="12"/>
      <color indexed="55"/>
      <name val="宋体"/>
      <family val="3"/>
      <charset val="134"/>
    </font>
    <font>
      <sz val="12"/>
      <name val="宋体"/>
      <family val="3"/>
      <charset val="134"/>
    </font>
    <font>
      <b/>
      <sz val="16"/>
      <name val="宋体"/>
      <family val="3"/>
      <charset val="134"/>
    </font>
    <font>
      <b/>
      <sz val="14"/>
      <name val="仿宋_GB2312"/>
      <family val="3"/>
      <charset val="134"/>
    </font>
    <font>
      <sz val="12"/>
      <name val="仿宋_GB2312"/>
      <family val="3"/>
      <charset val="134"/>
    </font>
    <font>
      <sz val="10"/>
      <color indexed="9"/>
      <name val="仿宋_GB2312"/>
      <family val="3"/>
      <charset val="134"/>
    </font>
    <font>
      <sz val="9"/>
      <name val="仿宋_GB2312"/>
      <family val="3"/>
      <charset val="134"/>
    </font>
    <font>
      <sz val="10"/>
      <name val="宋体"/>
      <family val="3"/>
      <charset val="134"/>
    </font>
    <font>
      <sz val="11"/>
      <name val="宋体"/>
      <family val="3"/>
      <charset val="134"/>
    </font>
    <font>
      <sz val="13"/>
      <color indexed="9"/>
      <name val="Calibri"/>
      <family val="2"/>
    </font>
    <font>
      <sz val="11"/>
      <name val="Calibri"/>
      <family val="2"/>
    </font>
    <font>
      <sz val="11"/>
      <name val="仿宋_GB2312"/>
      <family val="3"/>
      <charset val="134"/>
    </font>
    <font>
      <sz val="12"/>
      <color indexed="16"/>
      <name val="宋体"/>
      <family val="3"/>
      <charset val="134"/>
    </font>
    <font>
      <b/>
      <sz val="12"/>
      <color indexed="16"/>
      <name val="仿宋_GB2312"/>
      <family val="3"/>
      <charset val="134"/>
    </font>
    <font>
      <sz val="10"/>
      <color indexed="10"/>
      <name val="Calibri"/>
      <family val="2"/>
    </font>
    <font>
      <sz val="10"/>
      <color indexed="10"/>
      <name val="宋体"/>
      <family val="3"/>
      <charset val="134"/>
    </font>
    <font>
      <sz val="9"/>
      <name val="宋体"/>
      <family val="3"/>
      <charset val="134"/>
    </font>
    <font>
      <sz val="11"/>
      <name val="宋体"/>
      <family val="3"/>
      <charset val="134"/>
    </font>
    <font>
      <sz val="12"/>
      <name val="宋体"/>
      <family val="3"/>
      <charset val="134"/>
    </font>
    <font>
      <b/>
      <sz val="12"/>
      <color indexed="9"/>
      <name val="仿宋_GB2312"/>
      <family val="3"/>
      <charset val="134"/>
    </font>
    <font>
      <sz val="11"/>
      <color indexed="8"/>
      <name val="宋体"/>
      <family val="3"/>
      <charset val="134"/>
    </font>
    <font>
      <sz val="11"/>
      <color indexed="42"/>
      <name val="宋体"/>
      <family val="3"/>
      <charset val="134"/>
    </font>
    <font>
      <sz val="11"/>
      <color indexed="20"/>
      <name val="宋体"/>
      <family val="3"/>
      <charset val="134"/>
    </font>
    <font>
      <b/>
      <sz val="11"/>
      <color indexed="52"/>
      <name val="宋体"/>
      <family val="3"/>
      <charset val="134"/>
    </font>
    <font>
      <b/>
      <sz val="11"/>
      <color indexed="42"/>
      <name val="宋体"/>
      <family val="3"/>
      <charset val="134"/>
    </font>
    <font>
      <i/>
      <sz val="11"/>
      <color indexed="23"/>
      <name val="宋体"/>
      <family val="3"/>
      <charset val="134"/>
    </font>
    <font>
      <sz val="11"/>
      <color indexed="17"/>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18"/>
      <color indexed="62"/>
      <name val="宋体"/>
      <family val="3"/>
      <charset val="134"/>
    </font>
    <font>
      <b/>
      <sz val="11"/>
      <color indexed="8"/>
      <name val="宋体"/>
      <family val="3"/>
      <charset val="134"/>
    </font>
    <font>
      <sz val="11"/>
      <color indexed="10"/>
      <name val="宋体"/>
      <family val="3"/>
      <charset val="134"/>
    </font>
    <font>
      <sz val="10"/>
      <color indexed="64"/>
      <name val="宋体"/>
      <family val="3"/>
      <charset val="134"/>
    </font>
    <font>
      <b/>
      <sz val="11"/>
      <name val="楷体_GB2312"/>
      <family val="3"/>
      <charset val="134"/>
    </font>
    <font>
      <sz val="9"/>
      <name val="宋体"/>
      <family val="3"/>
      <charset val="134"/>
    </font>
    <font>
      <sz val="12"/>
      <name val="宋体"/>
      <family val="3"/>
      <charset val="134"/>
    </font>
    <font>
      <b/>
      <sz val="10"/>
      <name val="宋体"/>
      <family val="3"/>
      <charset val="134"/>
    </font>
    <font>
      <sz val="12"/>
      <name val="宋体"/>
      <family val="3"/>
      <charset val="134"/>
    </font>
    <font>
      <sz val="11"/>
      <color theme="1"/>
      <name val="宋体"/>
      <family val="3"/>
      <charset val="134"/>
      <scheme val="minor"/>
    </font>
    <font>
      <sz val="10"/>
      <color rgb="FFFF0000"/>
      <name val="Calibri"/>
      <family val="2"/>
    </font>
    <font>
      <sz val="10"/>
      <color rgb="FFFF0000"/>
      <name val="宋体"/>
      <family val="3"/>
      <charset val="134"/>
    </font>
    <font>
      <sz val="12"/>
      <color rgb="FFFF0000"/>
      <name val="Calibri"/>
      <family val="2"/>
    </font>
    <font>
      <b/>
      <sz val="11"/>
      <color theme="0"/>
      <name val="Calibri"/>
      <family val="2"/>
    </font>
    <font>
      <sz val="10"/>
      <name val="宋体"/>
      <family val="3"/>
      <charset val="134"/>
      <scheme val="minor"/>
    </font>
    <font>
      <b/>
      <sz val="11"/>
      <name val="仿宋_GB2312"/>
      <family val="3"/>
      <charset val="134"/>
    </font>
    <font>
      <sz val="12"/>
      <color theme="0"/>
      <name val="Calibri"/>
      <family val="2"/>
    </font>
    <font>
      <sz val="9"/>
      <name val="Calibri"/>
      <family val="2"/>
    </font>
    <font>
      <b/>
      <sz val="10"/>
      <name val="仿宋_GB2312"/>
      <family val="3"/>
      <charset val="134"/>
    </font>
    <font>
      <sz val="10"/>
      <color theme="0"/>
      <name val="Calibri"/>
      <family val="2"/>
    </font>
    <font>
      <sz val="10"/>
      <color theme="1"/>
      <name val="宋体"/>
      <family val="3"/>
      <charset val="134"/>
      <scheme val="minor"/>
    </font>
    <font>
      <b/>
      <sz val="10"/>
      <color theme="0"/>
      <name val="Calibri"/>
      <family val="2"/>
    </font>
    <font>
      <b/>
      <sz val="10"/>
      <name val="宋体"/>
      <family val="3"/>
      <charset val="134"/>
      <scheme val="minor"/>
    </font>
    <font>
      <sz val="10"/>
      <color theme="1"/>
      <name val="宋体"/>
      <family val="2"/>
      <charset val="134"/>
      <scheme val="minor"/>
    </font>
    <font>
      <sz val="10"/>
      <color indexed="10"/>
      <name val="宋体"/>
      <family val="3"/>
      <charset val="134"/>
      <scheme val="minor"/>
    </font>
    <font>
      <b/>
      <sz val="10"/>
      <color theme="0"/>
      <name val="宋体"/>
      <family val="3"/>
      <charset val="134"/>
    </font>
    <font>
      <b/>
      <sz val="11"/>
      <color theme="0"/>
      <name val="宋体"/>
      <family val="3"/>
      <charset val="134"/>
    </font>
    <font>
      <sz val="9"/>
      <name val="宋体"/>
      <family val="3"/>
      <charset val="134"/>
    </font>
    <font>
      <sz val="10"/>
      <color rgb="FF000000"/>
      <name val="宋体"/>
      <family val="3"/>
      <charset val="134"/>
    </font>
    <font>
      <b/>
      <sz val="9"/>
      <color rgb="FFFF0000"/>
      <name val="Calibri"/>
      <family val="2"/>
    </font>
    <font>
      <sz val="10"/>
      <color theme="0"/>
      <name val="宋体"/>
      <family val="2"/>
      <charset val="134"/>
      <scheme val="minor"/>
    </font>
    <font>
      <sz val="10"/>
      <color theme="0"/>
      <name val="宋体"/>
      <family val="3"/>
      <charset val="134"/>
      <scheme val="minor"/>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6"/>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indexed="63"/>
        <bgColor indexed="64"/>
      </patternFill>
    </fill>
    <fill>
      <patternFill patternType="solid">
        <fgColor indexed="12"/>
        <bgColor indexed="64"/>
      </patternFill>
    </fill>
    <fill>
      <patternFill patternType="solid">
        <fgColor indexed="23"/>
        <bgColor indexed="64"/>
      </patternFill>
    </fill>
    <fill>
      <patternFill patternType="solid">
        <fgColor indexed="22"/>
        <bgColor indexed="64"/>
      </patternFill>
    </fill>
    <fill>
      <patternFill patternType="solid">
        <fgColor indexed="16"/>
        <bgColor indexed="64"/>
      </patternFill>
    </fill>
    <fill>
      <patternFill patternType="solid">
        <fgColor theme="4" tint="-0.499984740745262"/>
        <bgColor indexed="64"/>
      </patternFill>
    </fill>
    <fill>
      <patternFill patternType="solid">
        <fgColor theme="0"/>
        <bgColor indexed="64"/>
      </patternFill>
    </fill>
    <fill>
      <patternFill patternType="solid">
        <fgColor rgb="FFFBFBFB"/>
        <bgColor indexed="64"/>
      </patternFill>
    </fill>
    <fill>
      <patternFill patternType="solid">
        <fgColor rgb="FFADADAD"/>
        <bgColor indexed="64"/>
      </patternFill>
    </fill>
    <fill>
      <patternFill patternType="solid">
        <fgColor theme="3"/>
        <bgColor indexed="64"/>
      </patternFill>
    </fill>
    <fill>
      <patternFill patternType="solid">
        <fgColor theme="3" tint="0.79998168889431442"/>
        <bgColor indexed="64"/>
      </patternFill>
    </fill>
    <fill>
      <patternFill patternType="solid">
        <fgColor rgb="FFFFFFFF"/>
        <bgColor rgb="FF000000"/>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theme="3"/>
      </left>
      <right style="thin">
        <color theme="3"/>
      </right>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bottom/>
      <diagonal/>
    </border>
    <border>
      <left style="thin">
        <color theme="3"/>
      </left>
      <right/>
      <top/>
      <bottom/>
      <diagonal/>
    </border>
    <border>
      <left style="thin">
        <color rgb="FF1F497D"/>
      </left>
      <right style="thin">
        <color rgb="FF1F497D"/>
      </right>
      <top style="thin">
        <color rgb="FF1F497D"/>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3"/>
      </left>
      <right style="thin">
        <color theme="3"/>
      </right>
      <top style="thin">
        <color theme="3"/>
      </top>
      <bottom style="thin">
        <color indexed="64"/>
      </bottom>
      <diagonal/>
    </border>
    <border>
      <left style="thin">
        <color rgb="FF1F497D"/>
      </left>
      <right style="thin">
        <color rgb="FF1F497D"/>
      </right>
      <top style="thin">
        <color rgb="FF1F497D"/>
      </top>
      <bottom style="thin">
        <color indexed="64"/>
      </bottom>
      <diagonal/>
    </border>
    <border>
      <left style="thin">
        <color theme="3"/>
      </left>
      <right style="thin">
        <color theme="3"/>
      </right>
      <top/>
      <bottom/>
      <diagonal/>
    </border>
    <border>
      <left/>
      <right/>
      <top/>
      <bottom style="thin">
        <color theme="3"/>
      </bottom>
      <diagonal/>
    </border>
  </borders>
  <cellStyleXfs count="136">
    <xf numFmtId="0" fontId="0" fillId="0" borderId="0"/>
    <xf numFmtId="0" fontId="4" fillId="0" borderId="0"/>
    <xf numFmtId="0" fontId="4" fillId="0" borderId="0"/>
    <xf numFmtId="0" fontId="52" fillId="0" borderId="0"/>
    <xf numFmtId="0" fontId="52" fillId="0" borderId="0"/>
    <xf numFmtId="0" fontId="4" fillId="0" borderId="0"/>
    <xf numFmtId="0" fontId="52" fillId="0" borderId="0"/>
    <xf numFmtId="0" fontId="9" fillId="0" borderId="0"/>
    <xf numFmtId="0" fontId="9" fillId="0" borderId="0"/>
    <xf numFmtId="0" fontId="9" fillId="0" borderId="0"/>
    <xf numFmtId="0" fontId="9" fillId="0" borderId="0"/>
    <xf numFmtId="0" fontId="26" fillId="0" borderId="0"/>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4" borderId="0" applyNumberFormat="0" applyBorder="0" applyAlignment="0" applyProtection="0">
      <alignment vertical="center"/>
    </xf>
    <xf numFmtId="0" fontId="54" fillId="4" borderId="0" applyNumberFormat="0" applyBorder="0" applyAlignment="0" applyProtection="0">
      <alignment vertical="center"/>
    </xf>
    <xf numFmtId="0" fontId="6" fillId="2" borderId="0" applyNumberFormat="0" applyBorder="0" applyAlignment="0" applyProtection="0">
      <alignment vertical="center"/>
    </xf>
    <xf numFmtId="0" fontId="54" fillId="2" borderId="0" applyNumberFormat="0" applyBorder="0" applyAlignment="0" applyProtection="0">
      <alignment vertical="center"/>
    </xf>
    <xf numFmtId="0" fontId="6" fillId="5" borderId="0" applyNumberFormat="0" applyBorder="0" applyAlignment="0" applyProtection="0">
      <alignment vertical="center"/>
    </xf>
    <xf numFmtId="0" fontId="54" fillId="5"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8" borderId="0" applyNumberFormat="0" applyBorder="0" applyAlignment="0" applyProtection="0">
      <alignment vertical="center"/>
    </xf>
    <xf numFmtId="0" fontId="54" fillId="8" borderId="0" applyNumberFormat="0" applyBorder="0" applyAlignment="0" applyProtection="0">
      <alignment vertical="center"/>
    </xf>
    <xf numFmtId="0" fontId="6" fillId="9" borderId="0" applyNumberFormat="0" applyBorder="0" applyAlignment="0" applyProtection="0">
      <alignment vertical="center"/>
    </xf>
    <xf numFmtId="0" fontId="54" fillId="9" borderId="0" applyNumberFormat="0" applyBorder="0" applyAlignment="0" applyProtection="0">
      <alignment vertical="center"/>
    </xf>
    <xf numFmtId="0" fontId="6" fillId="7" borderId="0" applyNumberFormat="0" applyBorder="0" applyAlignment="0" applyProtection="0">
      <alignment vertical="center"/>
    </xf>
    <xf numFmtId="0" fontId="54" fillId="7" borderId="0" applyNumberFormat="0" applyBorder="0" applyAlignment="0" applyProtection="0">
      <alignment vertical="center"/>
    </xf>
    <xf numFmtId="0" fontId="6" fillId="6" borderId="0" applyNumberFormat="0" applyBorder="0" applyAlignment="0" applyProtection="0">
      <alignment vertical="center"/>
    </xf>
    <xf numFmtId="0" fontId="54" fillId="6" borderId="0" applyNumberFormat="0" applyBorder="0" applyAlignment="0" applyProtection="0">
      <alignment vertical="center"/>
    </xf>
    <xf numFmtId="0" fontId="6" fillId="3" borderId="0" applyNumberFormat="0" applyBorder="0" applyAlignment="0" applyProtection="0">
      <alignment vertical="center"/>
    </xf>
    <xf numFmtId="0" fontId="54"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8" borderId="0" applyNumberFormat="0" applyBorder="0" applyAlignment="0" applyProtection="0">
      <alignment vertical="center"/>
    </xf>
    <xf numFmtId="0" fontId="55" fillId="8" borderId="0" applyNumberFormat="0" applyBorder="0" applyAlignment="0" applyProtection="0">
      <alignment vertical="center"/>
    </xf>
    <xf numFmtId="0" fontId="27" fillId="9" borderId="0" applyNumberFormat="0" applyBorder="0" applyAlignment="0" applyProtection="0">
      <alignment vertical="center"/>
    </xf>
    <xf numFmtId="0" fontId="55" fillId="9" borderId="0" applyNumberFormat="0" applyBorder="0" applyAlignment="0" applyProtection="0">
      <alignment vertical="center"/>
    </xf>
    <xf numFmtId="0" fontId="27" fillId="7" borderId="0" applyNumberFormat="0" applyBorder="0" applyAlignment="0" applyProtection="0">
      <alignment vertical="center"/>
    </xf>
    <xf numFmtId="0" fontId="55" fillId="7"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3" borderId="0" applyNumberFormat="0" applyBorder="0" applyAlignment="0" applyProtection="0">
      <alignment vertical="center"/>
    </xf>
    <xf numFmtId="0" fontId="55" fillId="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1" borderId="0" applyNumberFormat="0" applyBorder="0" applyAlignment="0" applyProtection="0">
      <alignment vertical="center"/>
    </xf>
    <xf numFmtId="0" fontId="55" fillId="11" borderId="0" applyNumberFormat="0" applyBorder="0" applyAlignment="0" applyProtection="0">
      <alignment vertical="center"/>
    </xf>
    <xf numFmtId="0" fontId="27" fillId="12" borderId="0" applyNumberFormat="0" applyBorder="0" applyAlignment="0" applyProtection="0">
      <alignment vertical="center"/>
    </xf>
    <xf numFmtId="0" fontId="55" fillId="12" borderId="0" applyNumberFormat="0" applyBorder="0" applyAlignment="0" applyProtection="0">
      <alignment vertical="center"/>
    </xf>
    <xf numFmtId="0" fontId="27" fillId="13" borderId="0" applyNumberFormat="0" applyBorder="0" applyAlignment="0" applyProtection="0">
      <alignment vertical="center"/>
    </xf>
    <xf numFmtId="0" fontId="55" fillId="13" borderId="0" applyNumberFormat="0" applyBorder="0" applyAlignment="0" applyProtection="0">
      <alignment vertical="center"/>
    </xf>
    <xf numFmtId="0" fontId="27" fillId="10" borderId="0" applyNumberFormat="0" applyBorder="0" applyAlignment="0" applyProtection="0">
      <alignment vertical="center"/>
    </xf>
    <xf numFmtId="0" fontId="55" fillId="10" borderId="0" applyNumberFormat="0" applyBorder="0" applyAlignment="0" applyProtection="0">
      <alignment vertical="center"/>
    </xf>
    <xf numFmtId="0" fontId="27" fillId="14" borderId="0" applyNumberFormat="0" applyBorder="0" applyAlignment="0" applyProtection="0">
      <alignment vertical="center"/>
    </xf>
    <xf numFmtId="0" fontId="55" fillId="14" borderId="0" applyNumberFormat="0" applyBorder="0" applyAlignment="0" applyProtection="0">
      <alignment vertical="center"/>
    </xf>
    <xf numFmtId="0" fontId="52" fillId="0" borderId="0"/>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20" fillId="2" borderId="1" applyNumberFormat="0" applyAlignment="0" applyProtection="0">
      <alignment vertical="center"/>
    </xf>
    <xf numFmtId="0" fontId="57" fillId="2" borderId="1" applyNumberFormat="0" applyAlignment="0" applyProtection="0">
      <alignment vertical="center"/>
    </xf>
    <xf numFmtId="0" fontId="28" fillId="16" borderId="2" applyNumberFormat="0" applyAlignment="0" applyProtection="0">
      <alignment vertical="center"/>
    </xf>
    <xf numFmtId="0" fontId="58" fillId="16" borderId="2" applyNumberFormat="0" applyAlignment="0" applyProtection="0">
      <alignment vertical="center"/>
    </xf>
    <xf numFmtId="0" fontId="2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9" fillId="0" borderId="3" applyNumberFormat="0" applyFill="0" applyAlignment="0" applyProtection="0">
      <alignment vertical="center"/>
    </xf>
    <xf numFmtId="0" fontId="61" fillId="0" borderId="3" applyNumberFormat="0" applyFill="0" applyAlignment="0" applyProtection="0">
      <alignment vertical="center"/>
    </xf>
    <xf numFmtId="0" fontId="30" fillId="0" borderId="4" applyNumberFormat="0" applyFill="0" applyAlignment="0" applyProtection="0">
      <alignment vertical="center"/>
    </xf>
    <xf numFmtId="0" fontId="62" fillId="0" borderId="4" applyNumberFormat="0" applyFill="0" applyAlignment="0" applyProtection="0">
      <alignment vertical="center"/>
    </xf>
    <xf numFmtId="0" fontId="31" fillId="0" borderId="5" applyNumberFormat="0" applyFill="0" applyAlignment="0" applyProtection="0">
      <alignment vertical="center"/>
    </xf>
    <xf numFmtId="0" fontId="63" fillId="0" borderId="5" applyNumberFormat="0" applyFill="0" applyAlignment="0" applyProtection="0">
      <alignment vertical="center"/>
    </xf>
    <xf numFmtId="0" fontId="3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5" fillId="3" borderId="1" applyNumberFormat="0" applyAlignment="0" applyProtection="0">
      <alignment vertical="center"/>
    </xf>
    <xf numFmtId="0" fontId="64" fillId="3" borderId="1" applyNumberFormat="0" applyAlignment="0" applyProtection="0">
      <alignment vertical="center"/>
    </xf>
    <xf numFmtId="0" fontId="22" fillId="0" borderId="6" applyNumberFormat="0" applyFill="0" applyAlignment="0" applyProtection="0">
      <alignment vertical="center"/>
    </xf>
    <xf numFmtId="0" fontId="65" fillId="0" borderId="6" applyNumberFormat="0" applyFill="0" applyAlignment="0" applyProtection="0">
      <alignment vertical="center"/>
    </xf>
    <xf numFmtId="0" fontId="23" fillId="9" borderId="0" applyNumberFormat="0" applyBorder="0" applyAlignment="0" applyProtection="0">
      <alignment vertical="center"/>
    </xf>
    <xf numFmtId="0" fontId="66" fillId="9" borderId="0" applyNumberFormat="0" applyBorder="0" applyAlignment="0" applyProtection="0">
      <alignment vertical="center"/>
    </xf>
    <xf numFmtId="0" fontId="6" fillId="4" borderId="7" applyNumberFormat="0" applyFont="0" applyAlignment="0" applyProtection="0">
      <alignment vertical="center"/>
    </xf>
    <xf numFmtId="0" fontId="54" fillId="4" borderId="7" applyNumberFormat="0" applyFont="0" applyAlignment="0" applyProtection="0">
      <alignment vertical="center"/>
    </xf>
    <xf numFmtId="0" fontId="24" fillId="2" borderId="8" applyNumberFormat="0" applyAlignment="0" applyProtection="0">
      <alignment vertical="center"/>
    </xf>
    <xf numFmtId="0" fontId="67" fillId="2" borderId="8" applyNumberFormat="0" applyAlignment="0" applyProtection="0">
      <alignment vertical="center"/>
    </xf>
    <xf numFmtId="0" fontId="32"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8" fillId="0" borderId="9" applyNumberFormat="0" applyFill="0" applyAlignment="0" applyProtection="0">
      <alignment vertical="center"/>
    </xf>
    <xf numFmtId="0" fontId="69" fillId="0" borderId="9" applyNumberFormat="0" applyFill="0" applyAlignment="0" applyProtection="0">
      <alignment vertical="center"/>
    </xf>
    <xf numFmtId="0" fontId="7"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8" borderId="0" applyNumberFormat="0" applyBorder="0" applyAlignment="0" applyProtection="0">
      <alignment vertical="center"/>
    </xf>
    <xf numFmtId="0" fontId="56" fillId="18"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56" fillId="15" borderId="0" applyNumberFormat="0" applyBorder="0" applyAlignment="0" applyProtection="0">
      <alignment vertical="center"/>
    </xf>
    <xf numFmtId="0" fontId="52" fillId="0" borderId="0"/>
    <xf numFmtId="0" fontId="77" fillId="0" borderId="0">
      <alignment vertical="center"/>
    </xf>
    <xf numFmtId="0" fontId="52" fillId="0" borderId="0"/>
    <xf numFmtId="0" fontId="76" fillId="0" borderId="0"/>
    <xf numFmtId="0" fontId="71" fillId="0" borderId="0"/>
    <xf numFmtId="0" fontId="74" fillId="0" borderId="0"/>
    <xf numFmtId="0" fontId="26" fillId="0" borderId="0"/>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5" borderId="0" applyNumberFormat="0" applyBorder="0" applyAlignment="0" applyProtection="0">
      <alignment vertical="center"/>
    </xf>
    <xf numFmtId="0" fontId="60" fillId="5"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19" fillId="17" borderId="0" applyNumberFormat="0" applyBorder="0" applyAlignment="0" applyProtection="0">
      <alignment vertical="center"/>
    </xf>
    <xf numFmtId="0" fontId="60" fillId="17" borderId="0" applyNumberFormat="0" applyBorder="0" applyAlignment="0" applyProtection="0">
      <alignment vertical="center"/>
    </xf>
    <xf numFmtId="0" fontId="26" fillId="0" borderId="0"/>
    <xf numFmtId="0" fontId="6" fillId="0" borderId="0" applyFill="0" applyBorder="0" applyAlignment="0" applyProtection="0"/>
    <xf numFmtId="0" fontId="4" fillId="0" borderId="0"/>
    <xf numFmtId="0" fontId="3" fillId="0" borderId="0">
      <alignment vertical="center"/>
    </xf>
    <xf numFmtId="0" fontId="2" fillId="0" borderId="0">
      <alignment vertical="center"/>
    </xf>
    <xf numFmtId="0" fontId="1" fillId="0" borderId="0">
      <alignment vertical="center"/>
    </xf>
  </cellStyleXfs>
  <cellXfs count="249">
    <xf numFmtId="0" fontId="0" fillId="0" borderId="0" xfId="0" applyAlignment="1">
      <alignment vertical="center"/>
    </xf>
    <xf numFmtId="0" fontId="12" fillId="0" borderId="0" xfId="0" applyFont="1" applyAlignment="1">
      <alignment vertical="center"/>
    </xf>
    <xf numFmtId="0" fontId="17" fillId="0" borderId="0" xfId="0" applyFont="1" applyAlignment="1">
      <alignment vertical="center"/>
    </xf>
    <xf numFmtId="0" fontId="17" fillId="19" borderId="0" xfId="0" applyFont="1" applyFill="1" applyAlignment="1">
      <alignment vertical="center"/>
    </xf>
    <xf numFmtId="0" fontId="17" fillId="19" borderId="0" xfId="0" applyFont="1" applyFill="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34" fillId="24" borderId="15" xfId="0" applyFont="1" applyFill="1"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5" fillId="25" borderId="12" xfId="0" applyFont="1" applyFill="1" applyBorder="1" applyAlignment="1">
      <alignment vertical="center"/>
    </xf>
    <xf numFmtId="0" fontId="35" fillId="25" borderId="13" xfId="0" applyFont="1" applyFill="1" applyBorder="1" applyAlignment="1">
      <alignment vertical="center"/>
    </xf>
    <xf numFmtId="0" fontId="35" fillId="25" borderId="21" xfId="0" applyFont="1" applyFill="1" applyBorder="1" applyAlignment="1">
      <alignment vertical="center"/>
    </xf>
    <xf numFmtId="0" fontId="0" fillId="25" borderId="15" xfId="0" applyFill="1" applyBorder="1" applyAlignment="1">
      <alignment vertical="center"/>
    </xf>
    <xf numFmtId="0" fontId="0" fillId="25" borderId="0" xfId="0" applyFill="1" applyBorder="1" applyAlignment="1">
      <alignment vertical="center"/>
    </xf>
    <xf numFmtId="0" fontId="0" fillId="25" borderId="18" xfId="0" applyFill="1" applyBorder="1" applyAlignment="1">
      <alignment vertical="center"/>
    </xf>
    <xf numFmtId="0" fontId="0" fillId="25" borderId="14" xfId="0" applyFill="1" applyBorder="1" applyAlignment="1">
      <alignment vertical="center"/>
    </xf>
    <xf numFmtId="0" fontId="0" fillId="25" borderId="19" xfId="0" applyFill="1" applyBorder="1" applyAlignment="1">
      <alignment vertical="center"/>
    </xf>
    <xf numFmtId="0" fontId="0" fillId="25" borderId="20" xfId="0" applyFill="1" applyBorder="1" applyAlignment="1">
      <alignment vertical="center"/>
    </xf>
    <xf numFmtId="0" fontId="38" fillId="25" borderId="0" xfId="0" applyFont="1" applyFill="1" applyBorder="1" applyAlignment="1">
      <alignment vertical="center"/>
    </xf>
    <xf numFmtId="0" fontId="40" fillId="25" borderId="0" xfId="0" applyFont="1" applyFill="1" applyBorder="1" applyAlignment="1">
      <alignment vertical="center"/>
    </xf>
    <xf numFmtId="0" fontId="41" fillId="0" borderId="15" xfId="0" applyFont="1" applyBorder="1" applyAlignment="1">
      <alignment vertical="center"/>
    </xf>
    <xf numFmtId="0" fontId="42" fillId="0" borderId="15" xfId="0" applyFont="1" applyBorder="1" applyAlignment="1">
      <alignment vertical="center"/>
    </xf>
    <xf numFmtId="0" fontId="42" fillId="0" borderId="0" xfId="0" applyFont="1" applyBorder="1" applyAlignment="1">
      <alignment vertical="center"/>
    </xf>
    <xf numFmtId="0" fontId="42" fillId="0" borderId="18" xfId="0" applyFont="1" applyBorder="1" applyAlignment="1">
      <alignment vertical="center"/>
    </xf>
    <xf numFmtId="0" fontId="41" fillId="0" borderId="0"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wrapText="1"/>
    </xf>
    <xf numFmtId="0" fontId="0" fillId="24" borderId="0" xfId="0" applyFill="1" applyAlignment="1">
      <alignment vertical="center"/>
    </xf>
    <xf numFmtId="0" fontId="44" fillId="25" borderId="0" xfId="0" applyFont="1" applyFill="1" applyBorder="1" applyAlignment="1">
      <alignment vertical="center"/>
    </xf>
    <xf numFmtId="0" fontId="47" fillId="25" borderId="0" xfId="0" applyFont="1" applyFill="1" applyBorder="1" applyAlignment="1">
      <alignment horizontal="center" vertical="center"/>
    </xf>
    <xf numFmtId="0" fontId="46" fillId="26" borderId="0" xfId="0" applyFont="1" applyFill="1" applyBorder="1" applyAlignment="1">
      <alignment vertical="center"/>
    </xf>
    <xf numFmtId="0" fontId="10" fillId="26" borderId="16" xfId="0" applyFont="1" applyFill="1" applyBorder="1" applyAlignment="1">
      <alignment vertical="center"/>
    </xf>
    <xf numFmtId="0" fontId="0" fillId="26" borderId="22" xfId="0" applyFill="1" applyBorder="1" applyAlignment="1">
      <alignment vertical="center"/>
    </xf>
    <xf numFmtId="0" fontId="39" fillId="26" borderId="22" xfId="0" applyFont="1" applyFill="1" applyBorder="1" applyAlignment="1">
      <alignment vertical="center"/>
    </xf>
    <xf numFmtId="0" fontId="0" fillId="26" borderId="10" xfId="0" applyFill="1" applyBorder="1" applyAlignment="1">
      <alignment vertical="center"/>
    </xf>
    <xf numFmtId="0" fontId="47" fillId="25" borderId="15" xfId="0" applyFont="1" applyFill="1" applyBorder="1" applyAlignment="1">
      <alignment horizontal="center" vertical="center"/>
    </xf>
    <xf numFmtId="0" fontId="47" fillId="25" borderId="18" xfId="0" applyFont="1" applyFill="1" applyBorder="1" applyAlignment="1">
      <alignment vertical="center"/>
    </xf>
    <xf numFmtId="0" fontId="38" fillId="25" borderId="19" xfId="0" applyFont="1" applyFill="1" applyBorder="1" applyAlignment="1">
      <alignment vertical="center"/>
    </xf>
    <xf numFmtId="0" fontId="17" fillId="25" borderId="0" xfId="0" applyFont="1" applyFill="1" applyBorder="1" applyAlignment="1">
      <alignment vertical="center"/>
    </xf>
    <xf numFmtId="0" fontId="51" fillId="25" borderId="0" xfId="0" applyFont="1" applyFill="1" applyBorder="1" applyAlignment="1">
      <alignment vertical="center"/>
    </xf>
    <xf numFmtId="0" fontId="80" fillId="0" borderId="0" xfId="0" applyFont="1" applyAlignment="1">
      <alignment vertical="center"/>
    </xf>
    <xf numFmtId="0" fontId="0" fillId="29" borderId="0" xfId="0" applyFill="1" applyBorder="1" applyAlignment="1">
      <alignment vertical="center"/>
    </xf>
    <xf numFmtId="0" fontId="0" fillId="30" borderId="0" xfId="0" applyFill="1" applyBorder="1" applyAlignment="1">
      <alignment vertical="center"/>
    </xf>
    <xf numFmtId="0" fontId="0" fillId="30" borderId="18" xfId="0" applyFill="1" applyBorder="1" applyAlignment="1">
      <alignment vertical="center"/>
    </xf>
    <xf numFmtId="0" fontId="42" fillId="25" borderId="0" xfId="0" applyFont="1" applyFill="1" applyBorder="1" applyAlignment="1">
      <alignment vertical="center"/>
    </xf>
    <xf numFmtId="0" fontId="17" fillId="28" borderId="0" xfId="132" applyFont="1" applyFill="1" applyAlignment="1">
      <alignment vertical="center"/>
    </xf>
    <xf numFmtId="0" fontId="82" fillId="0" borderId="0" xfId="132" applyFont="1" applyAlignment="1">
      <alignment vertical="center"/>
    </xf>
    <xf numFmtId="0" fontId="82" fillId="28" borderId="0" xfId="132" applyFont="1" applyFill="1" applyAlignment="1">
      <alignment vertical="center"/>
    </xf>
    <xf numFmtId="0" fontId="4" fillId="28" borderId="0" xfId="132" applyFill="1" applyAlignment="1">
      <alignment vertical="center"/>
    </xf>
    <xf numFmtId="0" fontId="17" fillId="0" borderId="0" xfId="132" applyFont="1" applyAlignment="1">
      <alignment vertical="center"/>
    </xf>
    <xf numFmtId="0" fontId="84" fillId="0" borderId="0" xfId="132" applyFont="1" applyAlignment="1">
      <alignment vertical="center"/>
    </xf>
    <xf numFmtId="0" fontId="84" fillId="28" borderId="0" xfId="132" applyFont="1" applyFill="1" applyAlignment="1">
      <alignment vertical="center"/>
    </xf>
    <xf numFmtId="0" fontId="80" fillId="0" borderId="0" xfId="132" applyFont="1" applyAlignment="1">
      <alignment vertical="center"/>
    </xf>
    <xf numFmtId="0" fontId="17" fillId="19" borderId="0" xfId="132" applyFont="1" applyFill="1" applyBorder="1" applyAlignment="1">
      <alignment vertical="center"/>
    </xf>
    <xf numFmtId="0" fontId="13" fillId="0" borderId="0" xfId="132" applyFont="1" applyAlignment="1">
      <alignment vertical="center"/>
    </xf>
    <xf numFmtId="0" fontId="44" fillId="0" borderId="0" xfId="110" applyNumberFormat="1" applyFont="1" applyAlignment="1"/>
    <xf numFmtId="0" fontId="13" fillId="0" borderId="0" xfId="113" applyNumberFormat="1" applyFont="1"/>
    <xf numFmtId="0" fontId="4" fillId="0" borderId="0" xfId="132" applyFont="1" applyAlignment="1">
      <alignment vertical="center"/>
    </xf>
    <xf numFmtId="183" fontId="5" fillId="19" borderId="28" xfId="115" applyNumberFormat="1" applyFont="1" applyFill="1" applyBorder="1" applyAlignment="1">
      <alignment horizontal="center"/>
    </xf>
    <xf numFmtId="0" fontId="13" fillId="0" borderId="0" xfId="132" applyFont="1" applyFill="1" applyAlignment="1">
      <alignment vertical="center"/>
    </xf>
    <xf numFmtId="0" fontId="86" fillId="0" borderId="29" xfId="132" applyFont="1" applyFill="1" applyBorder="1" applyAlignment="1">
      <alignment horizontal="center" vertical="center"/>
    </xf>
    <xf numFmtId="0" fontId="86" fillId="0" borderId="27" xfId="132" applyFont="1" applyFill="1" applyBorder="1" applyAlignment="1">
      <alignment horizontal="center" vertical="center"/>
    </xf>
    <xf numFmtId="180" fontId="87" fillId="19" borderId="0" xfId="132" applyNumberFormat="1" applyFont="1" applyFill="1" applyBorder="1" applyAlignment="1">
      <alignment horizontal="center" vertical="center"/>
    </xf>
    <xf numFmtId="180" fontId="13" fillId="19" borderId="0" xfId="132" applyNumberFormat="1" applyFont="1" applyFill="1" applyBorder="1" applyAlignment="1">
      <alignment horizontal="center" vertical="center"/>
    </xf>
    <xf numFmtId="0" fontId="13" fillId="0" borderId="0" xfId="132" applyFont="1" applyAlignment="1">
      <alignment horizontal="right" vertical="center"/>
    </xf>
    <xf numFmtId="0" fontId="33" fillId="28" borderId="0" xfId="132" applyFont="1" applyFill="1" applyAlignment="1">
      <alignment vertical="center"/>
    </xf>
    <xf numFmtId="0" fontId="33" fillId="28" borderId="0" xfId="132" applyFont="1" applyFill="1" applyBorder="1" applyAlignment="1">
      <alignment horizontal="left" vertical="center" wrapText="1"/>
    </xf>
    <xf numFmtId="0" fontId="13" fillId="28" borderId="0" xfId="132" applyFont="1" applyFill="1" applyBorder="1" applyAlignment="1">
      <alignment horizontal="left" vertical="center" wrapText="1"/>
    </xf>
    <xf numFmtId="0" fontId="11" fillId="0" borderId="0" xfId="132" applyFont="1" applyAlignment="1">
      <alignment vertical="center"/>
    </xf>
    <xf numFmtId="0" fontId="90" fillId="28" borderId="0" xfId="132" applyFont="1" applyFill="1" applyAlignment="1">
      <alignment vertical="center"/>
    </xf>
    <xf numFmtId="0" fontId="11" fillId="28" borderId="0" xfId="132" applyFont="1" applyFill="1" applyAlignment="1">
      <alignment vertical="center"/>
    </xf>
    <xf numFmtId="0" fontId="4" fillId="28" borderId="0" xfId="132" applyFill="1" applyAlignment="1">
      <alignment vertical="top"/>
    </xf>
    <xf numFmtId="183" fontId="85" fillId="33" borderId="34" xfId="115" applyNumberFormat="1" applyFont="1" applyFill="1" applyBorder="1" applyAlignment="1">
      <alignment horizontal="center"/>
    </xf>
    <xf numFmtId="0" fontId="82" fillId="28" borderId="0" xfId="132" applyFont="1" applyFill="1" applyAlignment="1">
      <alignment vertical="top"/>
    </xf>
    <xf numFmtId="0" fontId="17" fillId="0" borderId="0" xfId="132" applyFont="1" applyAlignment="1">
      <alignment horizontal="center" vertical="center"/>
    </xf>
    <xf numFmtId="0" fontId="88" fillId="0" borderId="0" xfId="135" applyFont="1" applyAlignment="1">
      <alignment horizontal="center" vertical="top"/>
    </xf>
    <xf numFmtId="184" fontId="88" fillId="0" borderId="0" xfId="135" applyNumberFormat="1" applyFont="1" applyAlignment="1">
      <alignment horizontal="center" vertical="top"/>
    </xf>
    <xf numFmtId="4" fontId="88" fillId="0" borderId="0" xfId="135" applyNumberFormat="1" applyFont="1" applyAlignment="1">
      <alignment horizontal="center" vertical="top"/>
    </xf>
    <xf numFmtId="0" fontId="88" fillId="0" borderId="0" xfId="135" applyFont="1" applyAlignment="1">
      <alignment horizontal="center" vertical="center"/>
    </xf>
    <xf numFmtId="182" fontId="89" fillId="31" borderId="11" xfId="132" applyNumberFormat="1" applyFont="1" applyFill="1" applyBorder="1" applyAlignment="1">
      <alignment horizontal="center" vertical="center" wrapText="1"/>
    </xf>
    <xf numFmtId="182" fontId="93" fillId="31" borderId="11" xfId="132" applyNumberFormat="1" applyFont="1" applyFill="1" applyBorder="1" applyAlignment="1">
      <alignment horizontal="center" vertical="center" wrapText="1"/>
    </xf>
    <xf numFmtId="0" fontId="96" fillId="0" borderId="16" xfId="132" quotePrefix="1" applyFont="1" applyFill="1" applyBorder="1" applyAlignment="1">
      <alignment horizontal="center" vertical="top"/>
    </xf>
    <xf numFmtId="0" fontId="96" fillId="0" borderId="22" xfId="132" quotePrefix="1" applyFont="1" applyFill="1" applyBorder="1" applyAlignment="1">
      <alignment horizontal="center" vertical="top"/>
    </xf>
    <xf numFmtId="185" fontId="96" fillId="0" borderId="22" xfId="132" applyNumberFormat="1" applyFont="1" applyFill="1" applyBorder="1" applyAlignment="1">
      <alignment horizontal="center" vertical="top"/>
    </xf>
    <xf numFmtId="4" fontId="96" fillId="0" borderId="22" xfId="132" applyNumberFormat="1" applyFont="1" applyFill="1" applyBorder="1" applyAlignment="1">
      <alignment horizontal="center" vertical="top"/>
    </xf>
    <xf numFmtId="0" fontId="96" fillId="0" borderId="10" xfId="132" quotePrefix="1" applyFont="1" applyFill="1" applyBorder="1" applyAlignment="1">
      <alignment horizontal="center" vertical="top"/>
    </xf>
    <xf numFmtId="0" fontId="33" fillId="0" borderId="11" xfId="132" applyFont="1" applyBorder="1" applyAlignment="1">
      <alignment horizontal="center" vertical="center"/>
    </xf>
    <xf numFmtId="0" fontId="88" fillId="0" borderId="11" xfId="135" applyFont="1" applyBorder="1" applyAlignment="1">
      <alignment horizontal="center" vertical="center"/>
    </xf>
    <xf numFmtId="14" fontId="33" fillId="0" borderId="11" xfId="132" applyNumberFormat="1" applyFont="1" applyBorder="1" applyAlignment="1">
      <alignment horizontal="center" vertical="center"/>
    </xf>
    <xf numFmtId="0" fontId="33" fillId="0" borderId="0" xfId="132" applyFont="1" applyBorder="1" applyAlignment="1">
      <alignment horizontal="center" vertical="center"/>
    </xf>
    <xf numFmtId="0" fontId="88" fillId="0" borderId="0" xfId="135" applyFont="1" applyBorder="1" applyAlignment="1">
      <alignment horizontal="center" vertical="center"/>
    </xf>
    <xf numFmtId="14" fontId="33" fillId="0" borderId="0" xfId="132" applyNumberFormat="1" applyFont="1" applyBorder="1" applyAlignment="1">
      <alignment horizontal="center" vertical="center"/>
    </xf>
    <xf numFmtId="4" fontId="88" fillId="0" borderId="0" xfId="135" applyNumberFormat="1" applyFont="1" applyBorder="1" applyAlignment="1">
      <alignment horizontal="center" vertical="center" wrapText="1"/>
    </xf>
    <xf numFmtId="4" fontId="88" fillId="0" borderId="0" xfId="135" applyNumberFormat="1" applyFont="1" applyBorder="1" applyAlignment="1">
      <alignment horizontal="center" vertical="center"/>
    </xf>
    <xf numFmtId="49" fontId="12" fillId="28" borderId="0" xfId="132" applyNumberFormat="1" applyFont="1" applyFill="1" applyBorder="1" applyAlignment="1">
      <alignment horizontal="left" vertical="center"/>
    </xf>
    <xf numFmtId="14" fontId="33" fillId="0" borderId="0" xfId="132" applyNumberFormat="1" applyFont="1" applyAlignment="1">
      <alignment horizontal="center" vertical="center"/>
    </xf>
    <xf numFmtId="0" fontId="4" fillId="0" borderId="0" xfId="132" applyAlignment="1">
      <alignment vertical="center"/>
    </xf>
    <xf numFmtId="185" fontId="88" fillId="0" borderId="11" xfId="132" applyNumberFormat="1" applyFont="1" applyBorder="1" applyAlignment="1">
      <alignment horizontal="center" vertical="top"/>
    </xf>
    <xf numFmtId="4" fontId="88" fillId="0" borderId="11" xfId="132" applyNumberFormat="1" applyFont="1" applyBorder="1" applyAlignment="1">
      <alignment horizontal="center" vertical="top"/>
    </xf>
    <xf numFmtId="0" fontId="33" fillId="0" borderId="0" xfId="132" applyFont="1" applyAlignment="1">
      <alignment horizontal="center" vertical="center" wrapText="1"/>
    </xf>
    <xf numFmtId="185" fontId="91" fillId="0" borderId="11" xfId="132" applyNumberFormat="1" applyFont="1" applyBorder="1" applyAlignment="1">
      <alignment horizontal="center" vertical="center"/>
    </xf>
    <xf numFmtId="4" fontId="88" fillId="0" borderId="11" xfId="132" applyNumberFormat="1" applyFont="1" applyBorder="1" applyAlignment="1">
      <alignment horizontal="center" vertical="center"/>
    </xf>
    <xf numFmtId="0" fontId="33" fillId="0" borderId="11" xfId="132" applyFont="1" applyBorder="1" applyAlignment="1">
      <alignment horizontal="center" vertical="center" wrapText="1"/>
    </xf>
    <xf numFmtId="186" fontId="88" fillId="0" borderId="11" xfId="132" applyNumberFormat="1" applyFont="1" applyBorder="1" applyAlignment="1">
      <alignment horizontal="center" vertical="center"/>
    </xf>
    <xf numFmtId="185" fontId="88" fillId="0" borderId="11" xfId="132" applyNumberFormat="1" applyFont="1" applyBorder="1" applyAlignment="1">
      <alignment horizontal="center" vertical="center"/>
    </xf>
    <xf numFmtId="187" fontId="88" fillId="0" borderId="11" xfId="132" applyNumberFormat="1" applyFont="1" applyBorder="1" applyAlignment="1">
      <alignment horizontal="center" vertical="center"/>
    </xf>
    <xf numFmtId="0" fontId="12" fillId="0" borderId="0" xfId="132" applyFont="1" applyAlignment="1">
      <alignment vertical="center"/>
    </xf>
    <xf numFmtId="0" fontId="4" fillId="0" borderId="11" xfId="132" applyBorder="1" applyAlignment="1">
      <alignment horizontal="center" vertical="center"/>
    </xf>
    <xf numFmtId="185" fontId="88" fillId="0" borderId="0" xfId="132" applyNumberFormat="1" applyFont="1" applyAlignment="1">
      <alignment horizontal="center" vertical="top"/>
    </xf>
    <xf numFmtId="4" fontId="88" fillId="0" borderId="0" xfId="132" applyNumberFormat="1" applyFont="1" applyAlignment="1">
      <alignment horizontal="center" vertical="top"/>
    </xf>
    <xf numFmtId="186" fontId="88" fillId="0" borderId="0" xfId="132" applyNumberFormat="1" applyFont="1" applyAlignment="1">
      <alignment horizontal="right" vertical="center"/>
    </xf>
    <xf numFmtId="0" fontId="4" fillId="0" borderId="0" xfId="132" applyAlignment="1">
      <alignment horizontal="center" vertical="center"/>
    </xf>
    <xf numFmtId="185" fontId="92" fillId="0" borderId="0" xfId="132" applyNumberFormat="1" applyFont="1" applyAlignment="1">
      <alignment horizontal="center" vertical="top"/>
    </xf>
    <xf numFmtId="183" fontId="5" fillId="19" borderId="0" xfId="115" applyNumberFormat="1" applyFont="1" applyFill="1" applyBorder="1" applyAlignment="1">
      <alignment horizontal="center"/>
    </xf>
    <xf numFmtId="183" fontId="85" fillId="33" borderId="0" xfId="115" applyNumberFormat="1" applyFont="1" applyFill="1" applyBorder="1" applyAlignment="1">
      <alignment horizontal="center"/>
    </xf>
    <xf numFmtId="0" fontId="5" fillId="0" borderId="0" xfId="132" applyNumberFormat="1" applyFont="1" applyAlignment="1">
      <alignment horizontal="right" vertical="center"/>
    </xf>
    <xf numFmtId="0" fontId="12" fillId="22" borderId="17" xfId="132" applyFont="1" applyFill="1" applyBorder="1" applyAlignment="1">
      <alignment vertical="center"/>
    </xf>
    <xf numFmtId="0" fontId="15" fillId="22" borderId="17" xfId="132" applyFont="1" applyFill="1" applyBorder="1" applyAlignment="1">
      <alignment vertical="center"/>
    </xf>
    <xf numFmtId="0" fontId="15" fillId="21" borderId="11" xfId="132" applyNumberFormat="1" applyFont="1" applyFill="1" applyBorder="1" applyAlignment="1">
      <alignment horizontal="center" vertical="center"/>
    </xf>
    <xf numFmtId="0" fontId="15" fillId="21" borderId="16" xfId="132" applyNumberFormat="1" applyFont="1" applyFill="1" applyBorder="1" applyAlignment="1">
      <alignment horizontal="center" vertical="center"/>
    </xf>
    <xf numFmtId="0" fontId="15" fillId="21" borderId="10" xfId="132" applyNumberFormat="1" applyFont="1" applyFill="1" applyBorder="1" applyAlignment="1">
      <alignment horizontal="center" vertical="center"/>
    </xf>
    <xf numFmtId="0" fontId="13" fillId="22" borderId="17" xfId="132" applyFont="1" applyFill="1" applyBorder="1" applyAlignment="1">
      <alignment vertical="center"/>
    </xf>
    <xf numFmtId="0" fontId="13" fillId="20" borderId="11" xfId="132" applyNumberFormat="1" applyFont="1" applyFill="1" applyBorder="1" applyAlignment="1">
      <alignment horizontal="center" vertical="center"/>
    </xf>
    <xf numFmtId="179" fontId="13" fillId="20" borderId="11" xfId="132" applyNumberFormat="1" applyFont="1" applyFill="1" applyBorder="1" applyAlignment="1">
      <alignment horizontal="center" vertical="center"/>
    </xf>
    <xf numFmtId="179" fontId="13" fillId="20" borderId="16" xfId="132" applyNumberFormat="1" applyFont="1" applyFill="1" applyBorder="1" applyAlignment="1">
      <alignment horizontal="center" vertical="center"/>
    </xf>
    <xf numFmtId="0" fontId="13" fillId="20" borderId="10" xfId="132" applyNumberFormat="1" applyFont="1" applyFill="1" applyBorder="1" applyAlignment="1">
      <alignment horizontal="center" vertical="center"/>
    </xf>
    <xf numFmtId="180" fontId="33" fillId="0" borderId="0" xfId="132" applyNumberFormat="1" applyFont="1" applyBorder="1" applyAlignment="1">
      <alignment horizontal="right" vertical="center"/>
    </xf>
    <xf numFmtId="180" fontId="13" fillId="0" borderId="0" xfId="132" applyNumberFormat="1" applyFont="1" applyBorder="1" applyAlignment="1">
      <alignment horizontal="left" vertical="center"/>
    </xf>
    <xf numFmtId="189" fontId="5" fillId="0" borderId="0" xfId="132" applyNumberFormat="1" applyFont="1" applyAlignment="1">
      <alignment horizontal="right" vertical="center"/>
    </xf>
    <xf numFmtId="181" fontId="5" fillId="0" borderId="0" xfId="132" applyNumberFormat="1" applyFont="1" applyAlignment="1">
      <alignment horizontal="right" vertical="center"/>
    </xf>
    <xf numFmtId="176" fontId="13" fillId="0" borderId="0" xfId="132" applyNumberFormat="1" applyFont="1" applyFill="1" applyAlignment="1">
      <alignment vertical="center"/>
    </xf>
    <xf numFmtId="180" fontId="13" fillId="0" borderId="0" xfId="132" applyNumberFormat="1" applyFont="1" applyBorder="1" applyAlignment="1">
      <alignment horizontal="center" vertical="center"/>
    </xf>
    <xf numFmtId="178" fontId="13" fillId="0" borderId="0" xfId="132" applyNumberFormat="1" applyFont="1" applyAlignment="1">
      <alignment vertical="center"/>
    </xf>
    <xf numFmtId="178" fontId="13" fillId="0" borderId="0" xfId="132" applyNumberFormat="1" applyFont="1" applyAlignment="1">
      <alignment horizontal="center" vertical="center"/>
    </xf>
    <xf numFmtId="0" fontId="14" fillId="21" borderId="12" xfId="132" applyFont="1" applyFill="1" applyBorder="1" applyAlignment="1">
      <alignment horizontal="center" vertical="center"/>
    </xf>
    <xf numFmtId="0" fontId="15" fillId="21" borderId="13" xfId="132" applyFont="1" applyFill="1" applyBorder="1" applyAlignment="1">
      <alignment horizontal="center" vertical="center"/>
    </xf>
    <xf numFmtId="14" fontId="13" fillId="20" borderId="14" xfId="132" applyNumberFormat="1" applyFont="1" applyFill="1" applyBorder="1" applyAlignment="1">
      <alignment horizontal="center" vertical="center"/>
    </xf>
    <xf numFmtId="10" fontId="13" fillId="20" borderId="19" xfId="132" applyNumberFormat="1" applyFont="1" applyFill="1" applyBorder="1" applyAlignment="1">
      <alignment horizontal="center" vertical="center"/>
    </xf>
    <xf numFmtId="0" fontId="79" fillId="0" borderId="0" xfId="132" applyFont="1" applyAlignment="1">
      <alignment vertical="center"/>
    </xf>
    <xf numFmtId="0" fontId="78" fillId="0" borderId="0" xfId="132" applyFont="1" applyAlignment="1">
      <alignment vertical="center"/>
    </xf>
    <xf numFmtId="180" fontId="13" fillId="0" borderId="15" xfId="132" applyNumberFormat="1" applyFont="1" applyBorder="1" applyAlignment="1">
      <alignment horizontal="center" vertical="center"/>
    </xf>
    <xf numFmtId="178" fontId="13" fillId="0" borderId="0" xfId="132" applyNumberFormat="1" applyFont="1" applyBorder="1" applyAlignment="1">
      <alignment vertical="center"/>
    </xf>
    <xf numFmtId="180" fontId="13" fillId="0" borderId="19" xfId="132" applyNumberFormat="1" applyFont="1" applyBorder="1" applyAlignment="1">
      <alignment horizontal="center" vertical="center"/>
    </xf>
    <xf numFmtId="0" fontId="13" fillId="0" borderId="0" xfId="132" applyFont="1" applyBorder="1" applyAlignment="1">
      <alignment vertical="center"/>
    </xf>
    <xf numFmtId="188" fontId="13" fillId="0" borderId="0" xfId="132" applyNumberFormat="1" applyFont="1" applyBorder="1" applyAlignment="1">
      <alignment horizontal="right" vertical="center"/>
    </xf>
    <xf numFmtId="181" fontId="13" fillId="0" borderId="0" xfId="132" applyNumberFormat="1" applyFont="1" applyBorder="1" applyAlignment="1">
      <alignment horizontal="right" vertical="center"/>
    </xf>
    <xf numFmtId="14" fontId="13" fillId="0" borderId="0" xfId="132" applyNumberFormat="1" applyFont="1" applyBorder="1" applyAlignment="1">
      <alignment vertical="center"/>
    </xf>
    <xf numFmtId="14" fontId="13" fillId="0" borderId="0" xfId="132" applyNumberFormat="1" applyFont="1" applyAlignment="1">
      <alignment vertical="center"/>
    </xf>
    <xf numFmtId="0" fontId="97" fillId="28" borderId="0" xfId="132" applyNumberFormat="1" applyFont="1" applyFill="1" applyBorder="1" applyAlignment="1">
      <alignment horizontal="right" vertical="center"/>
    </xf>
    <xf numFmtId="4" fontId="88" fillId="0" borderId="11" xfId="132" applyNumberFormat="1" applyFont="1" applyBorder="1" applyAlignment="1">
      <alignment horizontal="center" vertical="top"/>
    </xf>
    <xf numFmtId="0" fontId="88" fillId="0" borderId="11" xfId="0" applyFont="1" applyBorder="1" applyAlignment="1">
      <alignment horizontal="center" vertical="center"/>
    </xf>
    <xf numFmtId="4" fontId="88" fillId="0" borderId="11" xfId="0" applyNumberFormat="1" applyFont="1" applyBorder="1" applyAlignment="1">
      <alignment horizontal="center" vertical="center"/>
    </xf>
    <xf numFmtId="0" fontId="88" fillId="0" borderId="11" xfId="0" quotePrefix="1" applyFont="1" applyBorder="1" applyAlignment="1">
      <alignment horizontal="center" vertical="top"/>
    </xf>
    <xf numFmtId="4" fontId="88" fillId="0" borderId="11" xfId="0" applyNumberFormat="1" applyFont="1" applyBorder="1" applyAlignment="1">
      <alignment vertical="top"/>
    </xf>
    <xf numFmtId="0" fontId="88" fillId="0" borderId="11" xfId="0" quotePrefix="1" applyFont="1" applyBorder="1" applyAlignment="1">
      <alignment horizontal="center" vertical="center"/>
    </xf>
    <xf numFmtId="185" fontId="88" fillId="0" borderId="11" xfId="0" applyNumberFormat="1" applyFont="1" applyBorder="1" applyAlignment="1">
      <alignment horizontal="center" vertical="center"/>
    </xf>
    <xf numFmtId="4" fontId="88" fillId="0" borderId="11" xfId="132" applyNumberFormat="1" applyFont="1" applyBorder="1" applyAlignment="1">
      <alignment horizontal="center" vertical="top"/>
    </xf>
    <xf numFmtId="4" fontId="88" fillId="0" borderId="11" xfId="0" applyNumberFormat="1" applyFont="1" applyBorder="1" applyAlignment="1">
      <alignment horizontal="right" vertical="center"/>
    </xf>
    <xf numFmtId="0" fontId="88" fillId="0" borderId="11" xfId="0" quotePrefix="1" applyFont="1" applyBorder="1" applyAlignment="1">
      <alignment horizontal="left" vertical="center"/>
    </xf>
    <xf numFmtId="4" fontId="88" fillId="0" borderId="11" xfId="132" applyNumberFormat="1" applyFont="1" applyBorder="1" applyAlignment="1">
      <alignment horizontal="center" vertical="top"/>
    </xf>
    <xf numFmtId="0" fontId="36" fillId="0" borderId="0" xfId="0" applyFont="1" applyBorder="1" applyAlignment="1">
      <alignment horizontal="center" vertical="center"/>
    </xf>
    <xf numFmtId="0" fontId="36" fillId="0" borderId="18" xfId="0" applyFont="1" applyBorder="1" applyAlignment="1">
      <alignment horizontal="center" vertical="center"/>
    </xf>
    <xf numFmtId="0" fontId="47" fillId="25" borderId="15" xfId="0" applyFont="1" applyFill="1" applyBorder="1" applyAlignment="1">
      <alignment horizontal="center" vertical="center"/>
    </xf>
    <xf numFmtId="0" fontId="47" fillId="25" borderId="0" xfId="0" applyFont="1" applyFill="1" applyBorder="1" applyAlignment="1">
      <alignment horizontal="center" vertical="center"/>
    </xf>
    <xf numFmtId="0" fontId="47" fillId="25" borderId="18" xfId="0" applyFont="1" applyFill="1" applyBorder="1" applyAlignment="1">
      <alignment horizontal="center" vertical="center"/>
    </xf>
    <xf numFmtId="0" fontId="0" fillId="0" borderId="0" xfId="0" applyBorder="1" applyAlignment="1">
      <alignment horizontal="center" vertical="center"/>
    </xf>
    <xf numFmtId="14" fontId="4" fillId="0" borderId="15" xfId="0" applyNumberFormat="1" applyFont="1" applyBorder="1" applyAlignment="1">
      <alignment horizontal="center" vertical="center"/>
    </xf>
    <xf numFmtId="0" fontId="17" fillId="0" borderId="0" xfId="0" applyFont="1" applyBorder="1" applyAlignment="1">
      <alignment vertical="center"/>
    </xf>
    <xf numFmtId="0" fontId="17" fillId="0" borderId="18" xfId="0" applyFont="1" applyBorder="1" applyAlignment="1">
      <alignment vertical="center"/>
    </xf>
    <xf numFmtId="14" fontId="43" fillId="26" borderId="22" xfId="0" applyNumberFormat="1" applyFont="1" applyFill="1" applyBorder="1" applyAlignment="1">
      <alignment horizontal="center" vertical="center"/>
    </xf>
    <xf numFmtId="0" fontId="43" fillId="26" borderId="22" xfId="0" applyFont="1" applyFill="1" applyBorder="1" applyAlignment="1">
      <alignment horizontal="center" vertical="center"/>
    </xf>
    <xf numFmtId="0" fontId="43" fillId="26" borderId="10" xfId="0" applyFont="1" applyFill="1" applyBorder="1" applyAlignment="1">
      <alignment horizontal="center" vertical="center"/>
    </xf>
    <xf numFmtId="0" fontId="37" fillId="0" borderId="13" xfId="0" applyFont="1" applyBorder="1" applyAlignment="1">
      <alignment horizontal="center" vertical="center"/>
    </xf>
    <xf numFmtId="0" fontId="37" fillId="0" borderId="21" xfId="0" applyFont="1" applyBorder="1" applyAlignment="1">
      <alignment horizontal="center" vertical="center"/>
    </xf>
    <xf numFmtId="0" fontId="37" fillId="0" borderId="0" xfId="0" applyFont="1" applyBorder="1" applyAlignment="1">
      <alignment horizontal="center" vertical="center"/>
    </xf>
    <xf numFmtId="0" fontId="37" fillId="0" borderId="18" xfId="0" applyFont="1" applyBorder="1" applyAlignment="1">
      <alignment horizontal="center" vertical="center"/>
    </xf>
    <xf numFmtId="0" fontId="72" fillId="0" borderId="15" xfId="0" applyFont="1" applyBorder="1" applyAlignment="1">
      <alignment horizontal="center" vertical="center"/>
    </xf>
    <xf numFmtId="0" fontId="72" fillId="0" borderId="0" xfId="0" applyFont="1" applyBorder="1" applyAlignment="1">
      <alignment horizontal="center" vertical="center"/>
    </xf>
    <xf numFmtId="0" fontId="72" fillId="0" borderId="18" xfId="0" applyFont="1" applyBorder="1" applyAlignment="1">
      <alignment horizontal="center" vertical="center"/>
    </xf>
    <xf numFmtId="177" fontId="16" fillId="23" borderId="11" xfId="132" applyNumberFormat="1" applyFont="1" applyFill="1" applyBorder="1" applyAlignment="1">
      <alignment horizontal="center" vertical="center"/>
    </xf>
    <xf numFmtId="177" fontId="16" fillId="23" borderId="16" xfId="132" applyNumberFormat="1" applyFont="1" applyFill="1" applyBorder="1" applyAlignment="1">
      <alignment horizontal="center" vertical="center"/>
    </xf>
    <xf numFmtId="177" fontId="16" fillId="23" borderId="10" xfId="132" applyNumberFormat="1" applyFont="1" applyFill="1" applyBorder="1" applyAlignment="1">
      <alignment horizontal="center" vertical="center"/>
    </xf>
    <xf numFmtId="0" fontId="53" fillId="27" borderId="0" xfId="0" applyFont="1" applyFill="1" applyBorder="1" applyAlignment="1">
      <alignment horizontal="center" vertical="center"/>
    </xf>
    <xf numFmtId="0" fontId="12" fillId="0" borderId="0" xfId="0" applyFont="1" applyBorder="1" applyAlignment="1">
      <alignment horizontal="center" vertical="center"/>
    </xf>
    <xf numFmtId="0" fontId="75" fillId="0" borderId="0" xfId="0" applyFont="1" applyBorder="1" applyAlignment="1">
      <alignment horizontal="center" vertical="center"/>
    </xf>
    <xf numFmtId="0" fontId="11" fillId="0" borderId="0" xfId="0" applyFont="1" applyBorder="1" applyAlignment="1">
      <alignment horizontal="center" vertical="center"/>
    </xf>
    <xf numFmtId="0" fontId="53" fillId="21" borderId="0" xfId="132" applyFont="1" applyFill="1" applyBorder="1" applyAlignment="1">
      <alignment horizontal="center" vertical="center"/>
    </xf>
    <xf numFmtId="0" fontId="11" fillId="0" borderId="0" xfId="132" applyFont="1" applyBorder="1" applyAlignment="1">
      <alignment horizontal="center" vertical="center"/>
    </xf>
    <xf numFmtId="0" fontId="12" fillId="0" borderId="0" xfId="132" applyFont="1" applyBorder="1" applyAlignment="1">
      <alignment horizontal="center" vertical="center"/>
    </xf>
    <xf numFmtId="0" fontId="86" fillId="0" borderId="27" xfId="132" applyFont="1" applyFill="1" applyBorder="1" applyAlignment="1">
      <alignment horizontal="center" vertical="center"/>
    </xf>
    <xf numFmtId="0" fontId="86" fillId="0" borderId="33" xfId="132" applyFont="1" applyFill="1" applyBorder="1" applyAlignment="1">
      <alignment horizontal="center" vertical="center"/>
    </xf>
    <xf numFmtId="0" fontId="86" fillId="0" borderId="32" xfId="132" applyFont="1" applyFill="1" applyBorder="1" applyAlignment="1">
      <alignment horizontal="center" vertical="center"/>
    </xf>
    <xf numFmtId="0" fontId="86" fillId="0" borderId="31" xfId="132" applyFont="1" applyFill="1" applyBorder="1" applyAlignment="1">
      <alignment horizontal="center" vertical="center"/>
    </xf>
    <xf numFmtId="0" fontId="86" fillId="0" borderId="30" xfId="132" applyFont="1" applyFill="1" applyBorder="1" applyAlignment="1">
      <alignment horizontal="center" vertical="center"/>
    </xf>
    <xf numFmtId="4" fontId="88" fillId="0" borderId="11" xfId="132" applyNumberFormat="1" applyFont="1" applyBorder="1" applyAlignment="1">
      <alignment horizontal="center" vertical="top"/>
    </xf>
    <xf numFmtId="0" fontId="42" fillId="0" borderId="11" xfId="132" applyFont="1" applyBorder="1" applyAlignment="1">
      <alignment horizontal="center" vertical="center"/>
    </xf>
    <xf numFmtId="0" fontId="83" fillId="20" borderId="16" xfId="132" applyNumberFormat="1" applyFont="1" applyFill="1" applyBorder="1" applyAlignment="1">
      <alignment horizontal="left" vertical="center"/>
    </xf>
    <xf numFmtId="0" fontId="83" fillId="20" borderId="22" xfId="132" applyNumberFormat="1" applyFont="1" applyFill="1" applyBorder="1" applyAlignment="1">
      <alignment horizontal="left" vertical="center"/>
    </xf>
    <xf numFmtId="0" fontId="83" fillId="20" borderId="10" xfId="132" applyNumberFormat="1" applyFont="1" applyFill="1" applyBorder="1" applyAlignment="1">
      <alignment horizontal="left" vertical="center"/>
    </xf>
    <xf numFmtId="0" fontId="13" fillId="28" borderId="26" xfId="132" applyFont="1" applyFill="1" applyBorder="1" applyAlignment="1">
      <alignment horizontal="left" vertical="distributed" wrapText="1"/>
    </xf>
    <xf numFmtId="0" fontId="11" fillId="32" borderId="25" xfId="132" applyFont="1" applyFill="1" applyBorder="1" applyAlignment="1">
      <alignment horizontal="left" vertical="distributed" wrapText="1"/>
    </xf>
    <xf numFmtId="0" fontId="12" fillId="32" borderId="24" xfId="132" applyFont="1" applyFill="1" applyBorder="1" applyAlignment="1">
      <alignment horizontal="left" vertical="distributed" wrapText="1"/>
    </xf>
    <xf numFmtId="0" fontId="12" fillId="32" borderId="23" xfId="132" applyFont="1" applyFill="1" applyBorder="1" applyAlignment="1">
      <alignment horizontal="left" vertical="distributed" wrapText="1"/>
    </xf>
    <xf numFmtId="0" fontId="33" fillId="28" borderId="25" xfId="132" applyFont="1" applyFill="1" applyBorder="1" applyAlignment="1">
      <alignment horizontal="left" vertical="top" wrapText="1"/>
    </xf>
    <xf numFmtId="0" fontId="13" fillId="28" borderId="24" xfId="132" applyFont="1" applyFill="1" applyBorder="1" applyAlignment="1">
      <alignment horizontal="left" vertical="top" wrapText="1"/>
    </xf>
    <xf numFmtId="0" fontId="13" fillId="28" borderId="23" xfId="132" applyFont="1" applyFill="1" applyBorder="1" applyAlignment="1">
      <alignment horizontal="left" vertical="top" wrapText="1"/>
    </xf>
    <xf numFmtId="0" fontId="11" fillId="32" borderId="24" xfId="132" applyFont="1" applyFill="1" applyBorder="1" applyAlignment="1">
      <alignment horizontal="left" vertical="distributed" wrapText="1"/>
    </xf>
    <xf numFmtId="0" fontId="11" fillId="32" borderId="23" xfId="132" applyFont="1" applyFill="1" applyBorder="1" applyAlignment="1">
      <alignment horizontal="left" vertical="distributed" wrapText="1"/>
    </xf>
    <xf numFmtId="0" fontId="33" fillId="28" borderId="24" xfId="132" applyFont="1" applyFill="1" applyBorder="1" applyAlignment="1">
      <alignment horizontal="left" vertical="top" wrapText="1"/>
    </xf>
    <xf numFmtId="0" fontId="33" fillId="28" borderId="23" xfId="132" applyFont="1" applyFill="1" applyBorder="1" applyAlignment="1">
      <alignment horizontal="left" vertical="top" wrapText="1"/>
    </xf>
    <xf numFmtId="182" fontId="81" fillId="31" borderId="16" xfId="132" applyNumberFormat="1" applyFont="1" applyFill="1" applyBorder="1" applyAlignment="1">
      <alignment horizontal="center" vertical="center" wrapText="1"/>
    </xf>
    <xf numFmtId="182" fontId="81" fillId="31" borderId="22" xfId="132" applyNumberFormat="1" applyFont="1" applyFill="1" applyBorder="1" applyAlignment="1">
      <alignment horizontal="center" vertical="center" wrapText="1"/>
    </xf>
    <xf numFmtId="182" fontId="81" fillId="31" borderId="10" xfId="132" applyNumberFormat="1" applyFont="1" applyFill="1" applyBorder="1" applyAlignment="1">
      <alignment horizontal="center" vertical="center" wrapText="1"/>
    </xf>
    <xf numFmtId="182" fontId="94" fillId="31" borderId="16" xfId="132" applyNumberFormat="1" applyFont="1" applyFill="1" applyBorder="1" applyAlignment="1">
      <alignment horizontal="center" vertical="center" wrapText="1"/>
    </xf>
    <xf numFmtId="182" fontId="93" fillId="31" borderId="16" xfId="132" applyNumberFormat="1" applyFont="1" applyFill="1" applyBorder="1" applyAlignment="1">
      <alignment horizontal="center" vertical="center" wrapText="1"/>
    </xf>
    <xf numFmtId="182" fontId="89" fillId="31" borderId="22" xfId="132" applyNumberFormat="1" applyFont="1" applyFill="1" applyBorder="1" applyAlignment="1">
      <alignment horizontal="center" vertical="center" wrapText="1"/>
    </xf>
    <xf numFmtId="182" fontId="89" fillId="31" borderId="10" xfId="132" applyNumberFormat="1" applyFont="1" applyFill="1" applyBorder="1" applyAlignment="1">
      <alignment horizontal="center" vertical="center" wrapText="1"/>
    </xf>
    <xf numFmtId="4" fontId="88" fillId="0" borderId="16" xfId="135" applyNumberFormat="1" applyFont="1" applyBorder="1" applyAlignment="1">
      <alignment horizontal="center" vertical="top" wrapText="1"/>
    </xf>
    <xf numFmtId="4" fontId="88" fillId="0" borderId="22" xfId="135" applyNumberFormat="1" applyFont="1" applyBorder="1" applyAlignment="1">
      <alignment horizontal="center" vertical="top" wrapText="1"/>
    </xf>
    <xf numFmtId="4" fontId="88" fillId="0" borderId="10" xfId="135" applyNumberFormat="1" applyFont="1" applyBorder="1" applyAlignment="1">
      <alignment horizontal="center" vertical="top" wrapText="1"/>
    </xf>
    <xf numFmtId="4" fontId="88" fillId="0" borderId="16" xfId="135" applyNumberFormat="1" applyFont="1" applyBorder="1" applyAlignment="1">
      <alignment horizontal="center" vertical="center" wrapText="1"/>
    </xf>
    <xf numFmtId="4" fontId="88" fillId="0" borderId="22" xfId="135" applyNumberFormat="1" applyFont="1" applyBorder="1" applyAlignment="1">
      <alignment horizontal="center" vertical="center" wrapText="1"/>
    </xf>
    <xf numFmtId="4" fontId="88" fillId="0" borderId="10" xfId="135" applyNumberFormat="1" applyFont="1" applyBorder="1" applyAlignment="1">
      <alignment horizontal="center" vertical="center" wrapText="1"/>
    </xf>
    <xf numFmtId="182" fontId="89" fillId="31" borderId="16" xfId="132" applyNumberFormat="1" applyFont="1" applyFill="1" applyBorder="1" applyAlignment="1">
      <alignment horizontal="center" vertical="center" wrapText="1"/>
    </xf>
    <xf numFmtId="182" fontId="89" fillId="31" borderId="35" xfId="132" applyNumberFormat="1" applyFont="1" applyFill="1" applyBorder="1" applyAlignment="1">
      <alignment horizontal="center" vertical="center" wrapText="1"/>
    </xf>
    <xf numFmtId="182" fontId="89" fillId="31" borderId="36" xfId="132" applyNumberFormat="1" applyFont="1" applyFill="1" applyBorder="1" applyAlignment="1">
      <alignment horizontal="center" vertical="center" wrapText="1"/>
    </xf>
    <xf numFmtId="182" fontId="93" fillId="31" borderId="35" xfId="132" applyNumberFormat="1" applyFont="1" applyFill="1" applyBorder="1" applyAlignment="1">
      <alignment horizontal="center" vertical="center" wrapText="1"/>
    </xf>
    <xf numFmtId="182" fontId="93" fillId="31" borderId="36" xfId="132" applyNumberFormat="1" applyFont="1" applyFill="1" applyBorder="1" applyAlignment="1">
      <alignment horizontal="center" vertical="center" wrapText="1"/>
    </xf>
    <xf numFmtId="4" fontId="88" fillId="0" borderId="11" xfId="135" applyNumberFormat="1" applyFont="1" applyBorder="1" applyAlignment="1">
      <alignment horizontal="center" vertical="center" wrapText="1"/>
    </xf>
    <xf numFmtId="4" fontId="88" fillId="0" borderId="11" xfId="135" applyNumberFormat="1" applyFont="1" applyBorder="1" applyAlignment="1">
      <alignment horizontal="center" vertical="center"/>
    </xf>
    <xf numFmtId="0" fontId="98" fillId="31" borderId="11" xfId="0" applyFont="1" applyFill="1" applyBorder="1" applyAlignment="1">
      <alignment horizontal="center" vertical="center"/>
    </xf>
    <xf numFmtId="0" fontId="99" fillId="31" borderId="11" xfId="0" applyFont="1" applyFill="1" applyBorder="1" applyAlignment="1">
      <alignment horizontal="center" vertical="center"/>
    </xf>
    <xf numFmtId="0" fontId="99" fillId="31" borderId="16" xfId="0" applyFont="1" applyFill="1" applyBorder="1" applyAlignment="1">
      <alignment horizontal="center" vertical="center"/>
    </xf>
    <xf numFmtId="0" fontId="99" fillId="31" borderId="22" xfId="0" applyFont="1" applyFill="1" applyBorder="1" applyAlignment="1">
      <alignment horizontal="center" vertical="center"/>
    </xf>
    <xf numFmtId="0" fontId="99" fillId="31" borderId="10" xfId="0" applyFont="1" applyFill="1" applyBorder="1" applyAlignment="1">
      <alignment horizontal="center" vertical="center"/>
    </xf>
    <xf numFmtId="0" fontId="41" fillId="0" borderId="11" xfId="0" applyFont="1" applyBorder="1" applyAlignment="1">
      <alignment horizontal="center" vertical="center"/>
    </xf>
    <xf numFmtId="0" fontId="33" fillId="0" borderId="11" xfId="0" applyFont="1" applyBorder="1" applyAlignment="1">
      <alignment horizontal="center" vertical="center"/>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183" fontId="5" fillId="19" borderId="37" xfId="115" applyNumberFormat="1" applyFont="1" applyFill="1" applyBorder="1" applyAlignment="1">
      <alignment horizontal="center"/>
    </xf>
    <xf numFmtId="183" fontId="85" fillId="33" borderId="38" xfId="115" applyNumberFormat="1" applyFont="1" applyFill="1" applyBorder="1" applyAlignment="1">
      <alignment horizontal="center"/>
    </xf>
    <xf numFmtId="0" fontId="86" fillId="0" borderId="39" xfId="132" applyFont="1" applyFill="1" applyBorder="1" applyAlignment="1">
      <alignment horizontal="center" vertical="center"/>
    </xf>
    <xf numFmtId="0" fontId="86" fillId="0" borderId="40" xfId="132" applyFont="1" applyFill="1" applyBorder="1" applyAlignment="1">
      <alignment horizontal="center" vertical="center"/>
    </xf>
  </cellXfs>
  <cellStyles count="136">
    <cellStyle name="_x000a_386grabber=M" xfId="1"/>
    <cellStyle name="_x000a_386grabber=M 2" xfId="2"/>
    <cellStyle name="_x000a_386grabber=M 2 2" xfId="3"/>
    <cellStyle name="_x000a_386grabber=M 3" xfId="4"/>
    <cellStyle name="?" xfId="5"/>
    <cellStyle name="? 2" xfId="6"/>
    <cellStyle name="?_Sheet2" xfId="7"/>
    <cellStyle name="?_市场表现" xfId="8"/>
    <cellStyle name="?_水泥价格-区域" xfId="9"/>
    <cellStyle name="?_重点公司估值" xfId="10"/>
    <cellStyle name="_申银万国--煤炭行业数据库--价格、产量、消费、库存、运输、进出口、相关行业 2011-3-7" xfId="11"/>
    <cellStyle name="20% - Accent1" xfId="12"/>
    <cellStyle name="20% - Accent1 2" xfId="13"/>
    <cellStyle name="20% - Accent2" xfId="14"/>
    <cellStyle name="20% - Accent2 2" xfId="15"/>
    <cellStyle name="20% - Accent3" xfId="16"/>
    <cellStyle name="20% - Accent3 2" xfId="17"/>
    <cellStyle name="20% - Accent4" xfId="18"/>
    <cellStyle name="20% - Accent4 2" xfId="19"/>
    <cellStyle name="20% - Accent5" xfId="20"/>
    <cellStyle name="20% - Accent5 2" xfId="21"/>
    <cellStyle name="20% - Accent6" xfId="22"/>
    <cellStyle name="20% - Accent6 2" xfId="23"/>
    <cellStyle name="40% - Accent1" xfId="24"/>
    <cellStyle name="40% - Accent1 2" xfId="25"/>
    <cellStyle name="40% - Accent2" xfId="26"/>
    <cellStyle name="40% - Accent2 2" xfId="27"/>
    <cellStyle name="40% - Accent3" xfId="28"/>
    <cellStyle name="40% - Accent3 2" xfId="29"/>
    <cellStyle name="40% - Accent4" xfId="30"/>
    <cellStyle name="40% - Accent4 2" xfId="31"/>
    <cellStyle name="40% - Accent5" xfId="32"/>
    <cellStyle name="40% - Accent5 2" xfId="33"/>
    <cellStyle name="40% - Accent6" xfId="34"/>
    <cellStyle name="40% - Accent6 2" xfId="35"/>
    <cellStyle name="60% - Accent1" xfId="36"/>
    <cellStyle name="60% - Accent1 2" xfId="37"/>
    <cellStyle name="60% - Accent2" xfId="38"/>
    <cellStyle name="60% - Accent2 2" xfId="39"/>
    <cellStyle name="60% - Accent3" xfId="40"/>
    <cellStyle name="60% - Accent3 2" xfId="41"/>
    <cellStyle name="60% - Accent4" xfId="42"/>
    <cellStyle name="60% - Accent4 2" xfId="43"/>
    <cellStyle name="60% - Accent5" xfId="44"/>
    <cellStyle name="60% - Accent5 2" xfId="45"/>
    <cellStyle name="60% - Accent6" xfId="46"/>
    <cellStyle name="60% - Accent6 2" xfId="47"/>
    <cellStyle name="Accent1" xfId="48"/>
    <cellStyle name="Accent1 2" xfId="49"/>
    <cellStyle name="Accent2" xfId="50"/>
    <cellStyle name="Accent2 2" xfId="51"/>
    <cellStyle name="Accent3" xfId="52"/>
    <cellStyle name="Accent3 2" xfId="53"/>
    <cellStyle name="Accent4" xfId="54"/>
    <cellStyle name="Accent4 2" xfId="55"/>
    <cellStyle name="Accent5" xfId="56"/>
    <cellStyle name="Accent5 2" xfId="57"/>
    <cellStyle name="Accent6" xfId="58"/>
    <cellStyle name="Accent6 2" xfId="59"/>
    <cellStyle name="AFE" xfId="60"/>
    <cellStyle name="Bad" xfId="61"/>
    <cellStyle name="Bad 2" xfId="62"/>
    <cellStyle name="Calculation" xfId="63"/>
    <cellStyle name="Calculation 2" xfId="64"/>
    <cellStyle name="Check Cell" xfId="65"/>
    <cellStyle name="Check Cell 2" xfId="66"/>
    <cellStyle name="Explanatory Text" xfId="67"/>
    <cellStyle name="Explanatory Text 2" xfId="68"/>
    <cellStyle name="Good" xfId="69"/>
    <cellStyle name="Good 2" xfId="70"/>
    <cellStyle name="Heading 1" xfId="71"/>
    <cellStyle name="Heading 1 2" xfId="72"/>
    <cellStyle name="Heading 2" xfId="73"/>
    <cellStyle name="Heading 2 2" xfId="74"/>
    <cellStyle name="Heading 3" xfId="75"/>
    <cellStyle name="Heading 3 2" xfId="76"/>
    <cellStyle name="Heading 4" xfId="77"/>
    <cellStyle name="Heading 4 2" xfId="78"/>
    <cellStyle name="Input" xfId="79"/>
    <cellStyle name="Input 2" xfId="80"/>
    <cellStyle name="Linked Cell" xfId="81"/>
    <cellStyle name="Linked Cell 2" xfId="82"/>
    <cellStyle name="Neutral" xfId="83"/>
    <cellStyle name="Neutral 2" xfId="84"/>
    <cellStyle name="Note" xfId="85"/>
    <cellStyle name="Note 2" xfId="86"/>
    <cellStyle name="Output" xfId="87"/>
    <cellStyle name="Output 2" xfId="88"/>
    <cellStyle name="Title" xfId="89"/>
    <cellStyle name="Title 2" xfId="90"/>
    <cellStyle name="Total" xfId="91"/>
    <cellStyle name="Total 2" xfId="92"/>
    <cellStyle name="Warning Text" xfId="93"/>
    <cellStyle name="Warning Text 2" xfId="94"/>
    <cellStyle name="差_Sheet1" xfId="95"/>
    <cellStyle name="差_Sheet1 2" xfId="96"/>
    <cellStyle name="差_Sheet2" xfId="97"/>
    <cellStyle name="差_Sheet2 2" xfId="98"/>
    <cellStyle name="差_Sheet4" xfId="99"/>
    <cellStyle name="差_Sheet4 2" xfId="100"/>
    <cellStyle name="差_国内钢铁产量" xfId="101"/>
    <cellStyle name="差_国内钢铁产量 2" xfId="102"/>
    <cellStyle name="差_市场表现" xfId="103"/>
    <cellStyle name="差_市场表现 2" xfId="104"/>
    <cellStyle name="差_水泥价格-区域" xfId="105"/>
    <cellStyle name="差_水泥价格-区域 2" xfId="106"/>
    <cellStyle name="差_重点公司估值" xfId="107"/>
    <cellStyle name="差_重点公司估值 2" xfId="108"/>
    <cellStyle name="常规" xfId="0" builtinId="0"/>
    <cellStyle name="常规 17" xfId="131"/>
    <cellStyle name="常规 2" xfId="109"/>
    <cellStyle name="常规 2 2" xfId="110"/>
    <cellStyle name="常规 2 3" xfId="111"/>
    <cellStyle name="常规 2 4" xfId="112"/>
    <cellStyle name="常规 3" xfId="113"/>
    <cellStyle name="常规 4" xfId="114"/>
    <cellStyle name="常规 5" xfId="132"/>
    <cellStyle name="常规 6" xfId="133"/>
    <cellStyle name="常规 6 2" xfId="135"/>
    <cellStyle name="常规 7" xfId="134"/>
    <cellStyle name="常规_钢铁公司估值比较" xfId="115"/>
    <cellStyle name="好_Sheet1" xfId="116"/>
    <cellStyle name="好_Sheet1 2" xfId="117"/>
    <cellStyle name="好_Sheet2" xfId="118"/>
    <cellStyle name="好_Sheet2 2" xfId="119"/>
    <cellStyle name="好_Sheet4" xfId="120"/>
    <cellStyle name="好_Sheet4 2" xfId="121"/>
    <cellStyle name="好_国内钢铁产量" xfId="122"/>
    <cellStyle name="好_国内钢铁产量 2" xfId="123"/>
    <cellStyle name="好_市场表现" xfId="124"/>
    <cellStyle name="好_市场表现 2" xfId="125"/>
    <cellStyle name="好_水泥价格-区域" xfId="126"/>
    <cellStyle name="好_水泥价格-区域 2" xfId="127"/>
    <cellStyle name="好_重点公司估值" xfId="128"/>
    <cellStyle name="好_重点公司估值 2" xfId="129"/>
    <cellStyle name="样式 1" xfId="130"/>
  </cellStyles>
  <dxfs count="4">
    <dxf>
      <font>
        <condense val="0"/>
        <extend val="0"/>
        <color indexed="63"/>
      </font>
      <fill>
        <patternFill>
          <bgColor indexed="63"/>
        </patternFill>
      </fill>
      <border>
        <left style="thin">
          <color indexed="64"/>
        </left>
        <right style="thin">
          <color indexed="64"/>
        </right>
      </border>
    </dxf>
    <dxf>
      <font>
        <condense val="0"/>
        <extend val="0"/>
        <color indexed="63"/>
      </font>
      <fill>
        <patternFill>
          <bgColor indexed="63"/>
        </patternFill>
      </fill>
      <border>
        <left style="thin">
          <color indexed="64"/>
        </left>
        <right style="thin">
          <color indexed="64"/>
        </right>
      </border>
    </dxf>
    <dxf>
      <fill>
        <patternFill>
          <bgColor indexed="47"/>
        </patternFill>
      </fill>
    </dxf>
    <dxf>
      <fill>
        <patternFill>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30303"/>
      <rgbColor rgb="0047A960"/>
      <rgbColor rgb="00003366"/>
      <rgbColor rgb="00FFFF00"/>
      <rgbColor rgb="00FF00FF"/>
      <rgbColor rgb="00E2E2EE"/>
      <rgbColor rgb="00A31D23"/>
      <rgbColor rgb="00008000"/>
      <rgbColor rgb="00000080"/>
      <rgbColor rgb="00808000"/>
      <rgbColor rgb="00800080"/>
      <rgbColor rgb="0078819C"/>
      <rgbColor rgb="00EAEAEA"/>
      <rgbColor rgb="00808080"/>
      <rgbColor rgb="000899DC"/>
      <rgbColor rgb="00993366"/>
      <rgbColor rgb="00FFFFCC"/>
      <rgbColor rgb="00CCFFFF"/>
      <rgbColor rgb="00660066"/>
      <rgbColor rgb="00FF8080"/>
      <rgbColor rgb="000066CC"/>
      <rgbColor rgb="00CCCCFF"/>
      <rgbColor rgb="00212121"/>
      <rgbColor rgb="00FF00FF"/>
      <rgbColor rgb="00FFFF00"/>
      <rgbColor rgb="0000FFFF"/>
      <rgbColor rgb="00800080"/>
      <rgbColor rgb="00800000"/>
      <rgbColor rgb="00008080"/>
      <rgbColor rgb="000000FF"/>
      <rgbColor rgb="007DBEDF"/>
      <rgbColor rgb="00CCFFFF"/>
      <rgbColor rgb="00CCFFCC"/>
      <rgbColor rgb="00FFFF99"/>
      <rgbColor rgb="00CCCC99"/>
      <rgbColor rgb="00FF99CC"/>
      <rgbColor rgb="00CCCCFF"/>
      <rgbColor rgb="00FFCC99"/>
      <rgbColor rgb="00336699"/>
      <rgbColor rgb="00BAB7CD"/>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32169252901966"/>
          <c:y val="5.1579650104712486E-2"/>
          <c:w val="0.85599490440264003"/>
          <c:h val="0.74321463548399747"/>
        </c:manualLayout>
      </c:layout>
      <c:lineChart>
        <c:grouping val="standard"/>
        <c:varyColors val="0"/>
        <c:ser>
          <c:idx val="0"/>
          <c:order val="0"/>
          <c:tx>
            <c:strRef>
              <c:f>市场表现!$P$2</c:f>
              <c:strCache>
                <c:ptCount val="1"/>
                <c:pt idx="0">
                  <c:v>沪深300</c:v>
                </c:pt>
              </c:strCache>
            </c:strRef>
          </c:tx>
          <c:spPr>
            <a:ln w="25400">
              <a:solidFill>
                <a:srgbClr val="00B0F0"/>
              </a:solidFill>
            </a:ln>
          </c:spPr>
          <c:marker>
            <c:symbol val="none"/>
          </c:marker>
          <c:cat>
            <c:numRef>
              <c:f>市场表现!$V$4:$V$105</c:f>
              <c:numCache>
                <c:formatCode>yyyy\-mm\-dd;@</c:formatCode>
                <c:ptCount val="102"/>
                <c:pt idx="0">
                  <c:v>41287</c:v>
                </c:pt>
                <c:pt idx="1">
                  <c:v>41294</c:v>
                </c:pt>
                <c:pt idx="2">
                  <c:v>41301</c:v>
                </c:pt>
                <c:pt idx="3">
                  <c:v>41308</c:v>
                </c:pt>
                <c:pt idx="4">
                  <c:v>41315</c:v>
                </c:pt>
                <c:pt idx="5">
                  <c:v>41329</c:v>
                </c:pt>
                <c:pt idx="6">
                  <c:v>41336</c:v>
                </c:pt>
                <c:pt idx="7">
                  <c:v>41343</c:v>
                </c:pt>
                <c:pt idx="8">
                  <c:v>41350</c:v>
                </c:pt>
                <c:pt idx="9">
                  <c:v>41357</c:v>
                </c:pt>
                <c:pt idx="10">
                  <c:v>41364</c:v>
                </c:pt>
                <c:pt idx="11">
                  <c:v>41371</c:v>
                </c:pt>
                <c:pt idx="12">
                  <c:v>41378</c:v>
                </c:pt>
                <c:pt idx="13">
                  <c:v>41385</c:v>
                </c:pt>
                <c:pt idx="14">
                  <c:v>41392</c:v>
                </c:pt>
                <c:pt idx="15">
                  <c:v>41399</c:v>
                </c:pt>
                <c:pt idx="16">
                  <c:v>41406</c:v>
                </c:pt>
                <c:pt idx="17">
                  <c:v>41413</c:v>
                </c:pt>
                <c:pt idx="18">
                  <c:v>41420</c:v>
                </c:pt>
                <c:pt idx="19">
                  <c:v>41427</c:v>
                </c:pt>
                <c:pt idx="20">
                  <c:v>41434</c:v>
                </c:pt>
                <c:pt idx="21">
                  <c:v>41441</c:v>
                </c:pt>
                <c:pt idx="22">
                  <c:v>41448</c:v>
                </c:pt>
                <c:pt idx="23">
                  <c:v>41455</c:v>
                </c:pt>
                <c:pt idx="24">
                  <c:v>41462</c:v>
                </c:pt>
                <c:pt idx="25">
                  <c:v>41469</c:v>
                </c:pt>
                <c:pt idx="26">
                  <c:v>41476</c:v>
                </c:pt>
                <c:pt idx="27">
                  <c:v>41483</c:v>
                </c:pt>
                <c:pt idx="28">
                  <c:v>41490</c:v>
                </c:pt>
                <c:pt idx="29">
                  <c:v>41497</c:v>
                </c:pt>
                <c:pt idx="30">
                  <c:v>41504</c:v>
                </c:pt>
                <c:pt idx="31">
                  <c:v>41511</c:v>
                </c:pt>
                <c:pt idx="32">
                  <c:v>41518</c:v>
                </c:pt>
                <c:pt idx="33">
                  <c:v>41525</c:v>
                </c:pt>
                <c:pt idx="34">
                  <c:v>41532</c:v>
                </c:pt>
                <c:pt idx="35">
                  <c:v>41539</c:v>
                </c:pt>
                <c:pt idx="36">
                  <c:v>41546</c:v>
                </c:pt>
                <c:pt idx="37">
                  <c:v>41553</c:v>
                </c:pt>
                <c:pt idx="38">
                  <c:v>41560</c:v>
                </c:pt>
                <c:pt idx="39">
                  <c:v>41567</c:v>
                </c:pt>
                <c:pt idx="40">
                  <c:v>41574</c:v>
                </c:pt>
                <c:pt idx="41">
                  <c:v>41581</c:v>
                </c:pt>
                <c:pt idx="42">
                  <c:v>41588</c:v>
                </c:pt>
                <c:pt idx="43">
                  <c:v>41595</c:v>
                </c:pt>
                <c:pt idx="44">
                  <c:v>41602</c:v>
                </c:pt>
                <c:pt idx="45">
                  <c:v>41609</c:v>
                </c:pt>
                <c:pt idx="46">
                  <c:v>41616</c:v>
                </c:pt>
                <c:pt idx="47">
                  <c:v>41623</c:v>
                </c:pt>
                <c:pt idx="48">
                  <c:v>41630</c:v>
                </c:pt>
                <c:pt idx="49">
                  <c:v>41637</c:v>
                </c:pt>
                <c:pt idx="50">
                  <c:v>41644</c:v>
                </c:pt>
                <c:pt idx="51">
                  <c:v>41651</c:v>
                </c:pt>
                <c:pt idx="52">
                  <c:v>41658</c:v>
                </c:pt>
                <c:pt idx="53">
                  <c:v>41665</c:v>
                </c:pt>
                <c:pt idx="54">
                  <c:v>41672</c:v>
                </c:pt>
                <c:pt idx="55">
                  <c:v>41679</c:v>
                </c:pt>
                <c:pt idx="56">
                  <c:v>41686</c:v>
                </c:pt>
                <c:pt idx="57">
                  <c:v>41693</c:v>
                </c:pt>
                <c:pt idx="58">
                  <c:v>41700</c:v>
                </c:pt>
                <c:pt idx="59">
                  <c:v>41707</c:v>
                </c:pt>
                <c:pt idx="60">
                  <c:v>41714</c:v>
                </c:pt>
                <c:pt idx="61">
                  <c:v>41721</c:v>
                </c:pt>
                <c:pt idx="62">
                  <c:v>41728</c:v>
                </c:pt>
                <c:pt idx="63">
                  <c:v>41735</c:v>
                </c:pt>
                <c:pt idx="64">
                  <c:v>41742</c:v>
                </c:pt>
                <c:pt idx="65">
                  <c:v>41749</c:v>
                </c:pt>
                <c:pt idx="66">
                  <c:v>41756</c:v>
                </c:pt>
                <c:pt idx="67">
                  <c:v>41763</c:v>
                </c:pt>
                <c:pt idx="68">
                  <c:v>41770</c:v>
                </c:pt>
                <c:pt idx="69">
                  <c:v>41777</c:v>
                </c:pt>
                <c:pt idx="70">
                  <c:v>41784</c:v>
                </c:pt>
                <c:pt idx="71">
                  <c:v>41791</c:v>
                </c:pt>
                <c:pt idx="72">
                  <c:v>41798</c:v>
                </c:pt>
                <c:pt idx="73">
                  <c:v>41805</c:v>
                </c:pt>
                <c:pt idx="74">
                  <c:v>41812</c:v>
                </c:pt>
                <c:pt idx="75">
                  <c:v>41819</c:v>
                </c:pt>
                <c:pt idx="76">
                  <c:v>41826</c:v>
                </c:pt>
                <c:pt idx="77">
                  <c:v>41833</c:v>
                </c:pt>
                <c:pt idx="78">
                  <c:v>41840</c:v>
                </c:pt>
                <c:pt idx="79">
                  <c:v>41847</c:v>
                </c:pt>
                <c:pt idx="80">
                  <c:v>41854</c:v>
                </c:pt>
                <c:pt idx="81">
                  <c:v>41861</c:v>
                </c:pt>
                <c:pt idx="82">
                  <c:v>41868</c:v>
                </c:pt>
                <c:pt idx="83">
                  <c:v>41875</c:v>
                </c:pt>
                <c:pt idx="84">
                  <c:v>41882</c:v>
                </c:pt>
                <c:pt idx="85">
                  <c:v>41889</c:v>
                </c:pt>
                <c:pt idx="86">
                  <c:v>41896</c:v>
                </c:pt>
                <c:pt idx="87">
                  <c:v>41903</c:v>
                </c:pt>
                <c:pt idx="88">
                  <c:v>41910</c:v>
                </c:pt>
                <c:pt idx="89">
                  <c:v>41917</c:v>
                </c:pt>
                <c:pt idx="90">
                  <c:v>41924</c:v>
                </c:pt>
                <c:pt idx="91">
                  <c:v>41931</c:v>
                </c:pt>
                <c:pt idx="92">
                  <c:v>41938</c:v>
                </c:pt>
                <c:pt idx="93">
                  <c:v>41945</c:v>
                </c:pt>
                <c:pt idx="94">
                  <c:v>41952</c:v>
                </c:pt>
                <c:pt idx="95">
                  <c:v>41959</c:v>
                </c:pt>
                <c:pt idx="96">
                  <c:v>41966</c:v>
                </c:pt>
                <c:pt idx="97">
                  <c:v>41973</c:v>
                </c:pt>
                <c:pt idx="98">
                  <c:v>41980</c:v>
                </c:pt>
                <c:pt idx="99">
                  <c:v>41987</c:v>
                </c:pt>
                <c:pt idx="100">
                  <c:v>41994</c:v>
                </c:pt>
                <c:pt idx="101">
                  <c:v>42001</c:v>
                </c:pt>
              </c:numCache>
            </c:numRef>
          </c:cat>
          <c:val>
            <c:numRef>
              <c:f>市场表现!$W$4:$W$107</c:f>
              <c:numCache>
                <c:formatCode>0.0%</c:formatCode>
                <c:ptCount val="104"/>
                <c:pt idx="0">
                  <c:v>0</c:v>
                </c:pt>
                <c:pt idx="1">
                  <c:v>4.518671246723005E-2</c:v>
                </c:pt>
                <c:pt idx="2">
                  <c:v>3.5616515586554653E-2</c:v>
                </c:pt>
                <c:pt idx="3">
                  <c:v>0.10474019724310679</c:v>
                </c:pt>
                <c:pt idx="4">
                  <c:v>0.11617731744542392</c:v>
                </c:pt>
                <c:pt idx="5">
                  <c:v>4.5655859505563168E-2</c:v>
                </c:pt>
                <c:pt idx="6">
                  <c:v>7.4743781284858812E-2</c:v>
                </c:pt>
                <c:pt idx="7">
                  <c:v>4.9812945236647588E-2</c:v>
                </c:pt>
                <c:pt idx="8">
                  <c:v>2.2810210894681493E-2</c:v>
                </c:pt>
                <c:pt idx="9">
                  <c:v>5.4396088964775657E-2</c:v>
                </c:pt>
                <c:pt idx="10">
                  <c:v>4.7732187513842561E-3</c:v>
                </c:pt>
                <c:pt idx="11">
                  <c:v>1.2765631858502324E-4</c:v>
                </c:pt>
                <c:pt idx="12">
                  <c:v>-8.5042464854242494E-3</c:v>
                </c:pt>
                <c:pt idx="13">
                  <c:v>2.0375478711194717E-2</c:v>
                </c:pt>
                <c:pt idx="14">
                  <c:v>-1.4466642236119931E-2</c:v>
                </c:pt>
                <c:pt idx="15">
                  <c:v>3.8989541846707887E-3</c:v>
                </c:pt>
                <c:pt idx="16">
                  <c:v>2.3198012266282042E-2</c:v>
                </c:pt>
                <c:pt idx="17">
                  <c:v>4.3821152289558185E-2</c:v>
                </c:pt>
                <c:pt idx="18">
                  <c:v>4.5907145129528981E-2</c:v>
                </c:pt>
                <c:pt idx="19">
                  <c:v>4.9611191875098104E-2</c:v>
                </c:pt>
                <c:pt idx="20">
                  <c:v>3.7451222802542539E-4</c:v>
                </c:pt>
                <c:pt idx="21">
                  <c:v>-2.6763127056293579E-2</c:v>
                </c:pt>
                <c:pt idx="22">
                  <c:v>-6.6782376179411629E-2</c:v>
                </c:pt>
                <c:pt idx="23">
                  <c:v>-0.11379976884944198</c:v>
                </c:pt>
                <c:pt idx="24">
                  <c:v>-0.10324496724024756</c:v>
                </c:pt>
                <c:pt idx="25">
                  <c:v>-8.3704288366361568E-2</c:v>
                </c:pt>
                <c:pt idx="26">
                  <c:v>-0.11789161696661199</c:v>
                </c:pt>
                <c:pt idx="27">
                  <c:v>-0.10438904169166774</c:v>
                </c:pt>
                <c:pt idx="28">
                  <c:v>-9.5024222484425547E-2</c:v>
                </c:pt>
                <c:pt idx="29">
                  <c:v>-7.9420754420653661E-2</c:v>
                </c:pt>
                <c:pt idx="30">
                  <c:v>-7.2118168675475158E-2</c:v>
                </c:pt>
                <c:pt idx="31">
                  <c:v>-7.9050671907153203E-2</c:v>
                </c:pt>
                <c:pt idx="32">
                  <c:v>-6.8185387579885903E-2</c:v>
                </c:pt>
                <c:pt idx="33">
                  <c:v>-5.0518075248768723E-2</c:v>
                </c:pt>
                <c:pt idx="34">
                  <c:v>2.2841218896356708E-3</c:v>
                </c:pt>
                <c:pt idx="35">
                  <c:v>-2.0425010973610935E-2</c:v>
                </c:pt>
                <c:pt idx="36">
                  <c:v>-3.5542015842269903E-2</c:v>
                </c:pt>
                <c:pt idx="37">
                  <c:v>-2.9877619068713002E-2</c:v>
                </c:pt>
                <c:pt idx="38">
                  <c:v>-5.9285688397773262E-3</c:v>
                </c:pt>
                <c:pt idx="39">
                  <c:v>-2.3024850698485366E-2</c:v>
                </c:pt>
                <c:pt idx="40">
                  <c:v>-4.617816311819678E-2</c:v>
                </c:pt>
                <c:pt idx="41">
                  <c:v>-3.9573458761371305E-2</c:v>
                </c:pt>
                <c:pt idx="42">
                  <c:v>-7.0587500956415528E-2</c:v>
                </c:pt>
                <c:pt idx="43">
                  <c:v>-5.3356314155354134E-2</c:v>
                </c:pt>
                <c:pt idx="44">
                  <c:v>-3.4337536192781237E-2</c:v>
                </c:pt>
                <c:pt idx="45">
                  <c:v>-1.7834030677786661E-2</c:v>
                </c:pt>
                <c:pt idx="46">
                  <c:v>-1.24607869589205E-2</c:v>
                </c:pt>
                <c:pt idx="47">
                  <c:v>-3.0843296835170286E-2</c:v>
                </c:pt>
                <c:pt idx="48">
                  <c:v>-8.2591624617937121E-2</c:v>
                </c:pt>
                <c:pt idx="49">
                  <c:v>-7.2386367754899816E-2</c:v>
                </c:pt>
                <c:pt idx="50">
                  <c:v>-7.7500271823391365E-2</c:v>
                </c:pt>
                <c:pt idx="51">
                  <c:v>-0.11210359088767452</c:v>
                </c:pt>
                <c:pt idx="52">
                  <c:v>-0.12272000579889908</c:v>
                </c:pt>
                <c:pt idx="53">
                  <c:v>-9.5662504077350885E-2</c:v>
                </c:pt>
                <c:pt idx="54">
                  <c:v>-0.11307047675809334</c:v>
                </c:pt>
                <c:pt idx="55">
                  <c:v>-0.10903017440994178</c:v>
                </c:pt>
                <c:pt idx="56">
                  <c:v>-7.5568916290476573E-2</c:v>
                </c:pt>
                <c:pt idx="57">
                  <c:v>-8.8165816295711741E-2</c:v>
                </c:pt>
                <c:pt idx="58">
                  <c:v>-0.12252550106111804</c:v>
                </c:pt>
                <c:pt idx="59">
                  <c:v>-0.12679937017513476</c:v>
                </c:pt>
                <c:pt idx="60">
                  <c:v>-0.14513113968500713</c:v>
                </c:pt>
                <c:pt idx="61">
                  <c:v>-0.13064919479870984</c:v>
                </c:pt>
                <c:pt idx="62">
                  <c:v>-0.1334008529213967</c:v>
                </c:pt>
                <c:pt idx="63">
                  <c:v>-0.11990753977682289</c:v>
                </c:pt>
                <c:pt idx="64">
                  <c:v>-8.5599803481755554E-2</c:v>
                </c:pt>
                <c:pt idx="65">
                  <c:v>-0.10419936936973229</c:v>
                </c:pt>
                <c:pt idx="66">
                  <c:v>-0.12701360727761823</c:v>
                </c:pt>
                <c:pt idx="67">
                  <c:v>-0.13070517028225337</c:v>
                </c:pt>
                <c:pt idx="68">
                  <c:v>-0.14067122256093878</c:v>
                </c:pt>
                <c:pt idx="69">
                  <c:v>-0.13582229596130835</c:v>
                </c:pt>
                <c:pt idx="70">
                  <c:v>-0.13483084531034173</c:v>
                </c:pt>
                <c:pt idx="71">
                  <c:v>-0.13158909968065791</c:v>
                </c:pt>
                <c:pt idx="72">
                  <c:v>-0.14034704799797049</c:v>
                </c:pt>
                <c:pt idx="73">
                  <c:v>-0.12362447296464674</c:v>
                </c:pt>
                <c:pt idx="74">
                  <c:v>-0.13953641023988927</c:v>
                </c:pt>
                <c:pt idx="75">
                  <c:v>-0.13408826407541796</c:v>
                </c:pt>
                <c:pt idx="76">
                  <c:v>-0.12263664662556417</c:v>
                </c:pt>
                <c:pt idx="77">
                  <c:v>-0.13499393934512716</c:v>
                </c:pt>
                <c:pt idx="78">
                  <c:v>-0.12849635353954336</c:v>
                </c:pt>
                <c:pt idx="79">
                  <c:v>-8.9712189366268902E-2</c:v>
                </c:pt>
                <c:pt idx="80">
                  <c:v>-6.1946738723356209E-2</c:v>
                </c:pt>
                <c:pt idx="81">
                  <c:v>-6.1249260036323694E-2</c:v>
                </c:pt>
                <c:pt idx="82">
                  <c:v>-4.936916838150307E-2</c:v>
                </c:pt>
                <c:pt idx="83">
                  <c:v>-4.7464793837059038E-2</c:v>
                </c:pt>
                <c:pt idx="84">
                  <c:v>-5.8368737491090283E-2</c:v>
                </c:pt>
                <c:pt idx="85">
                  <c:v>-1.3680166557266116E-2</c:v>
                </c:pt>
                <c:pt idx="86">
                  <c:v>-1.8070013651574679E-2</c:v>
                </c:pt>
                <c:pt idx="87">
                  <c:v>-2.3364327911631344E-2</c:v>
                </c:pt>
                <c:pt idx="88">
                  <c:v>-1.8535939079344255E-2</c:v>
                </c:pt>
                <c:pt idx="89">
                  <c:v>-1.2983895974195026E-2</c:v>
                </c:pt>
                <c:pt idx="90">
                  <c:v>-6.6208124096438503E-3</c:v>
                </c:pt>
                <c:pt idx="91">
                  <c:v>-1.6711299396350743E-2</c:v>
                </c:pt>
                <c:pt idx="92">
                  <c:v>-3.7259536974021734E-2</c:v>
                </c:pt>
                <c:pt idx="93">
                  <c:v>1.0105789636884133E-2</c:v>
                </c:pt>
                <c:pt idx="94">
                  <c:v>7.6203170870197123E-3</c:v>
                </c:pt>
                <c:pt idx="95">
                  <c:v>3.9409559323944965E-2</c:v>
                </c:pt>
                <c:pt idx="96">
                  <c:v>4.0360739842865812E-2</c:v>
                </c:pt>
                <c:pt idx="97">
                  <c:v>0.13111512022647931</c:v>
                </c:pt>
                <c:pt idx="98">
                  <c:v>0.2583953157782406</c:v>
                </c:pt>
                <c:pt idx="99">
                  <c:v>0.2859167294209557</c:v>
                </c:pt>
                <c:pt idx="100">
                  <c:v>0.36240581822867801</c:v>
                </c:pt>
                <c:pt idx="101">
                  <c:v>0.38764391538439846</c:v>
                </c:pt>
                <c:pt idx="102">
                  <c:v>0.42302766960772864</c:v>
                </c:pt>
              </c:numCache>
            </c:numRef>
          </c:val>
          <c:smooth val="0"/>
        </c:ser>
        <c:ser>
          <c:idx val="1"/>
          <c:order val="1"/>
          <c:tx>
            <c:strRef>
              <c:f>市场表现!$Q$2</c:f>
              <c:strCache>
                <c:ptCount val="1"/>
                <c:pt idx="0">
                  <c:v>通信(中信)</c:v>
                </c:pt>
              </c:strCache>
            </c:strRef>
          </c:tx>
          <c:spPr>
            <a:ln w="25400">
              <a:solidFill>
                <a:srgbClr val="212121"/>
              </a:solidFill>
              <a:prstDash val="solid"/>
            </a:ln>
          </c:spPr>
          <c:marker>
            <c:symbol val="none"/>
          </c:marker>
          <c:cat>
            <c:numRef>
              <c:f>市场表现!$V$4:$V$105</c:f>
              <c:numCache>
                <c:formatCode>yyyy\-mm\-dd;@</c:formatCode>
                <c:ptCount val="102"/>
                <c:pt idx="0">
                  <c:v>41287</c:v>
                </c:pt>
                <c:pt idx="1">
                  <c:v>41294</c:v>
                </c:pt>
                <c:pt idx="2">
                  <c:v>41301</c:v>
                </c:pt>
                <c:pt idx="3">
                  <c:v>41308</c:v>
                </c:pt>
                <c:pt idx="4">
                  <c:v>41315</c:v>
                </c:pt>
                <c:pt idx="5">
                  <c:v>41329</c:v>
                </c:pt>
                <c:pt idx="6">
                  <c:v>41336</c:v>
                </c:pt>
                <c:pt idx="7">
                  <c:v>41343</c:v>
                </c:pt>
                <c:pt idx="8">
                  <c:v>41350</c:v>
                </c:pt>
                <c:pt idx="9">
                  <c:v>41357</c:v>
                </c:pt>
                <c:pt idx="10">
                  <c:v>41364</c:v>
                </c:pt>
                <c:pt idx="11">
                  <c:v>41371</c:v>
                </c:pt>
                <c:pt idx="12">
                  <c:v>41378</c:v>
                </c:pt>
                <c:pt idx="13">
                  <c:v>41385</c:v>
                </c:pt>
                <c:pt idx="14">
                  <c:v>41392</c:v>
                </c:pt>
                <c:pt idx="15">
                  <c:v>41399</c:v>
                </c:pt>
                <c:pt idx="16">
                  <c:v>41406</c:v>
                </c:pt>
                <c:pt idx="17">
                  <c:v>41413</c:v>
                </c:pt>
                <c:pt idx="18">
                  <c:v>41420</c:v>
                </c:pt>
                <c:pt idx="19">
                  <c:v>41427</c:v>
                </c:pt>
                <c:pt idx="20">
                  <c:v>41434</c:v>
                </c:pt>
                <c:pt idx="21">
                  <c:v>41441</c:v>
                </c:pt>
                <c:pt idx="22">
                  <c:v>41448</c:v>
                </c:pt>
                <c:pt idx="23">
                  <c:v>41455</c:v>
                </c:pt>
                <c:pt idx="24">
                  <c:v>41462</c:v>
                </c:pt>
                <c:pt idx="25">
                  <c:v>41469</c:v>
                </c:pt>
                <c:pt idx="26">
                  <c:v>41476</c:v>
                </c:pt>
                <c:pt idx="27">
                  <c:v>41483</c:v>
                </c:pt>
                <c:pt idx="28">
                  <c:v>41490</c:v>
                </c:pt>
                <c:pt idx="29">
                  <c:v>41497</c:v>
                </c:pt>
                <c:pt idx="30">
                  <c:v>41504</c:v>
                </c:pt>
                <c:pt idx="31">
                  <c:v>41511</c:v>
                </c:pt>
                <c:pt idx="32">
                  <c:v>41518</c:v>
                </c:pt>
                <c:pt idx="33">
                  <c:v>41525</c:v>
                </c:pt>
                <c:pt idx="34">
                  <c:v>41532</c:v>
                </c:pt>
                <c:pt idx="35">
                  <c:v>41539</c:v>
                </c:pt>
                <c:pt idx="36">
                  <c:v>41546</c:v>
                </c:pt>
                <c:pt idx="37">
                  <c:v>41553</c:v>
                </c:pt>
                <c:pt idx="38">
                  <c:v>41560</c:v>
                </c:pt>
                <c:pt idx="39">
                  <c:v>41567</c:v>
                </c:pt>
                <c:pt idx="40">
                  <c:v>41574</c:v>
                </c:pt>
                <c:pt idx="41">
                  <c:v>41581</c:v>
                </c:pt>
                <c:pt idx="42">
                  <c:v>41588</c:v>
                </c:pt>
                <c:pt idx="43">
                  <c:v>41595</c:v>
                </c:pt>
                <c:pt idx="44">
                  <c:v>41602</c:v>
                </c:pt>
                <c:pt idx="45">
                  <c:v>41609</c:v>
                </c:pt>
                <c:pt idx="46">
                  <c:v>41616</c:v>
                </c:pt>
                <c:pt idx="47">
                  <c:v>41623</c:v>
                </c:pt>
                <c:pt idx="48">
                  <c:v>41630</c:v>
                </c:pt>
                <c:pt idx="49">
                  <c:v>41637</c:v>
                </c:pt>
                <c:pt idx="50">
                  <c:v>41644</c:v>
                </c:pt>
                <c:pt idx="51">
                  <c:v>41651</c:v>
                </c:pt>
                <c:pt idx="52">
                  <c:v>41658</c:v>
                </c:pt>
                <c:pt idx="53">
                  <c:v>41665</c:v>
                </c:pt>
                <c:pt idx="54">
                  <c:v>41672</c:v>
                </c:pt>
                <c:pt idx="55">
                  <c:v>41679</c:v>
                </c:pt>
                <c:pt idx="56">
                  <c:v>41686</c:v>
                </c:pt>
                <c:pt idx="57">
                  <c:v>41693</c:v>
                </c:pt>
                <c:pt idx="58">
                  <c:v>41700</c:v>
                </c:pt>
                <c:pt idx="59">
                  <c:v>41707</c:v>
                </c:pt>
                <c:pt idx="60">
                  <c:v>41714</c:v>
                </c:pt>
                <c:pt idx="61">
                  <c:v>41721</c:v>
                </c:pt>
                <c:pt idx="62">
                  <c:v>41728</c:v>
                </c:pt>
                <c:pt idx="63">
                  <c:v>41735</c:v>
                </c:pt>
                <c:pt idx="64">
                  <c:v>41742</c:v>
                </c:pt>
                <c:pt idx="65">
                  <c:v>41749</c:v>
                </c:pt>
                <c:pt idx="66">
                  <c:v>41756</c:v>
                </c:pt>
                <c:pt idx="67">
                  <c:v>41763</c:v>
                </c:pt>
                <c:pt idx="68">
                  <c:v>41770</c:v>
                </c:pt>
                <c:pt idx="69">
                  <c:v>41777</c:v>
                </c:pt>
                <c:pt idx="70">
                  <c:v>41784</c:v>
                </c:pt>
                <c:pt idx="71">
                  <c:v>41791</c:v>
                </c:pt>
                <c:pt idx="72">
                  <c:v>41798</c:v>
                </c:pt>
                <c:pt idx="73">
                  <c:v>41805</c:v>
                </c:pt>
                <c:pt idx="74">
                  <c:v>41812</c:v>
                </c:pt>
                <c:pt idx="75">
                  <c:v>41819</c:v>
                </c:pt>
                <c:pt idx="76">
                  <c:v>41826</c:v>
                </c:pt>
                <c:pt idx="77">
                  <c:v>41833</c:v>
                </c:pt>
                <c:pt idx="78">
                  <c:v>41840</c:v>
                </c:pt>
                <c:pt idx="79">
                  <c:v>41847</c:v>
                </c:pt>
                <c:pt idx="80">
                  <c:v>41854</c:v>
                </c:pt>
                <c:pt idx="81">
                  <c:v>41861</c:v>
                </c:pt>
                <c:pt idx="82">
                  <c:v>41868</c:v>
                </c:pt>
                <c:pt idx="83">
                  <c:v>41875</c:v>
                </c:pt>
                <c:pt idx="84">
                  <c:v>41882</c:v>
                </c:pt>
                <c:pt idx="85">
                  <c:v>41889</c:v>
                </c:pt>
                <c:pt idx="86">
                  <c:v>41896</c:v>
                </c:pt>
                <c:pt idx="87">
                  <c:v>41903</c:v>
                </c:pt>
                <c:pt idx="88">
                  <c:v>41910</c:v>
                </c:pt>
                <c:pt idx="89">
                  <c:v>41917</c:v>
                </c:pt>
                <c:pt idx="90">
                  <c:v>41924</c:v>
                </c:pt>
                <c:pt idx="91">
                  <c:v>41931</c:v>
                </c:pt>
                <c:pt idx="92">
                  <c:v>41938</c:v>
                </c:pt>
                <c:pt idx="93">
                  <c:v>41945</c:v>
                </c:pt>
                <c:pt idx="94">
                  <c:v>41952</c:v>
                </c:pt>
                <c:pt idx="95">
                  <c:v>41959</c:v>
                </c:pt>
                <c:pt idx="96">
                  <c:v>41966</c:v>
                </c:pt>
                <c:pt idx="97">
                  <c:v>41973</c:v>
                </c:pt>
                <c:pt idx="98">
                  <c:v>41980</c:v>
                </c:pt>
                <c:pt idx="99">
                  <c:v>41987</c:v>
                </c:pt>
                <c:pt idx="100">
                  <c:v>41994</c:v>
                </c:pt>
                <c:pt idx="101">
                  <c:v>42001</c:v>
                </c:pt>
              </c:numCache>
            </c:numRef>
          </c:cat>
          <c:val>
            <c:numRef>
              <c:f>市场表现!$X$4:$X$107</c:f>
              <c:numCache>
                <c:formatCode>0.0%</c:formatCode>
                <c:ptCount val="104"/>
                <c:pt idx="0">
                  <c:v>0</c:v>
                </c:pt>
                <c:pt idx="1">
                  <c:v>3.1987878551408944E-2</c:v>
                </c:pt>
                <c:pt idx="2">
                  <c:v>3.6676486080493564E-3</c:v>
                </c:pt>
                <c:pt idx="3">
                  <c:v>3.7697445001528163E-2</c:v>
                </c:pt>
                <c:pt idx="4">
                  <c:v>6.3125564941441059E-2</c:v>
                </c:pt>
                <c:pt idx="5">
                  <c:v>5.1451842603250197E-2</c:v>
                </c:pt>
                <c:pt idx="6">
                  <c:v>8.1578779661457768E-2</c:v>
                </c:pt>
                <c:pt idx="7">
                  <c:v>9.7740104176827547E-2</c:v>
                </c:pt>
                <c:pt idx="8">
                  <c:v>7.9794247514257677E-2</c:v>
                </c:pt>
                <c:pt idx="9">
                  <c:v>0.113709722520273</c:v>
                </c:pt>
                <c:pt idx="10">
                  <c:v>9.5947573434258748E-2</c:v>
                </c:pt>
                <c:pt idx="11">
                  <c:v>7.7709345350735148E-2</c:v>
                </c:pt>
                <c:pt idx="12">
                  <c:v>7.8103812663792516E-2</c:v>
                </c:pt>
                <c:pt idx="13">
                  <c:v>0.11025471949641363</c:v>
                </c:pt>
                <c:pt idx="14">
                  <c:v>0.11493753942397111</c:v>
                </c:pt>
                <c:pt idx="15">
                  <c:v>0.16057323266808443</c:v>
                </c:pt>
                <c:pt idx="16">
                  <c:v>0.21050092016361344</c:v>
                </c:pt>
                <c:pt idx="17">
                  <c:v>0.26922673741846959</c:v>
                </c:pt>
                <c:pt idx="18">
                  <c:v>0.30481697523036599</c:v>
                </c:pt>
                <c:pt idx="19">
                  <c:v>0.29465648308914871</c:v>
                </c:pt>
                <c:pt idx="20">
                  <c:v>0.21889528342990183</c:v>
                </c:pt>
                <c:pt idx="21">
                  <c:v>0.22904530586498639</c:v>
                </c:pt>
                <c:pt idx="22">
                  <c:v>0.18581771006067216</c:v>
                </c:pt>
                <c:pt idx="23">
                  <c:v>0.16988028118639331</c:v>
                </c:pt>
                <c:pt idx="24">
                  <c:v>0.23040500204842074</c:v>
                </c:pt>
                <c:pt idx="25">
                  <c:v>0.26203892649746052</c:v>
                </c:pt>
                <c:pt idx="26">
                  <c:v>0.31003446549223868</c:v>
                </c:pt>
                <c:pt idx="27">
                  <c:v>0.38445359188955441</c:v>
                </c:pt>
                <c:pt idx="28">
                  <c:v>0.39293281830182658</c:v>
                </c:pt>
                <c:pt idx="29">
                  <c:v>0.4043018786944732</c:v>
                </c:pt>
                <c:pt idx="30">
                  <c:v>0.37130019443739948</c:v>
                </c:pt>
                <c:pt idx="31">
                  <c:v>0.46756088361718584</c:v>
                </c:pt>
                <c:pt idx="32">
                  <c:v>0.40872126520871133</c:v>
                </c:pt>
                <c:pt idx="33">
                  <c:v>0.48122300474063096</c:v>
                </c:pt>
                <c:pt idx="34">
                  <c:v>0.43291265924032851</c:v>
                </c:pt>
                <c:pt idx="35">
                  <c:v>0.4496555401653044</c:v>
                </c:pt>
                <c:pt idx="36">
                  <c:v>0.49743251591590409</c:v>
                </c:pt>
                <c:pt idx="37">
                  <c:v>0.53127788941129039</c:v>
                </c:pt>
                <c:pt idx="38">
                  <c:v>0.6075799371817634</c:v>
                </c:pt>
                <c:pt idx="39">
                  <c:v>0.57023742172106373</c:v>
                </c:pt>
                <c:pt idx="40">
                  <c:v>0.45952632708402441</c:v>
                </c:pt>
                <c:pt idx="41">
                  <c:v>0.39149625756777673</c:v>
                </c:pt>
                <c:pt idx="42">
                  <c:v>0.36480683067038644</c:v>
                </c:pt>
                <c:pt idx="43">
                  <c:v>0.41460563023078878</c:v>
                </c:pt>
                <c:pt idx="44">
                  <c:v>0.47367447667726648</c:v>
                </c:pt>
                <c:pt idx="45">
                  <c:v>0.53408715217490244</c:v>
                </c:pt>
                <c:pt idx="46">
                  <c:v>0.44978267231120395</c:v>
                </c:pt>
                <c:pt idx="47">
                  <c:v>0.45674795320496586</c:v>
                </c:pt>
                <c:pt idx="48">
                  <c:v>0.38478029874428543</c:v>
                </c:pt>
                <c:pt idx="49">
                  <c:v>0.39761953998322253</c:v>
                </c:pt>
                <c:pt idx="50">
                  <c:v>0.43312042763222069</c:v>
                </c:pt>
                <c:pt idx="51">
                  <c:v>0.39040532719457399</c:v>
                </c:pt>
                <c:pt idx="52">
                  <c:v>0.40297833876327416</c:v>
                </c:pt>
                <c:pt idx="53">
                  <c:v>0.50661808983137924</c:v>
                </c:pt>
                <c:pt idx="54">
                  <c:v>0.52716114893644694</c:v>
                </c:pt>
                <c:pt idx="55">
                  <c:v>0.57250798233806099</c:v>
                </c:pt>
                <c:pt idx="56">
                  <c:v>0.59584664806830667</c:v>
                </c:pt>
                <c:pt idx="57">
                  <c:v>0.61575924878232757</c:v>
                </c:pt>
                <c:pt idx="58">
                  <c:v>0.54107506324092669</c:v>
                </c:pt>
                <c:pt idx="59">
                  <c:v>0.58524662335719912</c:v>
                </c:pt>
                <c:pt idx="60">
                  <c:v>0.49699701515831363</c:v>
                </c:pt>
                <c:pt idx="61">
                  <c:v>0.5379085949134137</c:v>
                </c:pt>
                <c:pt idx="62">
                  <c:v>0.45674086501882605</c:v>
                </c:pt>
                <c:pt idx="63">
                  <c:v>0.48964708636532106</c:v>
                </c:pt>
                <c:pt idx="64">
                  <c:v>0.5360546115478908</c:v>
                </c:pt>
                <c:pt idx="65">
                  <c:v>0.55134799092191944</c:v>
                </c:pt>
                <c:pt idx="66">
                  <c:v>0.44271763657764174</c:v>
                </c:pt>
                <c:pt idx="67">
                  <c:v>0.44505043016836088</c:v>
                </c:pt>
                <c:pt idx="68">
                  <c:v>0.42470317407674751</c:v>
                </c:pt>
                <c:pt idx="69">
                  <c:v>0.41448415562795482</c:v>
                </c:pt>
                <c:pt idx="70">
                  <c:v>0.46439714651735953</c:v>
                </c:pt>
                <c:pt idx="71">
                  <c:v>0.50614253106771501</c:v>
                </c:pt>
                <c:pt idx="72">
                  <c:v>0.48862586732736379</c:v>
                </c:pt>
                <c:pt idx="73">
                  <c:v>0.526180182992255</c:v>
                </c:pt>
                <c:pt idx="74">
                  <c:v>0.50963882765303015</c:v>
                </c:pt>
                <c:pt idx="75">
                  <c:v>0.57618941714300576</c:v>
                </c:pt>
                <c:pt idx="76">
                  <c:v>0.63431410418983347</c:v>
                </c:pt>
                <c:pt idx="77">
                  <c:v>0.62550342378899315</c:v>
                </c:pt>
                <c:pt idx="78">
                  <c:v>0.58450483492329797</c:v>
                </c:pt>
                <c:pt idx="79">
                  <c:v>0.57286739889580351</c:v>
                </c:pt>
                <c:pt idx="80">
                  <c:v>0.59897019710359789</c:v>
                </c:pt>
                <c:pt idx="81">
                  <c:v>0.64314773990908924</c:v>
                </c:pt>
                <c:pt idx="82">
                  <c:v>0.68520155810036631</c:v>
                </c:pt>
                <c:pt idx="83">
                  <c:v>0.73668025777587021</c:v>
                </c:pt>
                <c:pt idx="84">
                  <c:v>0.69559550517957813</c:v>
                </c:pt>
                <c:pt idx="85">
                  <c:v>0.80224636974319963</c:v>
                </c:pt>
                <c:pt idx="86">
                  <c:v>0.8357235477347067</c:v>
                </c:pt>
                <c:pt idx="87">
                  <c:v>0.82646078412246293</c:v>
                </c:pt>
                <c:pt idx="88">
                  <c:v>0.89694856838148751</c:v>
                </c:pt>
                <c:pt idx="89">
                  <c:v>0.93968161688679075</c:v>
                </c:pt>
                <c:pt idx="90">
                  <c:v>0.94581849041144017</c:v>
                </c:pt>
                <c:pt idx="91">
                  <c:v>0.86228857371388434</c:v>
                </c:pt>
                <c:pt idx="92">
                  <c:v>0.84872094006255816</c:v>
                </c:pt>
                <c:pt idx="93">
                  <c:v>0.90385811922459158</c:v>
                </c:pt>
                <c:pt idx="94">
                  <c:v>0.90379913771240172</c:v>
                </c:pt>
                <c:pt idx="95">
                  <c:v>0.85460699584463207</c:v>
                </c:pt>
                <c:pt idx="96">
                  <c:v>0.91993158924936758</c:v>
                </c:pt>
                <c:pt idx="97">
                  <c:v>1.001241017837518</c:v>
                </c:pt>
                <c:pt idx="98">
                  <c:v>1.0178155380843692</c:v>
                </c:pt>
                <c:pt idx="99">
                  <c:v>1.0545008031109986</c:v>
                </c:pt>
                <c:pt idx="100">
                  <c:v>1.0496504028560838</c:v>
                </c:pt>
                <c:pt idx="101">
                  <c:v>0.97462956098766407</c:v>
                </c:pt>
                <c:pt idx="102">
                  <c:v>0.91087431800594376</c:v>
                </c:pt>
              </c:numCache>
            </c:numRef>
          </c:val>
          <c:smooth val="0"/>
        </c:ser>
        <c:ser>
          <c:idx val="2"/>
          <c:order val="2"/>
          <c:tx>
            <c:strRef>
              <c:f>市场表现!$R$2</c:f>
              <c:strCache>
                <c:ptCount val="1"/>
                <c:pt idx="0">
                  <c:v>增值服务Ⅱ(中信)</c:v>
                </c:pt>
              </c:strCache>
            </c:strRef>
          </c:tx>
          <c:spPr>
            <a:ln w="25400">
              <a:solidFill>
                <a:schemeClr val="accent2">
                  <a:lumMod val="60000"/>
                  <a:lumOff val="40000"/>
                </a:schemeClr>
              </a:solidFill>
              <a:prstDash val="solid"/>
            </a:ln>
          </c:spPr>
          <c:marker>
            <c:symbol val="none"/>
          </c:marker>
          <c:cat>
            <c:numRef>
              <c:f>市场表现!$V$4:$V$105</c:f>
              <c:numCache>
                <c:formatCode>yyyy\-mm\-dd;@</c:formatCode>
                <c:ptCount val="102"/>
                <c:pt idx="0">
                  <c:v>41287</c:v>
                </c:pt>
                <c:pt idx="1">
                  <c:v>41294</c:v>
                </c:pt>
                <c:pt idx="2">
                  <c:v>41301</c:v>
                </c:pt>
                <c:pt idx="3">
                  <c:v>41308</c:v>
                </c:pt>
                <c:pt idx="4">
                  <c:v>41315</c:v>
                </c:pt>
                <c:pt idx="5">
                  <c:v>41329</c:v>
                </c:pt>
                <c:pt idx="6">
                  <c:v>41336</c:v>
                </c:pt>
                <c:pt idx="7">
                  <c:v>41343</c:v>
                </c:pt>
                <c:pt idx="8">
                  <c:v>41350</c:v>
                </c:pt>
                <c:pt idx="9">
                  <c:v>41357</c:v>
                </c:pt>
                <c:pt idx="10">
                  <c:v>41364</c:v>
                </c:pt>
                <c:pt idx="11">
                  <c:v>41371</c:v>
                </c:pt>
                <c:pt idx="12">
                  <c:v>41378</c:v>
                </c:pt>
                <c:pt idx="13">
                  <c:v>41385</c:v>
                </c:pt>
                <c:pt idx="14">
                  <c:v>41392</c:v>
                </c:pt>
                <c:pt idx="15">
                  <c:v>41399</c:v>
                </c:pt>
                <c:pt idx="16">
                  <c:v>41406</c:v>
                </c:pt>
                <c:pt idx="17">
                  <c:v>41413</c:v>
                </c:pt>
                <c:pt idx="18">
                  <c:v>41420</c:v>
                </c:pt>
                <c:pt idx="19">
                  <c:v>41427</c:v>
                </c:pt>
                <c:pt idx="20">
                  <c:v>41434</c:v>
                </c:pt>
                <c:pt idx="21">
                  <c:v>41441</c:v>
                </c:pt>
                <c:pt idx="22">
                  <c:v>41448</c:v>
                </c:pt>
                <c:pt idx="23">
                  <c:v>41455</c:v>
                </c:pt>
                <c:pt idx="24">
                  <c:v>41462</c:v>
                </c:pt>
                <c:pt idx="25">
                  <c:v>41469</c:v>
                </c:pt>
                <c:pt idx="26">
                  <c:v>41476</c:v>
                </c:pt>
                <c:pt idx="27">
                  <c:v>41483</c:v>
                </c:pt>
                <c:pt idx="28">
                  <c:v>41490</c:v>
                </c:pt>
                <c:pt idx="29">
                  <c:v>41497</c:v>
                </c:pt>
                <c:pt idx="30">
                  <c:v>41504</c:v>
                </c:pt>
                <c:pt idx="31">
                  <c:v>41511</c:v>
                </c:pt>
                <c:pt idx="32">
                  <c:v>41518</c:v>
                </c:pt>
                <c:pt idx="33">
                  <c:v>41525</c:v>
                </c:pt>
                <c:pt idx="34">
                  <c:v>41532</c:v>
                </c:pt>
                <c:pt idx="35">
                  <c:v>41539</c:v>
                </c:pt>
                <c:pt idx="36">
                  <c:v>41546</c:v>
                </c:pt>
                <c:pt idx="37">
                  <c:v>41553</c:v>
                </c:pt>
                <c:pt idx="38">
                  <c:v>41560</c:v>
                </c:pt>
                <c:pt idx="39">
                  <c:v>41567</c:v>
                </c:pt>
                <c:pt idx="40">
                  <c:v>41574</c:v>
                </c:pt>
                <c:pt idx="41">
                  <c:v>41581</c:v>
                </c:pt>
                <c:pt idx="42">
                  <c:v>41588</c:v>
                </c:pt>
                <c:pt idx="43">
                  <c:v>41595</c:v>
                </c:pt>
                <c:pt idx="44">
                  <c:v>41602</c:v>
                </c:pt>
                <c:pt idx="45">
                  <c:v>41609</c:v>
                </c:pt>
                <c:pt idx="46">
                  <c:v>41616</c:v>
                </c:pt>
                <c:pt idx="47">
                  <c:v>41623</c:v>
                </c:pt>
                <c:pt idx="48">
                  <c:v>41630</c:v>
                </c:pt>
                <c:pt idx="49">
                  <c:v>41637</c:v>
                </c:pt>
                <c:pt idx="50">
                  <c:v>41644</c:v>
                </c:pt>
                <c:pt idx="51">
                  <c:v>41651</c:v>
                </c:pt>
                <c:pt idx="52">
                  <c:v>41658</c:v>
                </c:pt>
                <c:pt idx="53">
                  <c:v>41665</c:v>
                </c:pt>
                <c:pt idx="54">
                  <c:v>41672</c:v>
                </c:pt>
                <c:pt idx="55">
                  <c:v>41679</c:v>
                </c:pt>
                <c:pt idx="56">
                  <c:v>41686</c:v>
                </c:pt>
                <c:pt idx="57">
                  <c:v>41693</c:v>
                </c:pt>
                <c:pt idx="58">
                  <c:v>41700</c:v>
                </c:pt>
                <c:pt idx="59">
                  <c:v>41707</c:v>
                </c:pt>
                <c:pt idx="60">
                  <c:v>41714</c:v>
                </c:pt>
                <c:pt idx="61">
                  <c:v>41721</c:v>
                </c:pt>
                <c:pt idx="62">
                  <c:v>41728</c:v>
                </c:pt>
                <c:pt idx="63">
                  <c:v>41735</c:v>
                </c:pt>
                <c:pt idx="64">
                  <c:v>41742</c:v>
                </c:pt>
                <c:pt idx="65">
                  <c:v>41749</c:v>
                </c:pt>
                <c:pt idx="66">
                  <c:v>41756</c:v>
                </c:pt>
                <c:pt idx="67">
                  <c:v>41763</c:v>
                </c:pt>
                <c:pt idx="68">
                  <c:v>41770</c:v>
                </c:pt>
                <c:pt idx="69">
                  <c:v>41777</c:v>
                </c:pt>
                <c:pt idx="70">
                  <c:v>41784</c:v>
                </c:pt>
                <c:pt idx="71">
                  <c:v>41791</c:v>
                </c:pt>
                <c:pt idx="72">
                  <c:v>41798</c:v>
                </c:pt>
                <c:pt idx="73">
                  <c:v>41805</c:v>
                </c:pt>
                <c:pt idx="74">
                  <c:v>41812</c:v>
                </c:pt>
                <c:pt idx="75">
                  <c:v>41819</c:v>
                </c:pt>
                <c:pt idx="76">
                  <c:v>41826</c:v>
                </c:pt>
                <c:pt idx="77">
                  <c:v>41833</c:v>
                </c:pt>
                <c:pt idx="78">
                  <c:v>41840</c:v>
                </c:pt>
                <c:pt idx="79">
                  <c:v>41847</c:v>
                </c:pt>
                <c:pt idx="80">
                  <c:v>41854</c:v>
                </c:pt>
                <c:pt idx="81">
                  <c:v>41861</c:v>
                </c:pt>
                <c:pt idx="82">
                  <c:v>41868</c:v>
                </c:pt>
                <c:pt idx="83">
                  <c:v>41875</c:v>
                </c:pt>
                <c:pt idx="84">
                  <c:v>41882</c:v>
                </c:pt>
                <c:pt idx="85">
                  <c:v>41889</c:v>
                </c:pt>
                <c:pt idx="86">
                  <c:v>41896</c:v>
                </c:pt>
                <c:pt idx="87">
                  <c:v>41903</c:v>
                </c:pt>
                <c:pt idx="88">
                  <c:v>41910</c:v>
                </c:pt>
                <c:pt idx="89">
                  <c:v>41917</c:v>
                </c:pt>
                <c:pt idx="90">
                  <c:v>41924</c:v>
                </c:pt>
                <c:pt idx="91">
                  <c:v>41931</c:v>
                </c:pt>
                <c:pt idx="92">
                  <c:v>41938</c:v>
                </c:pt>
                <c:pt idx="93">
                  <c:v>41945</c:v>
                </c:pt>
                <c:pt idx="94">
                  <c:v>41952</c:v>
                </c:pt>
                <c:pt idx="95">
                  <c:v>41959</c:v>
                </c:pt>
                <c:pt idx="96">
                  <c:v>41966</c:v>
                </c:pt>
                <c:pt idx="97">
                  <c:v>41973</c:v>
                </c:pt>
                <c:pt idx="98">
                  <c:v>41980</c:v>
                </c:pt>
                <c:pt idx="99">
                  <c:v>41987</c:v>
                </c:pt>
                <c:pt idx="100">
                  <c:v>41994</c:v>
                </c:pt>
                <c:pt idx="101">
                  <c:v>42001</c:v>
                </c:pt>
              </c:numCache>
            </c:numRef>
          </c:cat>
          <c:val>
            <c:numRef>
              <c:f>市场表现!$Y$4:$Y$107</c:f>
              <c:numCache>
                <c:formatCode>0.0%</c:formatCode>
                <c:ptCount val="104"/>
                <c:pt idx="0">
                  <c:v>0</c:v>
                </c:pt>
                <c:pt idx="1">
                  <c:v>3.2825652671299554E-2</c:v>
                </c:pt>
                <c:pt idx="2">
                  <c:v>2.7831372615978456E-3</c:v>
                </c:pt>
                <c:pt idx="3">
                  <c:v>9.5787730291803097E-3</c:v>
                </c:pt>
                <c:pt idx="4">
                  <c:v>9.3917991360322306E-2</c:v>
                </c:pt>
                <c:pt idx="5">
                  <c:v>8.5021428449468361E-2</c:v>
                </c:pt>
                <c:pt idx="6">
                  <c:v>0.12492342103915166</c:v>
                </c:pt>
                <c:pt idx="7">
                  <c:v>0.13041448255843746</c:v>
                </c:pt>
                <c:pt idx="8">
                  <c:v>8.1966977991019041E-2</c:v>
                </c:pt>
                <c:pt idx="9">
                  <c:v>0.13088539621288442</c:v>
                </c:pt>
                <c:pt idx="10">
                  <c:v>0.18935202417743802</c:v>
                </c:pt>
                <c:pt idx="11">
                  <c:v>0.15682005224785311</c:v>
                </c:pt>
                <c:pt idx="12">
                  <c:v>0.16348447077705885</c:v>
                </c:pt>
                <c:pt idx="13">
                  <c:v>0.23154856830638426</c:v>
                </c:pt>
                <c:pt idx="14">
                  <c:v>0.31077338774395158</c:v>
                </c:pt>
                <c:pt idx="15">
                  <c:v>0.39270288729147818</c:v>
                </c:pt>
                <c:pt idx="16">
                  <c:v>0.50726902521897999</c:v>
                </c:pt>
                <c:pt idx="17">
                  <c:v>0.63887931770450956</c:v>
                </c:pt>
                <c:pt idx="18">
                  <c:v>0.67097102463844838</c:v>
                </c:pt>
                <c:pt idx="19">
                  <c:v>0.62151894411528685</c:v>
                </c:pt>
                <c:pt idx="20">
                  <c:v>0.53261819796130938</c:v>
                </c:pt>
                <c:pt idx="21">
                  <c:v>0.62361696860006499</c:v>
                </c:pt>
                <c:pt idx="22">
                  <c:v>0.54393720012976599</c:v>
                </c:pt>
                <c:pt idx="23">
                  <c:v>0.53911742107330074</c:v>
                </c:pt>
                <c:pt idx="24">
                  <c:v>0.67360928509228768</c:v>
                </c:pt>
                <c:pt idx="25">
                  <c:v>0.8002737036214933</c:v>
                </c:pt>
                <c:pt idx="26">
                  <c:v>0.86078021752864253</c:v>
                </c:pt>
                <c:pt idx="27">
                  <c:v>1.0334571516382951</c:v>
                </c:pt>
                <c:pt idx="28">
                  <c:v>1.0121622244608743</c:v>
                </c:pt>
                <c:pt idx="29">
                  <c:v>0.99916181467379239</c:v>
                </c:pt>
                <c:pt idx="30">
                  <c:v>0.9222548534157462</c:v>
                </c:pt>
                <c:pt idx="31">
                  <c:v>1.092059265456657</c:v>
                </c:pt>
                <c:pt idx="32">
                  <c:v>0.9598698926016358</c:v>
                </c:pt>
                <c:pt idx="33">
                  <c:v>1.1358867621698225</c:v>
                </c:pt>
                <c:pt idx="34">
                  <c:v>1.0027991018833133</c:v>
                </c:pt>
                <c:pt idx="35">
                  <c:v>1.0635432922977106</c:v>
                </c:pt>
                <c:pt idx="36">
                  <c:v>1.1958100978366657</c:v>
                </c:pt>
                <c:pt idx="37">
                  <c:v>1.2764765994502025</c:v>
                </c:pt>
                <c:pt idx="38">
                  <c:v>1.3380243994058092</c:v>
                </c:pt>
                <c:pt idx="39">
                  <c:v>1.2765081018320901</c:v>
                </c:pt>
                <c:pt idx="40">
                  <c:v>1.0572922464869299</c:v>
                </c:pt>
                <c:pt idx="41">
                  <c:v>0.92351341198968728</c:v>
                </c:pt>
                <c:pt idx="42">
                  <c:v>0.84295917496200956</c:v>
                </c:pt>
                <c:pt idx="43">
                  <c:v>0.94118479689927792</c:v>
                </c:pt>
                <c:pt idx="44">
                  <c:v>0.97363984837878004</c:v>
                </c:pt>
                <c:pt idx="45">
                  <c:v>1.0901381323953765</c:v>
                </c:pt>
                <c:pt idx="46">
                  <c:v>0.91964741236532532</c:v>
                </c:pt>
                <c:pt idx="47">
                  <c:v>1.0014481704714258</c:v>
                </c:pt>
                <c:pt idx="48">
                  <c:v>0.88989524817730126</c:v>
                </c:pt>
                <c:pt idx="49">
                  <c:v>0.96094780337049879</c:v>
                </c:pt>
                <c:pt idx="50">
                  <c:v>1.0167666091826457</c:v>
                </c:pt>
                <c:pt idx="51">
                  <c:v>1.045436081752523</c:v>
                </c:pt>
                <c:pt idx="52">
                  <c:v>1.0929434664572204</c:v>
                </c:pt>
                <c:pt idx="53">
                  <c:v>1.2779839329315146</c:v>
                </c:pt>
                <c:pt idx="54">
                  <c:v>1.3934788362046886</c:v>
                </c:pt>
                <c:pt idx="55">
                  <c:v>1.4780258507350559</c:v>
                </c:pt>
                <c:pt idx="56">
                  <c:v>1.4039937165980843</c:v>
                </c:pt>
                <c:pt idx="57">
                  <c:v>1.4368996192395036</c:v>
                </c:pt>
                <c:pt idx="58">
                  <c:v>1.1755524442091962</c:v>
                </c:pt>
                <c:pt idx="59">
                  <c:v>1.2206987723462017</c:v>
                </c:pt>
                <c:pt idx="60">
                  <c:v>1.114699062612051</c:v>
                </c:pt>
                <c:pt idx="61">
                  <c:v>1.1644543002031864</c:v>
                </c:pt>
                <c:pt idx="62">
                  <c:v>1.0132053887001216</c:v>
                </c:pt>
                <c:pt idx="63">
                  <c:v>1.0459147642870561</c:v>
                </c:pt>
                <c:pt idx="64">
                  <c:v>1.0829568699096761</c:v>
                </c:pt>
                <c:pt idx="65">
                  <c:v>1.1091355200027322</c:v>
                </c:pt>
                <c:pt idx="66">
                  <c:v>0.97278996704628895</c:v>
                </c:pt>
                <c:pt idx="67">
                  <c:v>1.0446987211228169</c:v>
                </c:pt>
                <c:pt idx="68">
                  <c:v>0.98398603309030697</c:v>
                </c:pt>
                <c:pt idx="69">
                  <c:v>0.91757849983779272</c:v>
                </c:pt>
                <c:pt idx="70">
                  <c:v>0.97121928731196761</c:v>
                </c:pt>
                <c:pt idx="71">
                  <c:v>1.031069032048765</c:v>
                </c:pt>
                <c:pt idx="72">
                  <c:v>0.97658340020830869</c:v>
                </c:pt>
                <c:pt idx="73">
                  <c:v>1.0062373862413989</c:v>
                </c:pt>
                <c:pt idx="74">
                  <c:v>1.0625661208530399</c:v>
                </c:pt>
                <c:pt idx="75">
                  <c:v>1.132477248279748</c:v>
                </c:pt>
                <c:pt idx="76">
                  <c:v>1.3174107432513189</c:v>
                </c:pt>
                <c:pt idx="77">
                  <c:v>1.2148943090819064</c:v>
                </c:pt>
                <c:pt idx="78">
                  <c:v>1.0737906158758346</c:v>
                </c:pt>
                <c:pt idx="79">
                  <c:v>1.0127793808800178</c:v>
                </c:pt>
                <c:pt idx="80">
                  <c:v>1.0512067375825977</c:v>
                </c:pt>
                <c:pt idx="81">
                  <c:v>1.1186698994314206</c:v>
                </c:pt>
                <c:pt idx="82">
                  <c:v>1.2098194375672309</c:v>
                </c:pt>
                <c:pt idx="83">
                  <c:v>1.2714846244472144</c:v>
                </c:pt>
                <c:pt idx="84">
                  <c:v>1.2005442484675672</c:v>
                </c:pt>
                <c:pt idx="85">
                  <c:v>1.3640277801492311</c:v>
                </c:pt>
                <c:pt idx="86">
                  <c:v>1.3708450151108988</c:v>
                </c:pt>
                <c:pt idx="87">
                  <c:v>1.3101740741373131</c:v>
                </c:pt>
                <c:pt idx="88">
                  <c:v>1.417054740724299</c:v>
                </c:pt>
                <c:pt idx="89">
                  <c:v>1.4727688800860554</c:v>
                </c:pt>
                <c:pt idx="90">
                  <c:v>1.4334465654720239</c:v>
                </c:pt>
                <c:pt idx="91">
                  <c:v>1.3131126743729409</c:v>
                </c:pt>
                <c:pt idx="92">
                  <c:v>1.289535062407158</c:v>
                </c:pt>
                <c:pt idx="93">
                  <c:v>1.276550531869483</c:v>
                </c:pt>
                <c:pt idx="94">
                  <c:v>1.2731192480407056</c:v>
                </c:pt>
                <c:pt idx="95">
                  <c:v>1.220786535079482</c:v>
                </c:pt>
                <c:pt idx="96">
                  <c:v>1.349021121109157</c:v>
                </c:pt>
                <c:pt idx="97">
                  <c:v>1.4782000956169856</c:v>
                </c:pt>
                <c:pt idx="98">
                  <c:v>1.4428912186043337</c:v>
                </c:pt>
                <c:pt idx="99">
                  <c:v>1.5428374340498916</c:v>
                </c:pt>
                <c:pt idx="100">
                  <c:v>1.4747208325507541</c:v>
                </c:pt>
                <c:pt idx="101">
                  <c:v>1.4093340106203156</c:v>
                </c:pt>
                <c:pt idx="102">
                  <c:v>1.3334613348814179</c:v>
                </c:pt>
              </c:numCache>
            </c:numRef>
          </c:val>
          <c:smooth val="0"/>
        </c:ser>
        <c:ser>
          <c:idx val="3"/>
          <c:order val="3"/>
          <c:tx>
            <c:strRef>
              <c:f>市场表现!$S$2</c:f>
              <c:strCache>
                <c:ptCount val="1"/>
                <c:pt idx="0">
                  <c:v>通信设备制造(中信)</c:v>
                </c:pt>
              </c:strCache>
            </c:strRef>
          </c:tx>
          <c:marker>
            <c:symbol val="none"/>
          </c:marker>
          <c:val>
            <c:numRef>
              <c:f>市场表现!$Z$4:$Z$107</c:f>
              <c:numCache>
                <c:formatCode>0.0%</c:formatCode>
                <c:ptCount val="104"/>
                <c:pt idx="0">
                  <c:v>0</c:v>
                </c:pt>
                <c:pt idx="1">
                  <c:v>3.1148243933160957E-2</c:v>
                </c:pt>
                <c:pt idx="2">
                  <c:v>5.5609899902180349E-3</c:v>
                </c:pt>
                <c:pt idx="3">
                  <c:v>4.0789526578852264E-2</c:v>
                </c:pt>
                <c:pt idx="4">
                  <c:v>5.2399935680115917E-2</c:v>
                </c:pt>
                <c:pt idx="5">
                  <c:v>5.2131266163720991E-2</c:v>
                </c:pt>
                <c:pt idx="6">
                  <c:v>8.8820735122676853E-2</c:v>
                </c:pt>
                <c:pt idx="7">
                  <c:v>0.11537406032669129</c:v>
                </c:pt>
                <c:pt idx="8">
                  <c:v>0.10458265775121611</c:v>
                </c:pt>
                <c:pt idx="9">
                  <c:v>0.13879681616573092</c:v>
                </c:pt>
                <c:pt idx="10">
                  <c:v>9.5693515751671843E-2</c:v>
                </c:pt>
                <c:pt idx="11">
                  <c:v>6.5621490881316413E-2</c:v>
                </c:pt>
                <c:pt idx="12">
                  <c:v>7.7939485708925726E-2</c:v>
                </c:pt>
                <c:pt idx="13">
                  <c:v>0.10765862221447997</c:v>
                </c:pt>
                <c:pt idx="14">
                  <c:v>9.4144344540179947E-2</c:v>
                </c:pt>
                <c:pt idx="15">
                  <c:v>0.13878328219009206</c:v>
                </c:pt>
                <c:pt idx="16">
                  <c:v>0.18525459954172074</c:v>
                </c:pt>
                <c:pt idx="17">
                  <c:v>0.23831857102657228</c:v>
                </c:pt>
                <c:pt idx="18">
                  <c:v>0.28453622683479174</c:v>
                </c:pt>
                <c:pt idx="19">
                  <c:v>0.27512495477508137</c:v>
                </c:pt>
                <c:pt idx="20">
                  <c:v>0.19457066477280338</c:v>
                </c:pt>
                <c:pt idx="21">
                  <c:v>0.190283074490466</c:v>
                </c:pt>
                <c:pt idx="22">
                  <c:v>0.16089525238854585</c:v>
                </c:pt>
                <c:pt idx="23">
                  <c:v>0.15522404759671438</c:v>
                </c:pt>
                <c:pt idx="24">
                  <c:v>0.20840084687847571</c:v>
                </c:pt>
                <c:pt idx="25">
                  <c:v>0.21964436464014359</c:v>
                </c:pt>
                <c:pt idx="26">
                  <c:v>0.28948631192463847</c:v>
                </c:pt>
                <c:pt idx="27">
                  <c:v>0.35997400404679269</c:v>
                </c:pt>
                <c:pt idx="28">
                  <c:v>0.3684214158414516</c:v>
                </c:pt>
                <c:pt idx="29">
                  <c:v>0.38063971484851322</c:v>
                </c:pt>
                <c:pt idx="30">
                  <c:v>0.35058812494137515</c:v>
                </c:pt>
                <c:pt idx="31">
                  <c:v>0.46014183874469028</c:v>
                </c:pt>
                <c:pt idx="32">
                  <c:v>0.40223457997775602</c:v>
                </c:pt>
                <c:pt idx="33">
                  <c:v>0.46686132364961752</c:v>
                </c:pt>
                <c:pt idx="34">
                  <c:v>0.41691231055784095</c:v>
                </c:pt>
                <c:pt idx="35">
                  <c:v>0.42009199083441651</c:v>
                </c:pt>
                <c:pt idx="36">
                  <c:v>0.47428779128197585</c:v>
                </c:pt>
                <c:pt idx="37">
                  <c:v>0.50455264180524484</c:v>
                </c:pt>
                <c:pt idx="38">
                  <c:v>0.58837304192852469</c:v>
                </c:pt>
                <c:pt idx="39">
                  <c:v>0.55392351293767672</c:v>
                </c:pt>
                <c:pt idx="40">
                  <c:v>0.44557700296139457</c:v>
                </c:pt>
                <c:pt idx="41">
                  <c:v>0.37051924906535172</c:v>
                </c:pt>
                <c:pt idx="42">
                  <c:v>0.35662957106677218</c:v>
                </c:pt>
                <c:pt idx="43">
                  <c:v>0.40983022230559985</c:v>
                </c:pt>
                <c:pt idx="44">
                  <c:v>0.48618763986224822</c:v>
                </c:pt>
                <c:pt idx="45">
                  <c:v>0.54093900330979428</c:v>
                </c:pt>
                <c:pt idx="46">
                  <c:v>0.4596251356747556</c:v>
                </c:pt>
                <c:pt idx="47">
                  <c:v>0.45510317981427639</c:v>
                </c:pt>
                <c:pt idx="48">
                  <c:v>0.38361759148833552</c:v>
                </c:pt>
                <c:pt idx="49">
                  <c:v>0.38600586918943547</c:v>
                </c:pt>
                <c:pt idx="50">
                  <c:v>0.42785593685931356</c:v>
                </c:pt>
                <c:pt idx="51">
                  <c:v>0.37080138555750608</c:v>
                </c:pt>
                <c:pt idx="52">
                  <c:v>0.37798712262317924</c:v>
                </c:pt>
                <c:pt idx="53">
                  <c:v>0.49124130676564781</c:v>
                </c:pt>
                <c:pt idx="54">
                  <c:v>0.49814484033928741</c:v>
                </c:pt>
                <c:pt idx="55">
                  <c:v>0.54380264515523868</c:v>
                </c:pt>
                <c:pt idx="56">
                  <c:v>0.5881165663901804</c:v>
                </c:pt>
                <c:pt idx="57">
                  <c:v>0.60358918353946955</c:v>
                </c:pt>
                <c:pt idx="58">
                  <c:v>0.55580989454218965</c:v>
                </c:pt>
                <c:pt idx="59">
                  <c:v>0.59795837967491661</c:v>
                </c:pt>
                <c:pt idx="60">
                  <c:v>0.50445830597504915</c:v>
                </c:pt>
                <c:pt idx="61">
                  <c:v>0.55052728905087989</c:v>
                </c:pt>
                <c:pt idx="62">
                  <c:v>0.46705924129336585</c:v>
                </c:pt>
                <c:pt idx="63">
                  <c:v>0.50876592922132757</c:v>
                </c:pt>
                <c:pt idx="64">
                  <c:v>0.56252334945797111</c:v>
                </c:pt>
                <c:pt idx="65">
                  <c:v>0.58053894702989539</c:v>
                </c:pt>
                <c:pt idx="66">
                  <c:v>0.45481173033888544</c:v>
                </c:pt>
                <c:pt idx="67">
                  <c:v>0.4355883929408928</c:v>
                </c:pt>
                <c:pt idx="68">
                  <c:v>0.41551656907017565</c:v>
                </c:pt>
                <c:pt idx="69">
                  <c:v>0.41322584319348232</c:v>
                </c:pt>
                <c:pt idx="70">
                  <c:v>0.47545204818631337</c:v>
                </c:pt>
                <c:pt idx="71">
                  <c:v>0.52035275436504214</c:v>
                </c:pt>
                <c:pt idx="72">
                  <c:v>0.51139949348091185</c:v>
                </c:pt>
                <c:pt idx="73">
                  <c:v>0.56112532997440612</c:v>
                </c:pt>
                <c:pt idx="74">
                  <c:v>0.51990660216811624</c:v>
                </c:pt>
                <c:pt idx="75">
                  <c:v>0.59160417811247945</c:v>
                </c:pt>
                <c:pt idx="76">
                  <c:v>0.63107715706111733</c:v>
                </c:pt>
                <c:pt idx="77">
                  <c:v>0.63820346523376248</c:v>
                </c:pt>
                <c:pt idx="78">
                  <c:v>0.61538424430836014</c:v>
                </c:pt>
                <c:pt idx="79">
                  <c:v>0.6042373403727872</c:v>
                </c:pt>
                <c:pt idx="80">
                  <c:v>0.63521795060768893</c:v>
                </c:pt>
                <c:pt idx="81">
                  <c:v>0.68229755986439233</c:v>
                </c:pt>
                <c:pt idx="82">
                  <c:v>0.71743604861511256</c:v>
                </c:pt>
                <c:pt idx="83">
                  <c:v>0.78507798785962191</c:v>
                </c:pt>
                <c:pt idx="84">
                  <c:v>0.74375963123266375</c:v>
                </c:pt>
                <c:pt idx="85">
                  <c:v>0.85357042357323754</c:v>
                </c:pt>
                <c:pt idx="86">
                  <c:v>0.9038597960523671</c:v>
                </c:pt>
                <c:pt idx="87">
                  <c:v>0.90199559140793562</c:v>
                </c:pt>
                <c:pt idx="88">
                  <c:v>0.98179164377504113</c:v>
                </c:pt>
                <c:pt idx="89">
                  <c:v>1.0322246639956045</c:v>
                </c:pt>
                <c:pt idx="90">
                  <c:v>1.0508953863883046</c:v>
                </c:pt>
                <c:pt idx="91">
                  <c:v>0.95455183780669195</c:v>
                </c:pt>
                <c:pt idx="92">
                  <c:v>0.9516948289493079</c:v>
                </c:pt>
                <c:pt idx="93">
                  <c:v>1.0237282752891046</c:v>
                </c:pt>
                <c:pt idx="94">
                  <c:v>1.0470496603106114</c:v>
                </c:pt>
                <c:pt idx="95">
                  <c:v>0.97643828641108454</c:v>
                </c:pt>
                <c:pt idx="96">
                  <c:v>1.0524546745815857</c:v>
                </c:pt>
                <c:pt idx="97">
                  <c:v>1.1208799764160426</c:v>
                </c:pt>
                <c:pt idx="98">
                  <c:v>1.1172119340185187</c:v>
                </c:pt>
                <c:pt idx="99">
                  <c:v>1.1474966165060905</c:v>
                </c:pt>
                <c:pt idx="100">
                  <c:v>1.1223894836989294</c:v>
                </c:pt>
                <c:pt idx="101">
                  <c:v>1.0395565947981296</c:v>
                </c:pt>
                <c:pt idx="102">
                  <c:v>0.94782484891527186</c:v>
                </c:pt>
              </c:numCache>
            </c:numRef>
          </c:val>
          <c:smooth val="0"/>
        </c:ser>
        <c:ser>
          <c:idx val="4"/>
          <c:order val="4"/>
          <c:tx>
            <c:strRef>
              <c:f>市场表现!$T$2</c:f>
              <c:strCache>
                <c:ptCount val="1"/>
                <c:pt idx="0">
                  <c:v>电信运营Ⅱ(中信)</c:v>
                </c:pt>
              </c:strCache>
            </c:strRef>
          </c:tx>
          <c:marker>
            <c:symbol val="none"/>
          </c:marker>
          <c:val>
            <c:numRef>
              <c:f>市场表现!$AA$4:$AA$107</c:f>
              <c:numCache>
                <c:formatCode>0.0%</c:formatCode>
                <c:ptCount val="104"/>
                <c:pt idx="0">
                  <c:v>0</c:v>
                </c:pt>
                <c:pt idx="1">
                  <c:v>3.4583721967638592E-2</c:v>
                </c:pt>
                <c:pt idx="2">
                  <c:v>-2.8873839166226878E-3</c:v>
                </c:pt>
                <c:pt idx="3">
                  <c:v>4.8988199034835089E-2</c:v>
                </c:pt>
                <c:pt idx="4">
                  <c:v>7.7806480392554445E-2</c:v>
                </c:pt>
                <c:pt idx="5">
                  <c:v>2.0173080822417644E-2</c:v>
                </c:pt>
                <c:pt idx="6">
                  <c:v>1.7291212133500933E-2</c:v>
                </c:pt>
                <c:pt idx="7">
                  <c:v>2.8819497952066175E-3</c:v>
                </c:pt>
                <c:pt idx="8">
                  <c:v>-1.7290887708341751E-2</c:v>
                </c:pt>
                <c:pt idx="9">
                  <c:v>2.882030901496524E-3</c:v>
                </c:pt>
                <c:pt idx="10">
                  <c:v>1.7291293239790617E-2</c:v>
                </c:pt>
                <c:pt idx="11">
                  <c:v>5.4755342876840141E-2</c:v>
                </c:pt>
                <c:pt idx="12">
                  <c:v>5.7639806967031415E-3</c:v>
                </c:pt>
                <c:pt idx="13">
                  <c:v>1.7291374346080524E-2</c:v>
                </c:pt>
                <c:pt idx="14">
                  <c:v>2.8818767995457906E-2</c:v>
                </c:pt>
                <c:pt idx="15">
                  <c:v>4.8991686605296181E-2</c:v>
                </c:pt>
                <c:pt idx="16">
                  <c:v>5.4755342876840141E-2</c:v>
                </c:pt>
                <c:pt idx="17">
                  <c:v>6.9164605215134456E-2</c:v>
                </c:pt>
                <c:pt idx="18">
                  <c:v>6.0518999148383879E-2</c:v>
                </c:pt>
                <c:pt idx="19">
                  <c:v>8.357370534084918E-2</c:v>
                </c:pt>
                <c:pt idx="20">
                  <c:v>3.7464211849628892E-2</c:v>
                </c:pt>
                <c:pt idx="21">
                  <c:v>2.8818686889168221E-2</c:v>
                </c:pt>
                <c:pt idx="22">
                  <c:v>-3.4581937629263093E-2</c:v>
                </c:pt>
                <c:pt idx="23">
                  <c:v>-0.10086443083661145</c:v>
                </c:pt>
                <c:pt idx="24">
                  <c:v>-9.5025832353298978E-2</c:v>
                </c:pt>
                <c:pt idx="25">
                  <c:v>-6.8752423050407518E-2</c:v>
                </c:pt>
                <c:pt idx="26">
                  <c:v>-0.10378368952512262</c:v>
                </c:pt>
                <c:pt idx="27">
                  <c:v>-0.10086434973032155</c:v>
                </c:pt>
                <c:pt idx="28">
                  <c:v>-6.5833002149316755E-2</c:v>
                </c:pt>
                <c:pt idx="29">
                  <c:v>-3.3720994363112822E-2</c:v>
                </c:pt>
                <c:pt idx="30">
                  <c:v>-3.6640253051624216E-2</c:v>
                </c:pt>
                <c:pt idx="31">
                  <c:v>-6.2913743460805471E-2</c:v>
                </c:pt>
                <c:pt idx="32">
                  <c:v>-5.4155967395271509E-2</c:v>
                </c:pt>
                <c:pt idx="33">
                  <c:v>-5.1236789813050132E-2</c:v>
                </c:pt>
                <c:pt idx="34">
                  <c:v>-1.0367005961312459E-2</c:v>
                </c:pt>
                <c:pt idx="35">
                  <c:v>1.5906484447868907E-2</c:v>
                </c:pt>
                <c:pt idx="36">
                  <c:v>-4.5398191329737658E-2</c:v>
                </c:pt>
                <c:pt idx="37">
                  <c:v>-4.2478932641226486E-2</c:v>
                </c:pt>
                <c:pt idx="38">
                  <c:v>2.1744920718601568E-2</c:v>
                </c:pt>
                <c:pt idx="39">
                  <c:v>-4.5284885842896694E-3</c:v>
                </c:pt>
                <c:pt idx="40">
                  <c:v>-1.9124863133136105E-2</c:v>
                </c:pt>
                <c:pt idx="41">
                  <c:v>-4.528407477999874E-3</c:v>
                </c:pt>
                <c:pt idx="42">
                  <c:v>-3.3721075469402728E-2</c:v>
                </c:pt>
                <c:pt idx="43">
                  <c:v>-4.2478851534936468E-2</c:v>
                </c:pt>
                <c:pt idx="44">
                  <c:v>-2.7882395879800459E-2</c:v>
                </c:pt>
                <c:pt idx="45">
                  <c:v>4.2294496938237724E-3</c:v>
                </c:pt>
                <c:pt idx="46">
                  <c:v>-1.0366924855022441E-2</c:v>
                </c:pt>
                <c:pt idx="47">
                  <c:v>-2.7882476986090254E-2</c:v>
                </c:pt>
                <c:pt idx="48">
                  <c:v>-6.5833002149316755E-2</c:v>
                </c:pt>
                <c:pt idx="49">
                  <c:v>-6.583308325560655E-2</c:v>
                </c:pt>
                <c:pt idx="50">
                  <c:v>-7.4590940427430197E-2</c:v>
                </c:pt>
                <c:pt idx="51">
                  <c:v>-0.12421850034470183</c:v>
                </c:pt>
                <c:pt idx="52">
                  <c:v>-0.127137759033213</c:v>
                </c:pt>
                <c:pt idx="53">
                  <c:v>-0.11546064317287819</c:v>
                </c:pt>
                <c:pt idx="54">
                  <c:v>-0.12421850034470183</c:v>
                </c:pt>
                <c:pt idx="55">
                  <c:v>-0.11546072427916798</c:v>
                </c:pt>
                <c:pt idx="56">
                  <c:v>-9.0379901861389333E-2</c:v>
                </c:pt>
                <c:pt idx="57">
                  <c:v>-6.168352325722859E-2</c:v>
                </c:pt>
                <c:pt idx="58">
                  <c:v>-8.6353947848655688E-2</c:v>
                </c:pt>
                <c:pt idx="59">
                  <c:v>-3.660505292185412E-2</c:v>
                </c:pt>
                <c:pt idx="60">
                  <c:v>-8.6658907498276427E-2</c:v>
                </c:pt>
                <c:pt idx="61">
                  <c:v>-7.5356340484204698E-2</c:v>
                </c:pt>
                <c:pt idx="62">
                  <c:v>-8.757938278113464E-2</c:v>
                </c:pt>
                <c:pt idx="63">
                  <c:v>-9.0692566608540526E-2</c:v>
                </c:pt>
                <c:pt idx="64">
                  <c:v>-6.6812847236303208E-2</c:v>
                </c:pt>
                <c:pt idx="65">
                  <c:v>-7.1499898617137791E-2</c:v>
                </c:pt>
                <c:pt idx="66">
                  <c:v>-8.9126160833772783E-2</c:v>
                </c:pt>
                <c:pt idx="67">
                  <c:v>-6.0176649499168677E-2</c:v>
                </c:pt>
                <c:pt idx="68">
                  <c:v>-4.896273165984022E-2</c:v>
                </c:pt>
                <c:pt idx="69">
                  <c:v>-4.5296240723468051E-2</c:v>
                </c:pt>
                <c:pt idx="70">
                  <c:v>-4.7847439068899877E-2</c:v>
                </c:pt>
                <c:pt idx="71">
                  <c:v>-3.4818281357719361E-2</c:v>
                </c:pt>
                <c:pt idx="72">
                  <c:v>-5.2140232775051643E-2</c:v>
                </c:pt>
                <c:pt idx="73">
                  <c:v>-5.5576300742122497E-2</c:v>
                </c:pt>
                <c:pt idx="74">
                  <c:v>-4.9012693134352525E-2</c:v>
                </c:pt>
                <c:pt idx="75">
                  <c:v>-4.3648160914878664E-3</c:v>
                </c:pt>
                <c:pt idx="76">
                  <c:v>-2.0047852710978198E-3</c:v>
                </c:pt>
                <c:pt idx="77">
                  <c:v>2.0530029603795796E-2</c:v>
                </c:pt>
                <c:pt idx="78">
                  <c:v>6.0609919299241533E-3</c:v>
                </c:pt>
                <c:pt idx="79">
                  <c:v>4.0693053246279254E-2</c:v>
                </c:pt>
                <c:pt idx="80">
                  <c:v>3.5391216188815466E-2</c:v>
                </c:pt>
                <c:pt idx="81">
                  <c:v>4.578725820187346E-2</c:v>
                </c:pt>
                <c:pt idx="82">
                  <c:v>6.860870270489472E-2</c:v>
                </c:pt>
                <c:pt idx="83">
                  <c:v>4.6194573989212895E-2</c:v>
                </c:pt>
                <c:pt idx="84">
                  <c:v>3.4557686848615043E-2</c:v>
                </c:pt>
                <c:pt idx="85">
                  <c:v>7.45374913824568E-2</c:v>
                </c:pt>
                <c:pt idx="86">
                  <c:v>6.6765967800802795E-2</c:v>
                </c:pt>
                <c:pt idx="87">
                  <c:v>7.6436189626505557E-2</c:v>
                </c:pt>
                <c:pt idx="88">
                  <c:v>7.4460602619733196E-2</c:v>
                </c:pt>
                <c:pt idx="89">
                  <c:v>7.4395717587899091E-2</c:v>
                </c:pt>
                <c:pt idx="90">
                  <c:v>7.6261405572002117E-2</c:v>
                </c:pt>
                <c:pt idx="91">
                  <c:v>7.5046676669775714E-2</c:v>
                </c:pt>
                <c:pt idx="92">
                  <c:v>3.1640780242507605E-2</c:v>
                </c:pt>
                <c:pt idx="93">
                  <c:v>9.081828135771941E-2</c:v>
                </c:pt>
                <c:pt idx="94">
                  <c:v>8.3299241656190404E-2</c:v>
                </c:pt>
                <c:pt idx="95">
                  <c:v>0.12309039295997404</c:v>
                </c:pt>
                <c:pt idx="96">
                  <c:v>8.9632345188369378E-2</c:v>
                </c:pt>
                <c:pt idx="97">
                  <c:v>0.17871300539356816</c:v>
                </c:pt>
                <c:pt idx="98">
                  <c:v>0.32596999067277665</c:v>
                </c:pt>
                <c:pt idx="99">
                  <c:v>0.32818711221055175</c:v>
                </c:pt>
                <c:pt idx="100">
                  <c:v>0.4603720345512794</c:v>
                </c:pt>
                <c:pt idx="101">
                  <c:v>0.40293848087919204</c:v>
                </c:pt>
                <c:pt idx="102">
                  <c:v>0.45428849507279279</c:v>
                </c:pt>
              </c:numCache>
            </c:numRef>
          </c:val>
          <c:smooth val="0"/>
        </c:ser>
        <c:dLbls>
          <c:showLegendKey val="0"/>
          <c:showVal val="0"/>
          <c:showCatName val="0"/>
          <c:showSerName val="0"/>
          <c:showPercent val="0"/>
          <c:showBubbleSize val="0"/>
        </c:dLbls>
        <c:marker val="1"/>
        <c:smooth val="0"/>
        <c:axId val="347814912"/>
        <c:axId val="415526912"/>
      </c:lineChart>
      <c:dateAx>
        <c:axId val="347814912"/>
        <c:scaling>
          <c:orientation val="minMax"/>
        </c:scaling>
        <c:delete val="0"/>
        <c:axPos val="b"/>
        <c:numFmt formatCode="yyyy/m/d" sourceLinked="0"/>
        <c:majorTickMark val="none"/>
        <c:minorTickMark val="none"/>
        <c:tickLblPos val="nextTo"/>
        <c:txPr>
          <a:bodyPr rot="-5400000" vert="horz"/>
          <a:lstStyle/>
          <a:p>
            <a:pPr>
              <a:defRPr/>
            </a:pPr>
            <a:endParaRPr lang="zh-CN"/>
          </a:p>
        </c:txPr>
        <c:crossAx val="415526912"/>
        <c:crosses val="autoZero"/>
        <c:auto val="0"/>
        <c:lblOffset val="100"/>
        <c:baseTimeUnit val="days"/>
        <c:majorUnit val="2"/>
        <c:majorTimeUnit val="months"/>
        <c:minorUnit val="6"/>
        <c:minorTimeUnit val="days"/>
      </c:dateAx>
      <c:valAx>
        <c:axId val="415526912"/>
        <c:scaling>
          <c:orientation val="minMax"/>
        </c:scaling>
        <c:delete val="0"/>
        <c:axPos val="l"/>
        <c:numFmt formatCode="0%" sourceLinked="0"/>
        <c:majorTickMark val="out"/>
        <c:minorTickMark val="none"/>
        <c:tickLblPos val="nextTo"/>
        <c:crossAx val="347814912"/>
        <c:crosses val="autoZero"/>
        <c:crossBetween val="between"/>
      </c:valAx>
      <c:spPr>
        <a:ln>
          <a:noFill/>
        </a:ln>
      </c:spPr>
    </c:plotArea>
    <c:legend>
      <c:legendPos val="r"/>
      <c:layout>
        <c:manualLayout>
          <c:xMode val="edge"/>
          <c:yMode val="edge"/>
          <c:x val="0.14566284779050737"/>
          <c:y val="1.6666666666666666E-2"/>
          <c:w val="0.80360065466448449"/>
          <c:h val="0.17333403324584429"/>
        </c:manualLayout>
      </c:layout>
      <c:overlay val="0"/>
    </c:legend>
    <c:plotVisOnly val="1"/>
    <c:dispBlanksAs val="gap"/>
    <c:showDLblsOverMax val="0"/>
  </c:chart>
  <c:spPr>
    <a:ln>
      <a:noFill/>
    </a:ln>
  </c:spPr>
  <c:txPr>
    <a:bodyPr/>
    <a:lstStyle/>
    <a:p>
      <a:pPr>
        <a:defRPr>
          <a:latin typeface="+mn-lt"/>
        </a:defRPr>
      </a:pPr>
      <a:endParaRPr lang="zh-CN"/>
    </a:p>
  </c:txPr>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Drop" dropLines="3" dropStyle="combo" dx="16" fmlaLink="$B$10:$B$12" fmlaRange="$A$10:$A$12" noThreeD="1" sel="2"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36890;&#20449;&#34892;&#19994;&#21608;&#25253;!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1.jpeg"/><Relationship Id="rId1" Type="http://schemas.openxmlformats.org/officeDocument/2006/relationships/hyperlink" Target="#&#36890;&#20449;&#34892;&#19994;&#21608;&#25253;!A1"/><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36890;&#20449;&#34892;&#19994;&#21608;&#25253;!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21326;&#34701;&#34892;&#19994;&#21608;&#25253;!A1"/></Relationships>
</file>

<file path=xl/drawings/drawing1.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3387423"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12</xdr:row>
      <xdr:rowOff>85725</xdr:rowOff>
    </xdr:from>
    <xdr:to>
      <xdr:col>7</xdr:col>
      <xdr:colOff>0</xdr:colOff>
      <xdr:row>53</xdr:row>
      <xdr:rowOff>0</xdr:rowOff>
    </xdr:to>
    <xdr:sp macro="" textlink="">
      <xdr:nvSpPr>
        <xdr:cNvPr id="252940" name="TextBox 4"/>
        <xdr:cNvSpPr txBox="1">
          <a:spLocks noChangeArrowheads="1"/>
        </xdr:cNvSpPr>
      </xdr:nvSpPr>
      <xdr:spPr bwMode="auto">
        <a:xfrm>
          <a:off x="19050" y="2047875"/>
          <a:ext cx="4791075" cy="7362825"/>
        </a:xfrm>
        <a:prstGeom prst="rect">
          <a:avLst/>
        </a:prstGeom>
        <a:solidFill>
          <a:srgbClr val="FFFFFF"/>
        </a:solidFill>
        <a:ln w="9525">
          <a:solidFill>
            <a:schemeClr val="accent1"/>
          </a:solidFill>
          <a:miter lim="800000"/>
          <a:headEnd/>
          <a:tailEnd/>
        </a:ln>
      </xdr:spPr>
      <xdr:txBody>
        <a:bodyPr vertOverflow="clip" wrap="square" lIns="36576" tIns="18288" rIns="0" bIns="0" anchor="t" upright="1"/>
        <a:lstStyle/>
        <a:p>
          <a:pPr algn="l" rtl="0">
            <a:defRPr sz="1000"/>
          </a:pPr>
          <a:r>
            <a:rPr lang="zh-CN" altLang="en-US" sz="1100" b="1" i="0" u="none" strike="noStrike" baseline="0">
              <a:solidFill>
                <a:srgbClr val="000000"/>
              </a:solidFill>
              <a:latin typeface="仿宋_GB2312"/>
              <a:ea typeface="仿宋_GB2312"/>
            </a:rPr>
            <a:t>上周回顾：</a:t>
          </a:r>
          <a:endParaRPr lang="en-US" altLang="zh-CN" sz="1100" b="1" i="0" u="none" strike="noStrike" baseline="0">
            <a:solidFill>
              <a:srgbClr val="000000"/>
            </a:solidFill>
            <a:latin typeface="仿宋_GB2312"/>
            <a:ea typeface="仿宋_GB2312"/>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节前</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股市场出现分化，蓝筹股继续活跃，而成长股则延续回调。截至周五收盘，上证综指报收于</a:t>
          </a:r>
          <a:r>
            <a:rPr lang="en-US" altLang="zh-CN" sz="1100" b="0" i="0" u="none" strike="noStrike" baseline="0">
              <a:solidFill>
                <a:srgbClr val="000000"/>
              </a:solidFill>
              <a:latin typeface="仿宋_GB2312"/>
              <a:ea typeface="仿宋_GB2312"/>
              <a:cs typeface="+mn-cs"/>
            </a:rPr>
            <a:t>3234.68</a:t>
          </a:r>
          <a:r>
            <a:rPr lang="zh-CN" altLang="en-US" sz="1100" b="0" i="0" u="none" strike="noStrike" baseline="0">
              <a:solidFill>
                <a:srgbClr val="000000"/>
              </a:solidFill>
              <a:latin typeface="仿宋_GB2312"/>
              <a:ea typeface="仿宋_GB2312"/>
              <a:cs typeface="+mn-cs"/>
            </a:rPr>
            <a:t>点，当周上涨</a:t>
          </a:r>
          <a:r>
            <a:rPr lang="en-US" altLang="zh-CN" sz="1100" b="0" i="0" u="none" strike="noStrike" baseline="0">
              <a:solidFill>
                <a:srgbClr val="000000"/>
              </a:solidFill>
              <a:latin typeface="仿宋_GB2312"/>
              <a:ea typeface="仿宋_GB2312"/>
              <a:cs typeface="+mn-cs"/>
            </a:rPr>
            <a:t>2.44%</a:t>
          </a:r>
          <a:r>
            <a:rPr lang="zh-CN" altLang="en-US" sz="1100" b="0" i="0" u="none" strike="noStrike" baseline="0">
              <a:solidFill>
                <a:srgbClr val="000000"/>
              </a:solidFill>
              <a:latin typeface="仿宋_GB2312"/>
              <a:ea typeface="仿宋_GB2312"/>
              <a:cs typeface="+mn-cs"/>
            </a:rPr>
            <a:t>；深证成指报收于</a:t>
          </a:r>
          <a:r>
            <a:rPr lang="en-US" altLang="zh-CN" sz="1100" b="0" i="0" u="none" strike="noStrike" baseline="0">
              <a:solidFill>
                <a:srgbClr val="000000"/>
              </a:solidFill>
              <a:latin typeface="仿宋_GB2312"/>
              <a:ea typeface="仿宋_GB2312"/>
              <a:cs typeface="+mn-cs"/>
            </a:rPr>
            <a:t>11014.62</a:t>
          </a:r>
          <a:r>
            <a:rPr lang="zh-CN" altLang="en-US" sz="1100" b="0" i="0" u="none" strike="noStrike" baseline="0">
              <a:solidFill>
                <a:srgbClr val="000000"/>
              </a:solidFill>
              <a:latin typeface="仿宋_GB2312"/>
              <a:ea typeface="仿宋_GB2312"/>
              <a:cs typeface="+mn-cs"/>
            </a:rPr>
            <a:t>点，上涨</a:t>
          </a:r>
          <a:r>
            <a:rPr lang="en-US" altLang="zh-CN" sz="1100" b="0" i="0" u="none" strike="noStrike" baseline="0">
              <a:solidFill>
                <a:srgbClr val="000000"/>
              </a:solidFill>
              <a:latin typeface="仿宋_GB2312"/>
              <a:ea typeface="仿宋_GB2312"/>
              <a:cs typeface="+mn-cs"/>
            </a:rPr>
            <a:t>1.96%</a:t>
          </a:r>
          <a:r>
            <a:rPr lang="zh-CN" altLang="en-US" sz="1100" b="0" i="0" u="none" strike="noStrike" baseline="0">
              <a:solidFill>
                <a:srgbClr val="000000"/>
              </a:solidFill>
              <a:latin typeface="仿宋_GB2312"/>
              <a:ea typeface="仿宋_GB2312"/>
              <a:cs typeface="+mn-cs"/>
            </a:rPr>
            <a:t>。与此相对应的是，中小板指当周下跌了</a:t>
          </a:r>
          <a:r>
            <a:rPr lang="en-US" altLang="zh-CN" sz="1100" b="0" i="0" u="none" strike="noStrike" baseline="0">
              <a:solidFill>
                <a:srgbClr val="000000"/>
              </a:solidFill>
              <a:latin typeface="仿宋_GB2312"/>
              <a:ea typeface="仿宋_GB2312"/>
              <a:cs typeface="+mn-cs"/>
            </a:rPr>
            <a:t>1.88%</a:t>
          </a:r>
          <a:r>
            <a:rPr lang="zh-CN" altLang="en-US" sz="1100" b="0" i="0" u="none" strike="noStrike" baseline="0">
              <a:solidFill>
                <a:srgbClr val="000000"/>
              </a:solidFill>
              <a:latin typeface="仿宋_GB2312"/>
              <a:ea typeface="仿宋_GB2312"/>
              <a:cs typeface="+mn-cs"/>
            </a:rPr>
            <a:t>；创业板指下跌</a:t>
          </a:r>
          <a:r>
            <a:rPr lang="en-US" altLang="zh-CN" sz="1100" b="0" i="0" u="none" strike="noStrike" baseline="0">
              <a:solidFill>
                <a:srgbClr val="000000"/>
              </a:solidFill>
              <a:latin typeface="仿宋_GB2312"/>
              <a:ea typeface="仿宋_GB2312"/>
              <a:cs typeface="+mn-cs"/>
            </a:rPr>
            <a:t>4.19%</a:t>
          </a:r>
          <a:r>
            <a:rPr lang="zh-CN" altLang="en-US" sz="1100" b="0" i="0" u="none" strike="noStrike" baseline="0">
              <a:solidFill>
                <a:srgbClr val="000000"/>
              </a:solidFill>
              <a:latin typeface="仿宋_GB2312"/>
              <a:ea typeface="仿宋_GB2312"/>
              <a:cs typeface="+mn-cs"/>
            </a:rPr>
            <a:t>。受其影响，通信板块当周下跌了</a:t>
          </a:r>
          <a:r>
            <a:rPr lang="en-US" altLang="zh-CN" sz="1100" b="0" i="0" u="none" strike="noStrike" baseline="0">
              <a:solidFill>
                <a:srgbClr val="000000"/>
              </a:solidFill>
              <a:latin typeface="仿宋_GB2312"/>
              <a:ea typeface="仿宋_GB2312"/>
              <a:cs typeface="+mn-cs"/>
            </a:rPr>
            <a:t>3.23%</a:t>
          </a:r>
          <a:r>
            <a:rPr lang="zh-CN" altLang="en-US" sz="1100" b="0" i="0" u="none" strike="noStrike" baseline="0">
              <a:solidFill>
                <a:srgbClr val="000000"/>
              </a:solidFill>
              <a:latin typeface="仿宋_GB2312"/>
              <a:ea typeface="仿宋_GB2312"/>
              <a:cs typeface="+mn-cs"/>
            </a:rPr>
            <a:t>，报收于</a:t>
          </a:r>
          <a:r>
            <a:rPr lang="en-US" altLang="zh-CN" sz="1100" b="0" i="0" u="none" strike="noStrike" baseline="0">
              <a:solidFill>
                <a:srgbClr val="000000"/>
              </a:solidFill>
              <a:latin typeface="仿宋_GB2312"/>
              <a:ea typeface="仿宋_GB2312"/>
              <a:cs typeface="+mn-cs"/>
            </a:rPr>
            <a:t>2938.49</a:t>
          </a:r>
          <a:r>
            <a:rPr lang="zh-CN" altLang="en-US" sz="1100" b="0" i="0" u="none" strike="noStrike" baseline="0">
              <a:solidFill>
                <a:srgbClr val="000000"/>
              </a:solidFill>
              <a:latin typeface="仿宋_GB2312"/>
              <a:ea typeface="仿宋_GB2312"/>
              <a:cs typeface="+mn-cs"/>
            </a:rPr>
            <a:t>点。个股方面，本周涨幅居前的公司为辉煌科技，中国联通，网宿科技，春兴精工和中电广通，本周跌幅居前的公司为佳讯飞鸿，日海通讯，梅泰诺</a:t>
          </a:r>
          <a:r>
            <a:rPr lang="zh-CN"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闽福发</a:t>
          </a:r>
          <a:r>
            <a:rPr lang="en-US" altLang="zh-CN" sz="1100" b="0" i="0" u="none" strike="noStrike" baseline="0">
              <a:solidFill>
                <a:srgbClr val="000000"/>
              </a:solidFill>
              <a:latin typeface="仿宋_GB2312"/>
              <a:ea typeface="仿宋_GB2312"/>
              <a:cs typeface="+mn-cs"/>
            </a:rPr>
            <a:t>A</a:t>
          </a:r>
          <a:r>
            <a:rPr lang="zh-CN" altLang="en-US" sz="1100" b="0" i="0" u="none" strike="noStrike" baseline="0">
              <a:solidFill>
                <a:srgbClr val="000000"/>
              </a:solidFill>
              <a:latin typeface="仿宋_GB2312"/>
              <a:ea typeface="仿宋_GB2312"/>
              <a:cs typeface="+mn-cs"/>
            </a:rPr>
            <a:t>和爱施德。</a:t>
          </a:r>
          <a:r>
            <a:rPr lang="en-US" altLang="zh-CN" sz="1100" b="0" i="0" u="none" strike="noStrike" baseline="0">
              <a:solidFill>
                <a:srgbClr val="000000"/>
              </a:solidFill>
              <a:latin typeface="仿宋_GB2312"/>
              <a:ea typeface="仿宋_GB2312"/>
              <a:cs typeface="+mn-cs"/>
            </a:rPr>
            <a:t>	</a:t>
          </a:r>
        </a:p>
        <a:p>
          <a:pPr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行业动态：</a:t>
          </a:r>
          <a:endParaRPr lang="en-US" altLang="zh-CN" sz="1100" b="1" i="0" u="none" strike="noStrike" baseline="0">
            <a:solidFill>
              <a:srgbClr val="000000"/>
            </a:solidFill>
            <a:latin typeface="仿宋_GB2312"/>
            <a:ea typeface="仿宋_GB2312"/>
          </a:endParaRPr>
        </a:p>
        <a:p>
          <a:pPr marL="0" indent="0" algn="l" rtl="0">
            <a:defRPr sz="1000"/>
          </a:pPr>
          <a:r>
            <a:rPr lang="zh-CN" altLang="en-US" sz="1100" b="0" i="0" u="none" strike="noStrike" baseline="0">
              <a:solidFill>
                <a:srgbClr val="000000"/>
              </a:solidFill>
              <a:latin typeface="仿宋_GB2312"/>
              <a:ea typeface="仿宋_GB2312"/>
              <a:cs typeface="+mn-cs"/>
            </a:rPr>
            <a:t>    国务院办公厅以</a:t>
          </a:r>
          <a:r>
            <a:rPr lang="en-US" altLang="zh-CN" sz="1100" b="0" i="0" u="none" strike="noStrike" baseline="0">
              <a:solidFill>
                <a:srgbClr val="000000"/>
              </a:solidFill>
              <a:latin typeface="仿宋_GB2312"/>
              <a:ea typeface="仿宋_GB2312"/>
              <a:cs typeface="+mn-cs"/>
            </a:rPr>
            <a:t>63</a:t>
          </a:r>
          <a:r>
            <a:rPr lang="zh-CN" altLang="en-US" sz="1100" b="0" i="0" u="none" strike="noStrike" baseline="0">
              <a:solidFill>
                <a:srgbClr val="000000"/>
              </a:solidFill>
              <a:latin typeface="仿宋_GB2312"/>
              <a:ea typeface="仿宋_GB2312"/>
              <a:cs typeface="+mn-cs"/>
            </a:rPr>
            <a:t>号文正式对外发布</a:t>
          </a:r>
          <a:r>
            <a:rPr lang="en-US" altLang="zh-CN" sz="1100" b="0" i="0" u="none" strike="noStrike" baseline="0">
              <a:solidFill>
                <a:srgbClr val="000000"/>
              </a:solidFill>
              <a:latin typeface="仿宋_GB2312"/>
              <a:ea typeface="仿宋_GB2312"/>
              <a:cs typeface="+mn-cs"/>
            </a:rPr>
            <a:t>《</a:t>
          </a:r>
          <a:r>
            <a:rPr lang="zh-CN" altLang="en-US" sz="1100" b="0" i="0" u="none" strike="noStrike" baseline="0">
              <a:solidFill>
                <a:srgbClr val="000000"/>
              </a:solidFill>
              <a:latin typeface="仿宋_GB2312"/>
              <a:ea typeface="仿宋_GB2312"/>
              <a:cs typeface="+mn-cs"/>
            </a:rPr>
            <a:t>国务院办公厅关于加快应急产业发展的意见</a:t>
          </a: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我国将突发事件分为自然灾害、事故灾难、公共卫生事件和社会安全事件四大类，应对过程包括预防与应急准备、监测与预警、应急处置与救援、事后恢复与重建四个阶段，应急产业理应是为上述突发事件应对活动提供支撑的产业。</a:t>
          </a:r>
          <a:endParaRPr lang="en-US" altLang="zh-CN" sz="1100" b="0" i="0" u="none" strike="noStrike" baseline="0">
            <a:solidFill>
              <a:srgbClr val="000000"/>
            </a:solidFill>
            <a:latin typeface="仿宋_GB2312"/>
            <a:ea typeface="仿宋_GB2312"/>
            <a:cs typeface="+mn-cs"/>
          </a:endParaRPr>
        </a:p>
        <a:p>
          <a:pPr marL="0" indent="0" algn="l" rtl="0">
            <a:defRPr sz="1000"/>
          </a:pPr>
          <a:r>
            <a:rPr lang="en-US" altLang="zh-CN" sz="1100" b="0" i="0" u="none" strike="noStrike" baseline="0">
              <a:solidFill>
                <a:srgbClr val="000000"/>
              </a:solidFill>
              <a:latin typeface="仿宋_GB2312"/>
              <a:ea typeface="仿宋_GB2312"/>
              <a:cs typeface="+mn-cs"/>
            </a:rPr>
            <a:t>    </a:t>
          </a:r>
          <a:r>
            <a:rPr lang="zh-CN" altLang="en-US" sz="1100" b="0" i="0" u="none" strike="noStrike" baseline="0">
              <a:solidFill>
                <a:srgbClr val="000000"/>
              </a:solidFill>
              <a:latin typeface="仿宋_GB2312"/>
              <a:ea typeface="仿宋_GB2312"/>
              <a:cs typeface="+mn-cs"/>
            </a:rPr>
            <a:t>在国家此次对应急产业发展作出具体部署后，应急产业的产值规模还将进一步扩大并呈较高增长的态势。同时，应急产业对上下游产业及相关产业带动力强，将形成新的经济增长点。对于信息通信业而言，除了应急通信自身将加快发展，各行业智能化应急装备的发展也将带来新的发展机遇。</a:t>
          </a:r>
          <a:r>
            <a:rPr lang="en-US" altLang="zh-CN" sz="1100" b="0" i="0" u="none" strike="noStrike" baseline="0">
              <a:solidFill>
                <a:srgbClr val="000000"/>
              </a:solidFill>
              <a:latin typeface="仿宋_GB2312"/>
              <a:ea typeface="仿宋_GB2312"/>
              <a:cs typeface="+mn-cs"/>
            </a:rPr>
            <a:t> </a:t>
          </a:r>
        </a:p>
        <a:p>
          <a:pPr marL="0" indent="0" algn="l" rtl="0">
            <a:defRPr sz="1000"/>
          </a:pPr>
          <a:endParaRPr lang="en-US" altLang="zh-CN" sz="1100" b="0" i="0" u="none" strike="noStrike" baseline="0">
            <a:solidFill>
              <a:srgbClr val="000000"/>
            </a:solidFill>
            <a:latin typeface="仿宋_GB2312"/>
            <a:ea typeface="仿宋_GB2312"/>
            <a:cs typeface="+mn-cs"/>
          </a:endParaRPr>
        </a:p>
        <a:p>
          <a:pPr marL="0" indent="0" algn="l" rtl="0">
            <a:defRPr sz="1000"/>
          </a:pPr>
          <a:endParaRPr lang="en-US" altLang="zh-CN" sz="1100" b="0" i="0" u="none" strike="noStrike" baseline="0">
            <a:solidFill>
              <a:srgbClr val="000000"/>
            </a:solidFill>
            <a:latin typeface="仿宋_GB2312"/>
            <a:ea typeface="仿宋_GB2312"/>
          </a:endParaRPr>
        </a:p>
        <a:p>
          <a:pPr marL="0" indent="0" algn="l" rtl="0">
            <a:defRPr sz="1000"/>
          </a:pPr>
          <a:r>
            <a:rPr lang="zh-CN" altLang="en-US" sz="1100" b="1" i="0" u="none" strike="noStrike" baseline="0">
              <a:solidFill>
                <a:srgbClr val="000000"/>
              </a:solidFill>
              <a:latin typeface="仿宋_GB2312"/>
              <a:ea typeface="仿宋_GB2312"/>
              <a:cs typeface="+mn-cs"/>
            </a:rPr>
            <a:t>本周观点：</a:t>
          </a:r>
          <a:endParaRPr lang="en-US" altLang="zh-CN" sz="1100" b="1" i="0" u="none" strike="noStrike" baseline="0">
            <a:solidFill>
              <a:srgbClr val="000000"/>
            </a:solidFill>
            <a:latin typeface="仿宋_GB2312"/>
            <a:ea typeface="仿宋_GB2312"/>
            <a:cs typeface="+mn-cs"/>
          </a:endParaRPr>
        </a:p>
        <a:p>
          <a:pPr marL="0" indent="0" algn="l" rtl="0">
            <a:defRPr sz="1000"/>
          </a:pPr>
          <a:r>
            <a:rPr lang="zh-CN" altLang="en-US" sz="1100" b="0" i="0" u="none" strike="noStrike" baseline="0">
              <a:solidFill>
                <a:srgbClr val="000000"/>
              </a:solidFill>
              <a:latin typeface="仿宋_GB2312"/>
              <a:ea typeface="仿宋_GB2312"/>
              <a:cs typeface="+mn-cs"/>
            </a:rPr>
            <a:t>    又到年末收关复盘。虽然</a:t>
          </a:r>
          <a:r>
            <a:rPr lang="en-US" altLang="zh-CN" sz="1100" b="0" i="0" u="none" strike="noStrike" baseline="0">
              <a:solidFill>
                <a:srgbClr val="000000"/>
              </a:solidFill>
              <a:latin typeface="仿宋_GB2312"/>
              <a:ea typeface="仿宋_GB2312"/>
              <a:cs typeface="+mn-cs"/>
            </a:rPr>
            <a:t>12</a:t>
          </a:r>
          <a:r>
            <a:rPr lang="zh-CN" altLang="en-US" sz="1100" b="0" i="0" u="none" strike="noStrike" baseline="0">
              <a:solidFill>
                <a:srgbClr val="000000"/>
              </a:solidFill>
              <a:latin typeface="仿宋_GB2312"/>
              <a:ea typeface="仿宋_GB2312"/>
              <a:cs typeface="+mn-cs"/>
            </a:rPr>
            <a:t>月行业开始有所回调，但并未改变景气上升的趋势。回顾</a:t>
          </a:r>
          <a:r>
            <a:rPr lang="en-US" altLang="zh-CN" sz="1100" b="0" i="0" u="none" strike="noStrike" baseline="0">
              <a:solidFill>
                <a:srgbClr val="000000"/>
              </a:solidFill>
              <a:latin typeface="仿宋_GB2312"/>
              <a:ea typeface="仿宋_GB2312"/>
              <a:cs typeface="+mn-cs"/>
            </a:rPr>
            <a:t>2014</a:t>
          </a:r>
          <a:r>
            <a:rPr lang="zh-CN" altLang="en-US" sz="1100" b="0" i="0" u="none" strike="noStrike" baseline="0">
              <a:solidFill>
                <a:srgbClr val="000000"/>
              </a:solidFill>
              <a:latin typeface="仿宋_GB2312"/>
              <a:ea typeface="仿宋_GB2312"/>
              <a:cs typeface="+mn-cs"/>
            </a:rPr>
            <a:t>年，在</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建设推动下，通信行业保持了较好的成长。展望</a:t>
          </a:r>
          <a:r>
            <a:rPr lang="en-US" altLang="zh-CN" sz="1100" b="0" i="0" u="none" strike="noStrike" baseline="0">
              <a:solidFill>
                <a:srgbClr val="000000"/>
              </a:solidFill>
              <a:latin typeface="仿宋_GB2312"/>
              <a:ea typeface="仿宋_GB2312"/>
              <a:cs typeface="+mn-cs"/>
            </a:rPr>
            <a:t>2015</a:t>
          </a:r>
          <a:r>
            <a:rPr lang="zh-CN" altLang="en-US" sz="1100" b="0" i="0" u="none" strike="noStrike" baseline="0">
              <a:solidFill>
                <a:srgbClr val="000000"/>
              </a:solidFill>
              <a:latin typeface="仿宋_GB2312"/>
              <a:ea typeface="仿宋_GB2312"/>
              <a:cs typeface="+mn-cs"/>
            </a:rPr>
            <a:t>年，我们仍然对行业保持信心。在“宽带中国”的国家战略推动下，</a:t>
          </a:r>
          <a:r>
            <a:rPr lang="en-US" altLang="zh-CN" sz="1100" b="0" i="0" u="none" strike="noStrike" baseline="0">
              <a:solidFill>
                <a:srgbClr val="000000"/>
              </a:solidFill>
              <a:latin typeface="仿宋_GB2312"/>
              <a:ea typeface="仿宋_GB2312"/>
              <a:cs typeface="+mn-cs"/>
            </a:rPr>
            <a:t>4G</a:t>
          </a:r>
          <a:r>
            <a:rPr lang="zh-CN" altLang="en-US" sz="1100" b="0" i="0" u="none" strike="noStrike" baseline="0">
              <a:solidFill>
                <a:srgbClr val="000000"/>
              </a:solidFill>
              <a:latin typeface="仿宋_GB2312"/>
              <a:ea typeface="仿宋_GB2312"/>
              <a:cs typeface="+mn-cs"/>
            </a:rPr>
            <a:t>建设，宽带接入，传输扩容均将推动通信基础设施建设。同时技术应用的创新和终端的更新换代将进一步推动信息消费。在公用通信蓬勃发展的同时，应急专网等也可能带来新的增长机会点。我们建议投资者关注：</a:t>
          </a:r>
          <a:endParaRPr lang="en-US" altLang="zh-CN" sz="1100" b="0" i="0" u="none" strike="noStrike" baseline="0">
            <a:solidFill>
              <a:srgbClr val="000000"/>
            </a:solidFill>
            <a:latin typeface="仿宋_GB2312"/>
            <a:ea typeface="仿宋_GB2312"/>
            <a:cs typeface="+mn-cs"/>
          </a:endParaRPr>
        </a:p>
        <a:p>
          <a:pPr marL="0" indent="0" algn="l" rtl="0">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1. </a:t>
          </a:r>
          <a:r>
            <a:rPr lang="zh-CN" altLang="en-US" sz="1100" b="0" i="0" u="none" strike="noStrike" baseline="0">
              <a:solidFill>
                <a:srgbClr val="000000"/>
              </a:solidFill>
              <a:latin typeface="仿宋_GB2312"/>
              <a:ea typeface="仿宋_GB2312"/>
              <a:cs typeface="+mn-cs"/>
            </a:rPr>
            <a:t>经营稳健，市场竞争力强的宽带运营商和专网供应商；</a:t>
          </a:r>
          <a:endParaRPr lang="en-US" altLang="zh-CN" sz="1100" b="0" i="0" u="none" strike="noStrike" baseline="0">
            <a:solidFill>
              <a:srgbClr val="000000"/>
            </a:solidFill>
            <a:latin typeface="仿宋_GB2312"/>
            <a:ea typeface="仿宋_GB2312"/>
            <a:cs typeface="+mn-cs"/>
          </a:endParaRPr>
        </a:p>
        <a:p>
          <a:pPr marL="0" indent="0" algn="l" rtl="0">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2. </a:t>
          </a:r>
          <a:r>
            <a:rPr lang="zh-CN" altLang="en-US" sz="1100" b="0" i="0" u="none" strike="noStrike" baseline="0">
              <a:solidFill>
                <a:srgbClr val="000000"/>
              </a:solidFill>
              <a:latin typeface="仿宋_GB2312"/>
              <a:ea typeface="仿宋_GB2312"/>
              <a:cs typeface="+mn-cs"/>
            </a:rPr>
            <a:t>具有技术壁垒和核心优势的无线通信和光传输设备公司；</a:t>
          </a:r>
        </a:p>
        <a:p>
          <a:pPr marL="0" indent="0" algn="l" rtl="0">
            <a:defRPr sz="1000"/>
          </a:pPr>
          <a:r>
            <a:rPr lang="zh-CN" altLang="en-US" sz="1100" b="0" i="0" u="none" strike="noStrike" baseline="0">
              <a:solidFill>
                <a:srgbClr val="000000"/>
              </a:solidFill>
              <a:latin typeface="仿宋_GB2312"/>
              <a:ea typeface="仿宋_GB2312"/>
              <a:cs typeface="+mn-cs"/>
            </a:rPr>
            <a:t>    </a:t>
          </a:r>
          <a:r>
            <a:rPr lang="en-US" altLang="zh-CN" sz="1100" b="0" i="0" u="none" strike="noStrike" baseline="0">
              <a:solidFill>
                <a:srgbClr val="000000"/>
              </a:solidFill>
              <a:latin typeface="仿宋_GB2312"/>
              <a:ea typeface="仿宋_GB2312"/>
              <a:cs typeface="+mn-cs"/>
            </a:rPr>
            <a:t>3. </a:t>
          </a:r>
          <a:r>
            <a:rPr lang="zh-CN" altLang="en-US" sz="1100" b="0" i="0" u="none" strike="noStrike" baseline="0">
              <a:solidFill>
                <a:srgbClr val="000000"/>
              </a:solidFill>
              <a:latin typeface="仿宋_GB2312"/>
              <a:ea typeface="仿宋_GB2312"/>
              <a:cs typeface="+mn-cs"/>
            </a:rPr>
            <a:t>当期业绩可期，转型稳健的通信企业。</a:t>
          </a:r>
        </a:p>
        <a:p>
          <a:pPr marL="0" indent="0" algn="l" rtl="0">
            <a:defRPr sz="1000"/>
          </a:pPr>
          <a:endParaRPr lang="zh-CN" altLang="en-US" sz="1100" b="1" i="0" u="none" strike="noStrike" baseline="0">
            <a:solidFill>
              <a:srgbClr val="000000"/>
            </a:solidFill>
            <a:latin typeface="仿宋_GB2312"/>
            <a:ea typeface="仿宋_GB2312"/>
          </a:endParaRPr>
        </a:p>
        <a:p>
          <a:pPr algn="l" rtl="0">
            <a:defRPr sz="1000"/>
          </a:pPr>
          <a:r>
            <a:rPr lang="zh-CN" altLang="en-US" sz="1100" b="1" i="0" u="none" strike="noStrike" baseline="0">
              <a:solidFill>
                <a:srgbClr val="000000"/>
              </a:solidFill>
              <a:latin typeface="仿宋_GB2312"/>
              <a:ea typeface="仿宋_GB2312"/>
            </a:rPr>
            <a:t>风险提示：</a:t>
          </a:r>
          <a:endParaRPr lang="en-US" altLang="zh-CN" sz="1100" b="1" i="0" u="none" strike="noStrike" baseline="0">
            <a:solidFill>
              <a:srgbClr val="000000"/>
            </a:solidFill>
            <a:latin typeface="仿宋_GB2312"/>
            <a:ea typeface="仿宋_GB2312"/>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zh-CN" sz="1100" b="0" i="0" u="none" strike="noStrike" baseline="0">
              <a:solidFill>
                <a:srgbClr val="000000"/>
              </a:solidFill>
              <a:latin typeface="仿宋_GB2312"/>
              <a:ea typeface="仿宋_GB2312"/>
              <a:cs typeface="+mn-cs"/>
            </a:rPr>
            <a:t>    </a:t>
          </a:r>
          <a:r>
            <a:rPr lang="zh-CN" altLang="zh-CN" sz="1100" b="0" i="0" u="none" strike="noStrike" baseline="0">
              <a:solidFill>
                <a:srgbClr val="000000"/>
              </a:solidFill>
              <a:latin typeface="仿宋_GB2312"/>
              <a:ea typeface="仿宋_GB2312"/>
              <a:cs typeface="+mn-cs"/>
            </a:rPr>
            <a:t>创业板系统性风险；板块估值切换调整；</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zh-CN" altLang="en-US" sz="1100" b="0" i="0" u="none" strike="noStrike" baseline="0">
            <a:solidFill>
              <a:srgbClr val="000000"/>
            </a:solidFill>
            <a:latin typeface="仿宋_GB2312"/>
            <a:ea typeface="仿宋_GB2312"/>
            <a:cs typeface="+mn-cs"/>
          </a:endParaRPr>
        </a:p>
      </xdr:txBody>
    </xdr:sp>
    <xdr:clientData/>
  </xdr:twoCellAnchor>
  <xdr:twoCellAnchor editAs="oneCell">
    <xdr:from>
      <xdr:col>7</xdr:col>
      <xdr:colOff>1</xdr:colOff>
      <xdr:row>15</xdr:row>
      <xdr:rowOff>9526</xdr:rowOff>
    </xdr:from>
    <xdr:to>
      <xdr:col>10</xdr:col>
      <xdr:colOff>1</xdr:colOff>
      <xdr:row>25</xdr:row>
      <xdr:rowOff>86666</xdr:rowOff>
    </xdr:to>
    <xdr:pic>
      <xdr:nvPicPr>
        <xdr:cNvPr id="3" name="图片 2"/>
        <xdr:cNvPicPr>
          <a:picLocks noChangeAspect="1"/>
        </xdr:cNvPicPr>
      </xdr:nvPicPr>
      <xdr:blipFill>
        <a:blip xmlns:r="http://schemas.openxmlformats.org/officeDocument/2006/relationships" r:embed="rId2"/>
        <a:stretch>
          <a:fillRect/>
        </a:stretch>
      </xdr:blipFill>
      <xdr:spPr>
        <a:xfrm>
          <a:off x="4810126" y="2438401"/>
          <a:ext cx="2514600" cy="1886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8</xdr:row>
      <xdr:rowOff>123825</xdr:rowOff>
    </xdr:from>
    <xdr:to>
      <xdr:col>6</xdr:col>
      <xdr:colOff>457200</xdr:colOff>
      <xdr:row>24</xdr:row>
      <xdr:rowOff>85725</xdr:rowOff>
    </xdr:to>
    <xdr:graphicFrame macro="">
      <xdr:nvGraphicFramePr>
        <xdr:cNvPr id="2"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714375</xdr:colOff>
          <xdr:row>8</xdr:row>
          <xdr:rowOff>19050</xdr:rowOff>
        </xdr:to>
        <xdr:sp macro="" textlink="">
          <xdr:nvSpPr>
            <xdr:cNvPr id="51201" name="Drop Down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twoCellAnchor>
    <xdr:from>
      <xdr:col>0</xdr:col>
      <xdr:colOff>171450</xdr:colOff>
      <xdr:row>0</xdr:row>
      <xdr:rowOff>123825</xdr:rowOff>
    </xdr:from>
    <xdr:to>
      <xdr:col>2</xdr:col>
      <xdr:colOff>314325</xdr:colOff>
      <xdr:row>2</xdr:row>
      <xdr:rowOff>133350</xdr:rowOff>
    </xdr:to>
    <xdr:pic>
      <xdr:nvPicPr>
        <xdr:cNvPr id="4" name="图片 1">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45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123825</xdr:rowOff>
    </xdr:from>
    <xdr:to>
      <xdr:col>2</xdr:col>
      <xdr:colOff>333375</xdr:colOff>
      <xdr:row>2</xdr:row>
      <xdr:rowOff>85725</xdr:rowOff>
    </xdr:to>
    <xdr:pic>
      <xdr:nvPicPr>
        <xdr:cNvPr id="8"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238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6</xdr:row>
      <xdr:rowOff>47625</xdr:rowOff>
    </xdr:from>
    <xdr:to>
      <xdr:col>13</xdr:col>
      <xdr:colOff>736489</xdr:colOff>
      <xdr:row>19</xdr:row>
      <xdr:rowOff>104775</xdr:rowOff>
    </xdr:to>
    <xdr:pic>
      <xdr:nvPicPr>
        <xdr:cNvPr id="3" name="图片 2"/>
        <xdr:cNvPicPr>
          <a:picLocks noChangeAspect="1"/>
        </xdr:cNvPicPr>
      </xdr:nvPicPr>
      <xdr:blipFill>
        <a:blip xmlns:r="http://schemas.openxmlformats.org/officeDocument/2006/relationships" r:embed="rId3"/>
        <a:stretch>
          <a:fillRect/>
        </a:stretch>
      </xdr:blipFill>
      <xdr:spPr>
        <a:xfrm>
          <a:off x="4972050" y="1266825"/>
          <a:ext cx="4679839" cy="2657475"/>
        </a:xfrm>
        <a:prstGeom prst="rect">
          <a:avLst/>
        </a:prstGeom>
      </xdr:spPr>
    </xdr:pic>
    <xdr:clientData/>
  </xdr:twoCellAnchor>
  <xdr:twoCellAnchor editAs="oneCell">
    <xdr:from>
      <xdr:col>0</xdr:col>
      <xdr:colOff>66675</xdr:colOff>
      <xdr:row>6</xdr:row>
      <xdr:rowOff>47625</xdr:rowOff>
    </xdr:from>
    <xdr:to>
      <xdr:col>6</xdr:col>
      <xdr:colOff>647700</xdr:colOff>
      <xdr:row>19</xdr:row>
      <xdr:rowOff>123825</xdr:rowOff>
    </xdr:to>
    <xdr:pic>
      <xdr:nvPicPr>
        <xdr:cNvPr id="14" name="图片 13"/>
        <xdr:cNvPicPr>
          <a:picLocks noChangeAspect="1"/>
        </xdr:cNvPicPr>
      </xdr:nvPicPr>
      <xdr:blipFill>
        <a:blip xmlns:r="http://schemas.openxmlformats.org/officeDocument/2006/relationships" r:embed="rId4"/>
        <a:stretch>
          <a:fillRect/>
        </a:stretch>
      </xdr:blipFill>
      <xdr:spPr>
        <a:xfrm>
          <a:off x="66675" y="1266825"/>
          <a:ext cx="4695825" cy="2676525"/>
        </a:xfrm>
        <a:prstGeom prst="rect">
          <a:avLst/>
        </a:prstGeom>
      </xdr:spPr>
    </xdr:pic>
    <xdr:clientData/>
  </xdr:twoCellAnchor>
  <xdr:twoCellAnchor editAs="oneCell">
    <xdr:from>
      <xdr:col>0</xdr:col>
      <xdr:colOff>57150</xdr:colOff>
      <xdr:row>21</xdr:row>
      <xdr:rowOff>152400</xdr:rowOff>
    </xdr:from>
    <xdr:to>
      <xdr:col>6</xdr:col>
      <xdr:colOff>638175</xdr:colOff>
      <xdr:row>34</xdr:row>
      <xdr:rowOff>133350</xdr:rowOff>
    </xdr:to>
    <xdr:pic>
      <xdr:nvPicPr>
        <xdr:cNvPr id="16" name="图片 15"/>
        <xdr:cNvPicPr>
          <a:picLocks noChangeAspect="1"/>
        </xdr:cNvPicPr>
      </xdr:nvPicPr>
      <xdr:blipFill>
        <a:blip xmlns:r="http://schemas.openxmlformats.org/officeDocument/2006/relationships" r:embed="rId5"/>
        <a:stretch>
          <a:fillRect/>
        </a:stretch>
      </xdr:blipFill>
      <xdr:spPr>
        <a:xfrm>
          <a:off x="57150" y="4371975"/>
          <a:ext cx="4695825" cy="2581275"/>
        </a:xfrm>
        <a:prstGeom prst="rect">
          <a:avLst/>
        </a:prstGeom>
      </xdr:spPr>
    </xdr:pic>
    <xdr:clientData/>
  </xdr:twoCellAnchor>
  <xdr:twoCellAnchor editAs="oneCell">
    <xdr:from>
      <xdr:col>7</xdr:col>
      <xdr:colOff>200025</xdr:colOff>
      <xdr:row>21</xdr:row>
      <xdr:rowOff>152401</xdr:rowOff>
    </xdr:from>
    <xdr:to>
      <xdr:col>13</xdr:col>
      <xdr:colOff>762000</xdr:colOff>
      <xdr:row>34</xdr:row>
      <xdr:rowOff>142876</xdr:rowOff>
    </xdr:to>
    <xdr:pic>
      <xdr:nvPicPr>
        <xdr:cNvPr id="18" name="图片 17"/>
        <xdr:cNvPicPr>
          <a:picLocks noChangeAspect="1"/>
        </xdr:cNvPicPr>
      </xdr:nvPicPr>
      <xdr:blipFill>
        <a:blip xmlns:r="http://schemas.openxmlformats.org/officeDocument/2006/relationships" r:embed="rId6"/>
        <a:stretch>
          <a:fillRect/>
        </a:stretch>
      </xdr:blipFill>
      <xdr:spPr>
        <a:xfrm>
          <a:off x="5000625" y="4371976"/>
          <a:ext cx="4676775" cy="2590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133350</xdr:colOff>
      <xdr:row>0</xdr:row>
      <xdr:rowOff>104775</xdr:rowOff>
    </xdr:from>
    <xdr:to>
      <xdr:col>2</xdr:col>
      <xdr:colOff>314325</xdr:colOff>
      <xdr:row>2</xdr:row>
      <xdr:rowOff>123825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47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76200</xdr:rowOff>
    </xdr:from>
    <xdr:to>
      <xdr:col>2</xdr:col>
      <xdr:colOff>228600</xdr:colOff>
      <xdr:row>3</xdr:row>
      <xdr:rowOff>114300</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76200"/>
          <a:ext cx="15525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9525</xdr:rowOff>
    </xdr:from>
    <xdr:to>
      <xdr:col>7</xdr:col>
      <xdr:colOff>876300</xdr:colOff>
      <xdr:row>19</xdr:row>
      <xdr:rowOff>66675</xdr:rowOff>
    </xdr:to>
    <xdr:pic>
      <xdr:nvPicPr>
        <xdr:cNvPr id="9" name="图片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95350"/>
          <a:ext cx="567690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53</xdr:row>
      <xdr:rowOff>104775</xdr:rowOff>
    </xdr:from>
    <xdr:to>
      <xdr:col>7</xdr:col>
      <xdr:colOff>542925</xdr:colOff>
      <xdr:row>67</xdr:row>
      <xdr:rowOff>0</xdr:rowOff>
    </xdr:to>
    <xdr:pic>
      <xdr:nvPicPr>
        <xdr:cNvPr id="3" name="图片 2"/>
        <xdr:cNvPicPr>
          <a:picLocks noChangeAspect="1"/>
        </xdr:cNvPicPr>
      </xdr:nvPicPr>
      <xdr:blipFill>
        <a:blip xmlns:r="http://schemas.openxmlformats.org/officeDocument/2006/relationships" r:embed="rId4"/>
        <a:stretch>
          <a:fillRect/>
        </a:stretch>
      </xdr:blipFill>
      <xdr:spPr>
        <a:xfrm>
          <a:off x="76200" y="9925050"/>
          <a:ext cx="5267325" cy="2428875"/>
        </a:xfrm>
        <a:prstGeom prst="rect">
          <a:avLst/>
        </a:prstGeom>
      </xdr:spPr>
    </xdr:pic>
    <xdr:clientData/>
  </xdr:twoCellAnchor>
  <xdr:twoCellAnchor editAs="oneCell">
    <xdr:from>
      <xdr:col>0</xdr:col>
      <xdr:colOff>123825</xdr:colOff>
      <xdr:row>20</xdr:row>
      <xdr:rowOff>76201</xdr:rowOff>
    </xdr:from>
    <xdr:to>
      <xdr:col>7</xdr:col>
      <xdr:colOff>542925</xdr:colOff>
      <xdr:row>33</xdr:row>
      <xdr:rowOff>142418</xdr:rowOff>
    </xdr:to>
    <xdr:pic>
      <xdr:nvPicPr>
        <xdr:cNvPr id="4" name="图片 3"/>
        <xdr:cNvPicPr>
          <a:picLocks noChangeAspect="1"/>
        </xdr:cNvPicPr>
      </xdr:nvPicPr>
      <xdr:blipFill>
        <a:blip xmlns:r="http://schemas.openxmlformats.org/officeDocument/2006/relationships" r:embed="rId5"/>
        <a:stretch>
          <a:fillRect/>
        </a:stretch>
      </xdr:blipFill>
      <xdr:spPr>
        <a:xfrm>
          <a:off x="123825" y="3924301"/>
          <a:ext cx="5219700" cy="2418892"/>
        </a:xfrm>
        <a:prstGeom prst="rect">
          <a:avLst/>
        </a:prstGeom>
      </xdr:spPr>
    </xdr:pic>
    <xdr:clientData/>
  </xdr:twoCellAnchor>
  <xdr:twoCellAnchor editAs="oneCell">
    <xdr:from>
      <xdr:col>0</xdr:col>
      <xdr:colOff>95250</xdr:colOff>
      <xdr:row>36</xdr:row>
      <xdr:rowOff>133350</xdr:rowOff>
    </xdr:from>
    <xdr:to>
      <xdr:col>7</xdr:col>
      <xdr:colOff>542925</xdr:colOff>
      <xdr:row>51</xdr:row>
      <xdr:rowOff>107294</xdr:rowOff>
    </xdr:to>
    <xdr:pic>
      <xdr:nvPicPr>
        <xdr:cNvPr id="5" name="图片 4"/>
        <xdr:cNvPicPr>
          <a:picLocks noChangeAspect="1"/>
        </xdr:cNvPicPr>
      </xdr:nvPicPr>
      <xdr:blipFill>
        <a:blip xmlns:r="http://schemas.openxmlformats.org/officeDocument/2006/relationships" r:embed="rId6"/>
        <a:stretch>
          <a:fillRect/>
        </a:stretch>
      </xdr:blipFill>
      <xdr:spPr>
        <a:xfrm>
          <a:off x="95250" y="6877050"/>
          <a:ext cx="5248275" cy="26885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3"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238125</xdr:colOff>
      <xdr:row>0</xdr:row>
      <xdr:rowOff>85725</xdr:rowOff>
    </xdr:from>
    <xdr:to>
      <xdr:col>2</xdr:col>
      <xdr:colOff>361950</xdr:colOff>
      <xdr:row>2</xdr:row>
      <xdr:rowOff>104775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572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0</xdr:row>
      <xdr:rowOff>85725</xdr:rowOff>
    </xdr:from>
    <xdr:to>
      <xdr:col>2</xdr:col>
      <xdr:colOff>381000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42875" y="85725"/>
          <a:ext cx="1609725" cy="4381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66675</xdr:rowOff>
    </xdr:from>
    <xdr:to>
      <xdr:col>2</xdr:col>
      <xdr:colOff>342900</xdr:colOff>
      <xdr:row>2</xdr:row>
      <xdr:rowOff>85725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104775</xdr:colOff>
      <xdr:row>0</xdr:row>
      <xdr:rowOff>47625</xdr:rowOff>
    </xdr:from>
    <xdr:to>
      <xdr:col>2</xdr:col>
      <xdr:colOff>342900</xdr:colOff>
      <xdr:row>2</xdr:row>
      <xdr:rowOff>123825</xdr:rowOff>
    </xdr:to>
    <xdr:pic>
      <xdr:nvPicPr>
        <xdr:cNvPr id="2"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04775" y="47625"/>
          <a:ext cx="1609725" cy="4381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323850</xdr:colOff>
      <xdr:row>0</xdr:row>
      <xdr:rowOff>66675</xdr:rowOff>
    </xdr:from>
    <xdr:to>
      <xdr:col>2</xdr:col>
      <xdr:colOff>504825</xdr:colOff>
      <xdr:row>2</xdr:row>
      <xdr:rowOff>123825</xdr:rowOff>
    </xdr:to>
    <xdr:pic>
      <xdr:nvPicPr>
        <xdr:cNvPr id="279221" name="图片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66675"/>
          <a:ext cx="1552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14</xdr:row>
      <xdr:rowOff>1</xdr:rowOff>
    </xdr:from>
    <xdr:to>
      <xdr:col>10</xdr:col>
      <xdr:colOff>0</xdr:colOff>
      <xdr:row>39</xdr:row>
      <xdr:rowOff>19050</xdr:rowOff>
    </xdr:to>
    <xdr:sp macro="" textlink="">
      <xdr:nvSpPr>
        <xdr:cNvPr id="1424387" name="TextBox 4"/>
        <xdr:cNvSpPr txBox="1">
          <a:spLocks noChangeArrowheads="1"/>
        </xdr:cNvSpPr>
      </xdr:nvSpPr>
      <xdr:spPr bwMode="auto">
        <a:xfrm>
          <a:off x="9525" y="3276601"/>
          <a:ext cx="6981825" cy="447674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zh-CN" altLang="en-US" sz="1100" b="0" i="0" u="none" strike="noStrike" baseline="0">
              <a:solidFill>
                <a:srgbClr val="000000"/>
              </a:solidFill>
              <a:latin typeface="宋体"/>
              <a:ea typeface="宋体"/>
            </a:rPr>
            <a:t>信息披露和免责声明</a:t>
          </a:r>
        </a:p>
        <a:p>
          <a:pPr algn="l" rtl="0">
            <a:lnSpc>
              <a:spcPts val="1200"/>
            </a:lnSpc>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0" i="0" u="none" strike="noStrike" baseline="0">
              <a:solidFill>
                <a:srgbClr val="000000"/>
              </a:solidFill>
              <a:latin typeface="Calibri"/>
              <a:cs typeface="Calibri"/>
            </a:rPr>
            <a:t>          张彬</a:t>
          </a:r>
          <a:r>
            <a:rPr lang="zh-CN" altLang="en-US" sz="1000" b="0" i="0" u="none" strike="noStrike" baseline="0">
              <a:solidFill>
                <a:srgbClr val="000000"/>
              </a:solidFill>
              <a:latin typeface="宋体"/>
              <a:ea typeface="宋体"/>
            </a:rPr>
            <a:t>，在此声明，本人具有中国证券业协会授予的证券投资咨询执业资格并注册为证券分析师，以勤勉的职业态度，独立、客观地出具本报告。本报告清晰准确地反映了本人的研究观点。本人不曾因，不因，也将不会因本报告中的具体推荐意见或观点而直接或间接收到任何形式的补偿等。华融证券股份有限公司（已具备中国证监会批复的证券投资咨询业务资格）已在知晓范围内按照相关法律规定履行披露义务。华融证券股份有限公司（以下简称本公司）的资产管理和证券自营部门以及其他投资业务部门可能独立做出与本报告中的意见和建议不一致的投资决策。本报告仅提供给本公司客户有偿使用。本公司不会因接收人收到本报告而视其为客户。本公司会授权相关媒体刊登研究报告，但相关媒体客户并不视为本公司客户。本报告版权归本公司所有。未获得本公司书面授权，任何人不得对本报告进行任何形式的发布、复制、传播，不得以任何形式侵害该报告版权及所有相关权利。本报告中的信息、建议等均仅供本公司客户参考之用，不构成所述证券买卖的出价或征价。本报告并未考虑到客户的具体投资目的、财务状况以及特定需求，在任何时候均不构成对任何人的个人推荐。客户应当对本报告中的信息和意见进行独立评估，并应同时考量各自的投资目的、财务状况和特定需求，必要时可就研究报告相关问题咨询本公司的投资顾问。本公司市场研究部及其分析师认为本报告所载资料来源可靠，但本公司对这些信息的准确性和完整性均不作任何保证，也不承担任何投资者因使用本报告而产生的任何责任。本公司及其关联方可能会持有报告中提到的公司所发行的证券并进行交易，还可能为这些公司提供投资银行服务或其他服务，敬请投资者注意可能存在的利益冲突及由此造成的对本报告客观性的影响。</a:t>
          </a: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endParaRPr lang="zh-CN" altLang="en-US" sz="1000" b="0" i="0" u="none" strike="noStrike" baseline="0">
            <a:solidFill>
              <a:srgbClr val="000000"/>
            </a:solidFill>
            <a:latin typeface="宋体"/>
            <a:ea typeface="宋体"/>
          </a:endParaRPr>
        </a:p>
        <a:p>
          <a:pPr algn="l" rtl="0">
            <a:defRPr sz="1000"/>
          </a:pPr>
          <a:endParaRPr lang="zh-CN" altLang="en-US" sz="1000" b="0" i="0" u="none" strike="noStrike" baseline="0">
            <a:solidFill>
              <a:srgbClr val="000000"/>
            </a:solidFill>
            <a:latin typeface="宋体"/>
            <a:ea typeface="宋体"/>
          </a:endParaRPr>
        </a:p>
        <a:p>
          <a:pPr algn="l" rtl="0">
            <a:lnSpc>
              <a:spcPts val="1200"/>
            </a:lnSpc>
            <a:defRPr sz="1000"/>
          </a:pPr>
          <a:r>
            <a:rPr lang="zh-CN" altLang="en-US" sz="1000" b="1" i="0" u="none" strike="noStrike" baseline="0">
              <a:solidFill>
                <a:srgbClr val="000000"/>
              </a:solidFill>
              <a:latin typeface="宋体"/>
              <a:ea typeface="宋体"/>
            </a:rPr>
            <a:t>华融证券股份有限公司市场研究部</a:t>
          </a:r>
          <a:r>
            <a:rPr lang="zh-CN" altLang="en-US" sz="1000" b="1" i="0" u="none" strike="noStrike" baseline="0">
              <a:solidFill>
                <a:srgbClr val="000000"/>
              </a:solidFill>
              <a:latin typeface="Calibri"/>
              <a:cs typeface="Calibri"/>
            </a:rPr>
            <a:t> </a:t>
          </a:r>
          <a:endParaRPr lang="zh-CN" altLang="en-US" sz="1000" b="0" i="0" u="none" strike="noStrike" baseline="0">
            <a:solidFill>
              <a:srgbClr val="000000"/>
            </a:solidFill>
            <a:latin typeface="宋体"/>
            <a:ea typeface="宋体"/>
          </a:endParaRPr>
        </a:p>
        <a:p>
          <a:pPr algn="l" rtl="0">
            <a:defRPr sz="1000"/>
          </a:pPr>
          <a:r>
            <a:rPr lang="zh-CN" altLang="en-US" sz="1000" b="0" i="0" u="none" strike="noStrike" baseline="0">
              <a:solidFill>
                <a:srgbClr val="000000"/>
              </a:solidFill>
              <a:latin typeface="宋体"/>
              <a:ea typeface="宋体"/>
            </a:rPr>
            <a:t>地址：北京市西城区金融大街</a:t>
          </a:r>
          <a:r>
            <a:rPr lang="en-US" altLang="zh-CN" sz="1000" b="0" i="0" u="none" strike="noStrike" baseline="0">
              <a:solidFill>
                <a:srgbClr val="000000"/>
              </a:solidFill>
              <a:latin typeface="Calibri"/>
              <a:cs typeface="Calibri"/>
            </a:rPr>
            <a:t>8</a:t>
          </a:r>
          <a:r>
            <a:rPr lang="zh-CN" altLang="en-US" sz="1000" b="0" i="0" u="none" strike="noStrike" baseline="0">
              <a:solidFill>
                <a:srgbClr val="000000"/>
              </a:solidFill>
              <a:latin typeface="宋体"/>
              <a:ea typeface="宋体"/>
            </a:rPr>
            <a:t>号</a:t>
          </a:r>
          <a:r>
            <a:rPr lang="en-US" altLang="zh-CN" sz="1000" b="0" i="0" u="none" strike="noStrike" baseline="0">
              <a:solidFill>
                <a:srgbClr val="000000"/>
              </a:solidFill>
              <a:latin typeface="Calibri"/>
              <a:cs typeface="Calibri"/>
            </a:rPr>
            <a:t>A</a:t>
          </a:r>
          <a:r>
            <a:rPr lang="zh-CN" altLang="en-US" sz="1000" b="0" i="0" u="none" strike="noStrike" baseline="0">
              <a:solidFill>
                <a:srgbClr val="000000"/>
              </a:solidFill>
              <a:latin typeface="宋体"/>
              <a:ea typeface="宋体"/>
            </a:rPr>
            <a:t>座</a:t>
          </a:r>
          <a:r>
            <a:rPr lang="en-US" altLang="zh-CN" sz="1000" b="0" i="0" u="none" strike="noStrike" baseline="0">
              <a:solidFill>
                <a:srgbClr val="000000"/>
              </a:solidFill>
              <a:latin typeface="Calibri"/>
              <a:cs typeface="Calibri"/>
            </a:rPr>
            <a:t>5</a:t>
          </a:r>
          <a:r>
            <a:rPr lang="zh-CN" altLang="en-US" sz="1000" b="0" i="0" u="none" strike="noStrike" baseline="0">
              <a:solidFill>
                <a:srgbClr val="000000"/>
              </a:solidFill>
              <a:latin typeface="宋体"/>
              <a:ea typeface="宋体"/>
            </a:rPr>
            <a:t>层</a:t>
          </a:r>
          <a:r>
            <a:rPr lang="zh-CN" altLang="en-US" sz="1000" b="0" i="0" u="none" strike="noStrike" baseline="0">
              <a:solidFill>
                <a:srgbClr val="000000"/>
              </a:solidFill>
              <a:latin typeface="Calibri"/>
              <a:cs typeface="Calibri"/>
            </a:rPr>
            <a:t> </a:t>
          </a:r>
          <a:r>
            <a:rPr lang="en-US" altLang="zh-CN" sz="1000" b="0" i="0" u="none" strike="noStrike" baseline="0">
              <a:solidFill>
                <a:srgbClr val="000000"/>
              </a:solidFill>
              <a:latin typeface="Calibri"/>
              <a:cs typeface="Calibri"/>
            </a:rPr>
            <a:t>(100033</a:t>
          </a:r>
          <a:r>
            <a:rPr lang="zh-CN" altLang="en-US" sz="1000" b="0" i="0" u="none" strike="noStrike" baseline="0">
              <a:solidFill>
                <a:srgbClr val="000000"/>
              </a:solidFill>
              <a:latin typeface="宋体"/>
              <a:ea typeface="宋体"/>
            </a:rPr>
            <a:t>）</a:t>
          </a:r>
        </a:p>
        <a:p>
          <a:pPr algn="l" rtl="0">
            <a:lnSpc>
              <a:spcPts val="1200"/>
            </a:lnSpc>
            <a:defRPr sz="1000"/>
          </a:pPr>
          <a:r>
            <a:rPr lang="zh-CN" altLang="en-US" sz="1000" b="0" i="0" u="none" strike="noStrike" baseline="0">
              <a:solidFill>
                <a:srgbClr val="000000"/>
              </a:solidFill>
              <a:latin typeface="宋体"/>
              <a:ea typeface="宋体"/>
            </a:rPr>
            <a:t>传真：</a:t>
          </a:r>
          <a:r>
            <a:rPr lang="en-US" altLang="zh-CN" sz="1000" b="0" i="0" u="none" strike="noStrike" baseline="0">
              <a:solidFill>
                <a:srgbClr val="000000"/>
              </a:solidFill>
              <a:latin typeface="Calibri"/>
              <a:cs typeface="Calibri"/>
            </a:rPr>
            <a:t>010</a:t>
          </a:r>
          <a:r>
            <a:rPr lang="zh-CN" altLang="en-US" sz="1000" b="0" i="0" u="none" strike="noStrike" baseline="0">
              <a:solidFill>
                <a:srgbClr val="000000"/>
              </a:solidFill>
              <a:latin typeface="宋体"/>
              <a:ea typeface="宋体"/>
            </a:rPr>
            <a:t>－</a:t>
          </a:r>
          <a:r>
            <a:rPr lang="en-US" altLang="zh-CN" sz="1000" b="0" i="0" u="none" strike="noStrike" baseline="0">
              <a:solidFill>
                <a:srgbClr val="000000"/>
              </a:solidFill>
              <a:latin typeface="Calibri"/>
              <a:cs typeface="Calibri"/>
            </a:rPr>
            <a:t>58568159       </a:t>
          </a:r>
          <a:r>
            <a:rPr lang="zh-CN" altLang="en-US" sz="1000" b="0" i="0" u="none" strike="noStrike" baseline="0">
              <a:solidFill>
                <a:srgbClr val="000000"/>
              </a:solidFill>
              <a:latin typeface="宋体"/>
              <a:ea typeface="宋体"/>
            </a:rPr>
            <a:t>网址：</a:t>
          </a:r>
          <a:r>
            <a:rPr lang="en-US" altLang="zh-CN" sz="1000" b="1" i="0" u="none" strike="noStrike" baseline="0">
              <a:solidFill>
                <a:srgbClr val="000000"/>
              </a:solidFill>
              <a:latin typeface="Calibri"/>
              <a:cs typeface="Calibri"/>
            </a:rPr>
            <a:t>www.hrsec.com.cn</a:t>
          </a:r>
          <a:endParaRPr lang="en-US" altLang="zh-CN" sz="1000" b="0" i="0" u="none" strike="noStrike" baseline="0">
            <a:solidFill>
              <a:srgbClr val="000000"/>
            </a:solidFill>
            <a:latin typeface="宋体"/>
            <a:ea typeface="宋体"/>
          </a:endParaRPr>
        </a:p>
        <a:p>
          <a:pPr algn="l" rtl="0">
            <a:defRPr sz="1000"/>
          </a:pPr>
          <a:endParaRPr lang="en-US" altLang="zh-CN" sz="1000" b="0" i="0" u="none" strike="noStrike" baseline="0">
            <a:solidFill>
              <a:srgbClr val="000000"/>
            </a:solidFill>
            <a:latin typeface="宋体"/>
            <a:ea typeface="宋体"/>
          </a:endParaRPr>
        </a:p>
        <a:p>
          <a:pPr algn="l" rtl="0">
            <a:lnSpc>
              <a:spcPts val="1200"/>
            </a:lnSpc>
            <a:defRPr sz="1000"/>
          </a:pPr>
          <a:endParaRPr lang="en-US" altLang="zh-CN" sz="1000" b="0" i="0" u="none" strike="noStrike" baseline="0">
            <a:solidFill>
              <a:srgbClr val="000000"/>
            </a:solidFill>
            <a:latin typeface="仿宋_GB2312"/>
            <a:ea typeface="仿宋_GB2312"/>
          </a:endParaRPr>
        </a:p>
        <a:p>
          <a:pPr algn="l" rtl="0">
            <a:defRPr sz="1000"/>
          </a:pPr>
          <a:endParaRPr lang="en-US" altLang="zh-CN" sz="1000" b="0" i="0" u="none" strike="noStrike" baseline="0">
            <a:solidFill>
              <a:srgbClr val="000000"/>
            </a:solidFill>
            <a:latin typeface="仿宋_GB2312"/>
            <a:ea typeface="仿宋_GB2312"/>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26;&#34701;&#35777;&#21048;_&#34892;&#19994;&#30740;&#31350;_&#20256;&#23186;&#34892;&#19994;&#21608;&#25253;201406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26;&#34701;&#35777;&#21048;_&#34892;&#19994;&#30740;&#31350;_&#36890;&#20449;&#34892;&#19994;&#21608;&#25253;%20201409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69;&#37096;&#25253;&#21578;/&#21608;&#25253;/&#21326;&#34701;&#35777;&#21048;_&#34892;&#19994;&#30740;&#31350;_&#35745;&#31639;&#26426;&#34892;&#19994;_&#21608;&#25253;_20120618-20120624&#65288;&#20165;&#20379;&#20869;&#37096;&#20351;&#29992;&#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890;&#20449;/&#21326;&#34701;&#35777;&#21048;%20&#36890;&#20449;&#34892;&#19994;%20&#25968;&#25454;&#24179;&#21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重点个股表现"/>
      <sheetName val="传媒板块表现"/>
      <sheetName val="历史业绩表现"/>
      <sheetName val="限售股解禁信息"/>
      <sheetName val="股权激励一览"/>
      <sheetName val="重要行业资讯"/>
      <sheetName val="重点公司公告"/>
      <sheetName val="新三板文娱板块资讯"/>
      <sheetName val="免责声明"/>
    </sheetNames>
    <sheetDataSet>
      <sheetData sheetId="0"/>
      <sheetData sheetId="1"/>
      <sheetData sheetId="2">
        <row r="4">
          <cell r="T4">
            <v>40706</v>
          </cell>
        </row>
        <row r="10">
          <cell r="B10">
            <v>3</v>
          </cell>
        </row>
      </sheetData>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信行业周报"/>
      <sheetName val="市场表现"/>
      <sheetName val="板块表现"/>
      <sheetName val="重点个股"/>
      <sheetName val="运营数据"/>
      <sheetName val="行业资讯"/>
      <sheetName val="运营商"/>
      <sheetName val="设备商"/>
      <sheetName val="公司资讯"/>
      <sheetName val="解禁与定增"/>
      <sheetName val="公司中报"/>
      <sheetName val="免责声明"/>
    </sheetNames>
    <sheetDataSet>
      <sheetData sheetId="0" refreshError="1"/>
      <sheetData sheetId="1">
        <row r="2">
          <cell r="O2">
            <v>0</v>
          </cell>
        </row>
        <row r="4">
          <cell r="O4">
            <v>40811</v>
          </cell>
        </row>
        <row r="10">
          <cell r="B10">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华融行业周报"/>
      <sheetName val="股票概况"/>
      <sheetName val="二级行业市场表现"/>
      <sheetName val="行业动态资讯"/>
      <sheetName val="公司公告及动态资讯"/>
      <sheetName val="机构观点"/>
      <sheetName val="免责声明"/>
    </sheetNames>
    <sheetDataSet>
      <sheetData sheetId="0"/>
      <sheetData sheetId="1"/>
      <sheetData sheetId="2">
        <row r="4">
          <cell r="N4">
            <v>39990</v>
          </cell>
        </row>
        <row r="10">
          <cell r="B10">
            <v>1</v>
          </cell>
        </row>
        <row r="72">
          <cell r="B72" t="str">
            <v>日期</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通信"/>
      <sheetName val="重点公司"/>
      <sheetName val="指数"/>
      <sheetName val="行业细分"/>
      <sheetName val="分析"/>
      <sheetName val="2015重点覆盖"/>
    </sheetNames>
    <sheetDataSet>
      <sheetData sheetId="0">
        <row r="5">
          <cell r="K5" t="str">
            <v>佳讯飞鸿</v>
          </cell>
          <cell r="L5">
            <v>-0.19566644780039411</v>
          </cell>
        </row>
        <row r="6">
          <cell r="K6" t="str">
            <v>日海通讯</v>
          </cell>
          <cell r="L6">
            <v>-0.17716827279466274</v>
          </cell>
        </row>
        <row r="7">
          <cell r="K7" t="str">
            <v>梅泰诺</v>
          </cell>
          <cell r="L7">
            <v>-0.12616822429906549</v>
          </cell>
        </row>
        <row r="8">
          <cell r="K8" t="str">
            <v>闽福发A</v>
          </cell>
          <cell r="L8">
            <v>-0.1171052631578946</v>
          </cell>
        </row>
        <row r="9">
          <cell r="K9" t="str">
            <v>爱施德</v>
          </cell>
          <cell r="L9">
            <v>-0.11056511056511065</v>
          </cell>
        </row>
        <row r="10">
          <cell r="K10" t="str">
            <v>中电广通</v>
          </cell>
          <cell r="L10">
            <v>1.15667718191379E-2</v>
          </cell>
        </row>
        <row r="11">
          <cell r="K11" t="str">
            <v>春兴精工</v>
          </cell>
          <cell r="L11">
            <v>1.6718266253870073E-2</v>
          </cell>
        </row>
        <row r="12">
          <cell r="K12" t="str">
            <v>网宿科技</v>
          </cell>
          <cell r="L12">
            <v>3.9241052177662938E-2</v>
          </cell>
        </row>
        <row r="13">
          <cell r="K13" t="str">
            <v>中国联通</v>
          </cell>
          <cell r="L13">
            <v>3.9915966386554702E-2</v>
          </cell>
        </row>
        <row r="14">
          <cell r="K14" t="str">
            <v>辉煌科技</v>
          </cell>
          <cell r="L14">
            <v>9.2948717948718063E-2</v>
          </cell>
        </row>
        <row r="20">
          <cell r="K20" t="str">
            <v>爱施德</v>
          </cell>
          <cell r="L20">
            <v>-0.41922282882251433</v>
          </cell>
        </row>
        <row r="21">
          <cell r="K21" t="str">
            <v>日海通讯</v>
          </cell>
          <cell r="L21">
            <v>-0.30623572189876813</v>
          </cell>
        </row>
        <row r="22">
          <cell r="K22" t="str">
            <v>北纬通信</v>
          </cell>
          <cell r="L22">
            <v>-0.19767294140513314</v>
          </cell>
        </row>
        <row r="23">
          <cell r="K23" t="str">
            <v>佳都科技</v>
          </cell>
          <cell r="L23">
            <v>-0.18726114649681525</v>
          </cell>
        </row>
        <row r="24">
          <cell r="K24" t="str">
            <v>天喻信息</v>
          </cell>
          <cell r="L24">
            <v>-0.18315127594426261</v>
          </cell>
        </row>
        <row r="25">
          <cell r="K25" t="str">
            <v>大富科技</v>
          </cell>
          <cell r="L25">
            <v>2.3135617438520564</v>
          </cell>
        </row>
        <row r="26">
          <cell r="K26" t="str">
            <v>闽福发A</v>
          </cell>
          <cell r="L26">
            <v>2.3915779115489877</v>
          </cell>
        </row>
        <row r="27">
          <cell r="K27" t="str">
            <v>新开普</v>
          </cell>
          <cell r="L27">
            <v>2.6702623449612655</v>
          </cell>
        </row>
        <row r="28">
          <cell r="K28" t="str">
            <v>朗玛信息</v>
          </cell>
          <cell r="L28">
            <v>2.765182186234818</v>
          </cell>
        </row>
        <row r="29">
          <cell r="K29" t="str">
            <v>杰赛科技</v>
          </cell>
          <cell r="L29">
            <v>2.7733209721363163</v>
          </cell>
        </row>
      </sheetData>
      <sheetData sheetId="1" refreshError="1"/>
      <sheetData sheetId="2">
        <row r="2">
          <cell r="G2" t="str">
            <v>上证综指</v>
          </cell>
          <cell r="H2">
            <v>2.4409021653450491E-2</v>
          </cell>
        </row>
        <row r="3">
          <cell r="G3" t="str">
            <v>深证成指</v>
          </cell>
          <cell r="H3">
            <v>1.9623728875063362E-2</v>
          </cell>
        </row>
        <row r="4">
          <cell r="G4" t="str">
            <v>沪深300</v>
          </cell>
          <cell r="H4">
            <v>2.5499160001381416E-2</v>
          </cell>
        </row>
        <row r="5">
          <cell r="G5" t="str">
            <v>中小板指</v>
          </cell>
          <cell r="H5">
            <v>-1.8762170714677673E-2</v>
          </cell>
        </row>
        <row r="6">
          <cell r="G6" t="str">
            <v>创业板指</v>
          </cell>
          <cell r="H6">
            <v>-4.1871462591189894E-2</v>
          </cell>
        </row>
        <row r="7">
          <cell r="G7" t="str">
            <v>通信(中信)</v>
          </cell>
          <cell r="H7">
            <v>-3.2287191603589394E-2</v>
          </cell>
        </row>
        <row r="8">
          <cell r="G8" t="str">
            <v>电信运营Ⅱ(中信)</v>
          </cell>
          <cell r="H8">
            <v>3.6601757591979922E-2</v>
          </cell>
        </row>
        <row r="9">
          <cell r="G9" t="str">
            <v>通信设备制造(中信)</v>
          </cell>
          <cell r="H9">
            <v>-4.4976317949116273E-2</v>
          </cell>
        </row>
        <row r="10">
          <cell r="G10" t="str">
            <v>增值服务Ⅱ(中信)</v>
          </cell>
          <cell r="H10">
            <v>-3.1491140458089872E-2</v>
          </cell>
        </row>
        <row r="23">
          <cell r="G23" t="str">
            <v>通信(中信)</v>
          </cell>
          <cell r="H23">
            <v>53.611301422119141</v>
          </cell>
        </row>
        <row r="24">
          <cell r="G24" t="str">
            <v>电信运营Ⅱ(中信)</v>
          </cell>
          <cell r="H24">
            <v>25.802200317382812</v>
          </cell>
        </row>
        <row r="25">
          <cell r="G25" t="str">
            <v>通信设备制造(中信)</v>
          </cell>
          <cell r="H25">
            <v>64.017997741699219</v>
          </cell>
        </row>
        <row r="26">
          <cell r="G26" t="str">
            <v>增值服务Ⅱ(中信)</v>
          </cell>
          <cell r="H26">
            <v>67.21240234375</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3"/>
  <sheetViews>
    <sheetView showGridLines="0" tabSelected="1" topLeftCell="A5" workbookViewId="0">
      <pane xSplit="10" topLeftCell="K1" activePane="topRight" state="frozenSplit"/>
      <selection pane="topRight" activeCell="L17" sqref="L17"/>
    </sheetView>
  </sheetViews>
  <sheetFormatPr defaultRowHeight="14.25"/>
  <cols>
    <col min="1" max="4" width="9" style="30"/>
    <col min="5" max="5" width="2.25" style="30" customWidth="1"/>
    <col min="6" max="6" width="15.875" style="30" customWidth="1"/>
    <col min="7" max="8" width="9" style="30"/>
    <col min="9" max="9" width="11.125" style="30" customWidth="1"/>
    <col min="10" max="10" width="12.875" style="30" customWidth="1"/>
    <col min="11" max="16384" width="9" style="30"/>
  </cols>
  <sheetData>
    <row r="1" spans="1:10" ht="18" customHeight="1">
      <c r="A1" s="7"/>
      <c r="B1" s="5"/>
      <c r="C1" s="5"/>
      <c r="D1" s="5"/>
      <c r="E1" s="5"/>
      <c r="F1" s="5"/>
      <c r="G1" s="163" t="s">
        <v>9</v>
      </c>
      <c r="H1" s="163"/>
      <c r="I1" s="163"/>
      <c r="J1" s="164"/>
    </row>
    <row r="2" spans="1:10" ht="14.25" customHeight="1">
      <c r="A2" s="7"/>
      <c r="B2" s="5"/>
      <c r="C2" s="5"/>
      <c r="D2" s="5"/>
      <c r="E2" s="5"/>
      <c r="F2" s="5"/>
      <c r="G2" s="163"/>
      <c r="H2" s="163"/>
      <c r="I2" s="163"/>
      <c r="J2" s="164"/>
    </row>
    <row r="3" spans="1:10" ht="14.25" customHeight="1">
      <c r="A3" s="7"/>
      <c r="B3" s="5"/>
      <c r="C3" s="5"/>
      <c r="D3" s="5"/>
      <c r="E3" s="5"/>
      <c r="F3" s="5"/>
      <c r="G3" s="163"/>
      <c r="H3" s="163"/>
      <c r="I3" s="163"/>
      <c r="J3" s="164"/>
    </row>
    <row r="4" spans="1:10" ht="5.25" customHeight="1">
      <c r="A4" s="7"/>
      <c r="B4" s="5"/>
      <c r="C4" s="5"/>
      <c r="D4" s="5"/>
      <c r="E4" s="5"/>
      <c r="F4" s="5"/>
      <c r="G4" s="5"/>
      <c r="H4" s="5"/>
      <c r="I4" s="5"/>
      <c r="J4" s="6"/>
    </row>
    <row r="5" spans="1:10" ht="8.25" customHeight="1">
      <c r="A5" s="8"/>
      <c r="B5" s="33"/>
      <c r="C5" s="33"/>
      <c r="D5" s="33"/>
      <c r="E5" s="44"/>
      <c r="F5" s="45"/>
      <c r="G5" s="45"/>
      <c r="H5" s="45"/>
      <c r="I5" s="45"/>
      <c r="J5" s="45"/>
    </row>
    <row r="6" spans="1:10" ht="6.75" customHeight="1">
      <c r="A6" s="7"/>
      <c r="B6" s="5"/>
      <c r="C6" s="5"/>
      <c r="D6" s="5"/>
      <c r="E6" s="5"/>
      <c r="F6" s="5"/>
      <c r="G6" s="5"/>
      <c r="H6" s="5"/>
      <c r="I6" s="5"/>
      <c r="J6" s="6"/>
    </row>
    <row r="7" spans="1:10" ht="24.75" customHeight="1">
      <c r="A7" s="34" t="s">
        <v>80</v>
      </c>
      <c r="B7" s="35"/>
      <c r="C7" s="35"/>
      <c r="D7" s="35"/>
      <c r="E7" s="35"/>
      <c r="F7" s="35"/>
      <c r="G7" s="35"/>
      <c r="H7" s="172">
        <v>42009</v>
      </c>
      <c r="I7" s="173"/>
      <c r="J7" s="174"/>
    </row>
    <row r="8" spans="1:10" ht="12" customHeight="1">
      <c r="A8" s="175" t="s">
        <v>403</v>
      </c>
      <c r="B8" s="175"/>
      <c r="C8" s="175"/>
      <c r="D8" s="175"/>
      <c r="E8" s="175"/>
      <c r="F8" s="175"/>
      <c r="G8" s="176"/>
      <c r="H8" s="12"/>
      <c r="I8" s="13"/>
      <c r="J8" s="14"/>
    </row>
    <row r="9" spans="1:10" ht="14.25" customHeight="1">
      <c r="A9" s="177"/>
      <c r="B9" s="177"/>
      <c r="C9" s="177"/>
      <c r="D9" s="177"/>
      <c r="E9" s="177"/>
      <c r="F9" s="177"/>
      <c r="G9" s="178"/>
      <c r="H9" s="165" t="s">
        <v>28</v>
      </c>
      <c r="I9" s="166"/>
      <c r="J9" s="167"/>
    </row>
    <row r="10" spans="1:10" ht="14.25" customHeight="1">
      <c r="A10" s="179" t="s">
        <v>398</v>
      </c>
      <c r="B10" s="180"/>
      <c r="C10" s="180"/>
      <c r="D10" s="180"/>
      <c r="E10" s="180"/>
      <c r="F10" s="180"/>
      <c r="G10" s="181"/>
      <c r="H10" s="38"/>
      <c r="I10" s="32"/>
      <c r="J10" s="39"/>
    </row>
    <row r="11" spans="1:10" ht="15.75">
      <c r="A11" s="169" t="s">
        <v>38</v>
      </c>
      <c r="B11" s="170"/>
      <c r="C11" s="170"/>
      <c r="D11" s="170"/>
      <c r="E11" s="170"/>
      <c r="F11" s="170"/>
      <c r="G11" s="171"/>
      <c r="H11" s="165" t="s">
        <v>402</v>
      </c>
      <c r="I11" s="166"/>
      <c r="J11" s="167"/>
    </row>
    <row r="12" spans="1:10" ht="6.75" customHeight="1">
      <c r="A12" s="9"/>
      <c r="B12" s="10"/>
      <c r="C12" s="10"/>
      <c r="D12" s="10"/>
      <c r="E12" s="10"/>
      <c r="F12" s="10"/>
      <c r="G12" s="11"/>
      <c r="H12" s="15"/>
      <c r="I12" s="16"/>
      <c r="J12" s="17"/>
    </row>
    <row r="13" spans="1:10" ht="8.25" customHeight="1">
      <c r="A13" s="35"/>
      <c r="B13" s="35"/>
      <c r="C13" s="35"/>
      <c r="D13" s="35"/>
      <c r="E13" s="35"/>
      <c r="F13" s="35"/>
      <c r="G13" s="35"/>
      <c r="H13" s="15"/>
      <c r="I13" s="16"/>
      <c r="J13" s="17"/>
    </row>
    <row r="14" spans="1:10">
      <c r="A14" s="168"/>
      <c r="B14" s="168"/>
      <c r="C14" s="168"/>
      <c r="D14" s="168"/>
      <c r="E14" s="168"/>
      <c r="F14" s="168"/>
      <c r="G14" s="168"/>
      <c r="H14" s="18"/>
      <c r="I14" s="19"/>
      <c r="J14" s="20"/>
    </row>
    <row r="15" spans="1:10">
      <c r="A15" s="168"/>
      <c r="B15" s="168"/>
      <c r="C15" s="168"/>
      <c r="D15" s="168"/>
      <c r="E15" s="168"/>
      <c r="F15" s="168"/>
      <c r="G15" s="168"/>
      <c r="H15" s="36" t="s">
        <v>27</v>
      </c>
      <c r="I15" s="35"/>
      <c r="J15" s="37"/>
    </row>
    <row r="16" spans="1:10">
      <c r="A16" s="168"/>
      <c r="B16" s="168"/>
      <c r="C16" s="168"/>
      <c r="D16" s="168"/>
      <c r="E16" s="168"/>
      <c r="F16" s="168"/>
      <c r="G16" s="168"/>
      <c r="H16" s="16"/>
      <c r="I16" s="16"/>
      <c r="J16" s="17"/>
    </row>
    <row r="17" spans="1:10">
      <c r="A17" s="168"/>
      <c r="B17" s="168"/>
      <c r="C17" s="168"/>
      <c r="D17" s="168"/>
      <c r="E17" s="168"/>
      <c r="F17" s="168"/>
      <c r="G17" s="168"/>
      <c r="H17" s="16"/>
      <c r="I17" s="16"/>
      <c r="J17" s="17"/>
    </row>
    <row r="18" spans="1:10">
      <c r="A18" s="168"/>
      <c r="B18" s="168"/>
      <c r="C18" s="168"/>
      <c r="D18" s="168"/>
      <c r="E18" s="168"/>
      <c r="F18" s="168"/>
      <c r="G18" s="168"/>
      <c r="H18" s="16"/>
      <c r="I18" s="16"/>
      <c r="J18" s="17"/>
    </row>
    <row r="19" spans="1:10">
      <c r="A19" s="168"/>
      <c r="B19" s="168"/>
      <c r="C19" s="168"/>
      <c r="D19" s="168"/>
      <c r="E19" s="168"/>
      <c r="F19" s="168"/>
      <c r="G19" s="168"/>
      <c r="H19" s="16"/>
      <c r="I19" s="16"/>
      <c r="J19" s="17"/>
    </row>
    <row r="20" spans="1:10">
      <c r="A20" s="168"/>
      <c r="B20" s="168"/>
      <c r="C20" s="168"/>
      <c r="D20" s="168"/>
      <c r="E20" s="168"/>
      <c r="F20" s="168"/>
      <c r="G20" s="168"/>
      <c r="H20" s="16"/>
      <c r="I20" s="16"/>
      <c r="J20" s="17"/>
    </row>
    <row r="21" spans="1:10">
      <c r="A21" s="168"/>
      <c r="B21" s="168"/>
      <c r="C21" s="168"/>
      <c r="D21" s="168"/>
      <c r="E21" s="168"/>
      <c r="F21" s="168"/>
      <c r="G21" s="168"/>
      <c r="H21" s="16"/>
      <c r="I21" s="16"/>
      <c r="J21" s="17"/>
    </row>
    <row r="22" spans="1:10">
      <c r="A22" s="168"/>
      <c r="B22" s="168"/>
      <c r="C22" s="168"/>
      <c r="D22" s="168"/>
      <c r="E22" s="168"/>
      <c r="F22" s="168"/>
      <c r="G22" s="168"/>
      <c r="H22" s="16"/>
      <c r="I22" s="16"/>
      <c r="J22" s="17"/>
    </row>
    <row r="23" spans="1:10">
      <c r="A23" s="168"/>
      <c r="B23" s="168"/>
      <c r="C23" s="168"/>
      <c r="D23" s="168"/>
      <c r="E23" s="168"/>
      <c r="F23" s="168"/>
      <c r="G23" s="168"/>
      <c r="H23" s="16"/>
      <c r="I23" s="16"/>
      <c r="J23" s="17"/>
    </row>
    <row r="24" spans="1:10">
      <c r="A24" s="168"/>
      <c r="B24" s="168"/>
      <c r="C24" s="168"/>
      <c r="D24" s="168"/>
      <c r="E24" s="168"/>
      <c r="F24" s="168"/>
      <c r="G24" s="168"/>
      <c r="H24" s="16"/>
      <c r="I24" s="16"/>
      <c r="J24" s="17"/>
    </row>
    <row r="25" spans="1:10">
      <c r="A25" s="168"/>
      <c r="B25" s="168"/>
      <c r="C25" s="168"/>
      <c r="D25" s="168"/>
      <c r="E25" s="168"/>
      <c r="F25" s="168"/>
      <c r="G25" s="168"/>
      <c r="H25" s="16"/>
      <c r="I25" s="16"/>
      <c r="J25" s="17"/>
    </row>
    <row r="26" spans="1:10">
      <c r="A26" s="168"/>
      <c r="B26" s="168"/>
      <c r="C26" s="168"/>
      <c r="D26" s="168"/>
      <c r="E26" s="168"/>
      <c r="F26" s="168"/>
      <c r="G26" s="168"/>
      <c r="H26" s="22"/>
      <c r="I26" s="16"/>
      <c r="J26" s="17"/>
    </row>
    <row r="27" spans="1:10">
      <c r="A27" s="168"/>
      <c r="B27" s="168"/>
      <c r="C27" s="168"/>
      <c r="D27" s="168"/>
      <c r="E27" s="168"/>
      <c r="F27" s="168"/>
      <c r="G27" s="168"/>
      <c r="H27" s="16"/>
      <c r="I27" s="16"/>
      <c r="J27" s="17"/>
    </row>
    <row r="28" spans="1:10">
      <c r="A28" s="168"/>
      <c r="B28" s="168"/>
      <c r="C28" s="168"/>
      <c r="D28" s="168"/>
      <c r="E28" s="168"/>
      <c r="F28" s="168"/>
      <c r="G28" s="168"/>
      <c r="H28" s="16"/>
      <c r="I28" s="16"/>
      <c r="J28" s="17"/>
    </row>
    <row r="29" spans="1:10">
      <c r="A29" s="168"/>
      <c r="B29" s="168"/>
      <c r="C29" s="168"/>
      <c r="D29" s="168"/>
      <c r="E29" s="168"/>
      <c r="F29" s="168"/>
      <c r="G29" s="168"/>
      <c r="H29" s="16"/>
      <c r="I29" s="16"/>
      <c r="J29" s="17"/>
    </row>
    <row r="30" spans="1:10">
      <c r="A30" s="168"/>
      <c r="B30" s="168"/>
      <c r="C30" s="168"/>
      <c r="D30" s="168"/>
      <c r="E30" s="168"/>
      <c r="F30" s="168"/>
      <c r="G30" s="168"/>
      <c r="H30" s="16"/>
      <c r="I30" s="16"/>
      <c r="J30" s="17"/>
    </row>
    <row r="31" spans="1:10">
      <c r="A31" s="168"/>
      <c r="B31" s="168"/>
      <c r="C31" s="168"/>
      <c r="D31" s="168"/>
      <c r="E31" s="168"/>
      <c r="F31" s="168"/>
      <c r="G31" s="168"/>
      <c r="H31" s="16"/>
      <c r="I31" s="16"/>
      <c r="J31" s="17"/>
    </row>
    <row r="32" spans="1:10">
      <c r="A32" s="168"/>
      <c r="B32" s="168"/>
      <c r="C32" s="168"/>
      <c r="D32" s="168"/>
      <c r="E32" s="168"/>
      <c r="F32" s="168"/>
      <c r="G32" s="168"/>
      <c r="H32" s="16"/>
      <c r="I32" s="16"/>
      <c r="J32" s="17"/>
    </row>
    <row r="33" spans="1:10">
      <c r="A33" s="168"/>
      <c r="B33" s="168"/>
      <c r="C33" s="168"/>
      <c r="D33" s="168"/>
      <c r="E33" s="168"/>
      <c r="F33" s="168"/>
      <c r="G33" s="168"/>
      <c r="H33" s="16"/>
      <c r="I33" s="16"/>
      <c r="J33" s="17"/>
    </row>
    <row r="34" spans="1:10">
      <c r="A34" s="168"/>
      <c r="B34" s="168"/>
      <c r="C34" s="168"/>
      <c r="D34" s="168"/>
      <c r="E34" s="168"/>
      <c r="F34" s="168"/>
      <c r="G34" s="168"/>
      <c r="H34" s="16"/>
      <c r="I34" s="16"/>
      <c r="J34" s="17"/>
    </row>
    <row r="35" spans="1:10">
      <c r="A35" s="168"/>
      <c r="B35" s="168"/>
      <c r="C35" s="168"/>
      <c r="D35" s="168"/>
      <c r="E35" s="168"/>
      <c r="F35" s="168"/>
      <c r="G35" s="168"/>
      <c r="H35" s="16"/>
      <c r="I35" s="16"/>
      <c r="J35" s="17"/>
    </row>
    <row r="36" spans="1:10" ht="15">
      <c r="A36" s="168"/>
      <c r="B36" s="168"/>
      <c r="C36" s="168"/>
      <c r="D36" s="168"/>
      <c r="E36" s="168"/>
      <c r="F36" s="168"/>
      <c r="G36" s="168"/>
      <c r="H36" s="31" t="s">
        <v>321</v>
      </c>
      <c r="I36" s="47"/>
      <c r="J36" s="17"/>
    </row>
    <row r="37" spans="1:10" ht="15">
      <c r="A37" s="168"/>
      <c r="B37" s="168"/>
      <c r="C37" s="168"/>
      <c r="D37" s="168"/>
      <c r="E37" s="168"/>
      <c r="F37" s="168"/>
      <c r="G37" s="168"/>
      <c r="H37" s="31" t="s">
        <v>322</v>
      </c>
      <c r="I37" s="42"/>
      <c r="J37" s="17"/>
    </row>
    <row r="38" spans="1:10" ht="15">
      <c r="A38" s="168"/>
      <c r="B38" s="168"/>
      <c r="C38" s="168"/>
      <c r="D38" s="168"/>
      <c r="E38" s="168"/>
      <c r="F38" s="168"/>
      <c r="G38" s="168"/>
      <c r="H38" s="31" t="s">
        <v>320</v>
      </c>
      <c r="I38" s="42"/>
      <c r="J38" s="17"/>
    </row>
    <row r="39" spans="1:10" ht="15">
      <c r="A39" s="168"/>
      <c r="B39" s="168"/>
      <c r="C39" s="168"/>
      <c r="D39" s="168"/>
      <c r="E39" s="168"/>
      <c r="F39" s="168"/>
      <c r="G39" s="168"/>
      <c r="H39" s="31" t="s">
        <v>319</v>
      </c>
      <c r="I39" s="42"/>
      <c r="J39" s="17"/>
    </row>
    <row r="40" spans="1:10" ht="15">
      <c r="A40" s="168"/>
      <c r="B40" s="168"/>
      <c r="C40" s="168"/>
      <c r="D40" s="168"/>
      <c r="E40" s="168"/>
      <c r="F40" s="168"/>
      <c r="G40" s="168"/>
      <c r="H40" s="31"/>
      <c r="I40" s="42"/>
      <c r="J40" s="17"/>
    </row>
    <row r="41" spans="1:10" ht="15.75">
      <c r="A41" s="168"/>
      <c r="B41" s="168"/>
      <c r="C41" s="168"/>
      <c r="D41" s="168"/>
      <c r="E41" s="168"/>
      <c r="F41" s="168"/>
      <c r="G41" s="168"/>
      <c r="H41" s="41"/>
      <c r="I41" s="42"/>
      <c r="J41" s="17"/>
    </row>
    <row r="42" spans="1:10" ht="15">
      <c r="A42" s="168"/>
      <c r="B42" s="168"/>
      <c r="C42" s="168"/>
      <c r="D42" s="168"/>
      <c r="E42" s="168"/>
      <c r="F42" s="168"/>
      <c r="G42" s="168"/>
      <c r="H42" s="31" t="s">
        <v>323</v>
      </c>
      <c r="I42" s="47"/>
      <c r="J42" s="17"/>
    </row>
    <row r="43" spans="1:10" ht="15">
      <c r="A43" s="5"/>
      <c r="B43" s="5"/>
      <c r="C43" s="5"/>
      <c r="D43" s="5"/>
      <c r="E43" s="5"/>
      <c r="F43" s="5"/>
      <c r="G43" s="5"/>
      <c r="H43" s="31" t="s">
        <v>35</v>
      </c>
      <c r="I43" s="42"/>
      <c r="J43" s="17"/>
    </row>
    <row r="44" spans="1:10" ht="15">
      <c r="A44" s="5"/>
      <c r="B44" s="5"/>
      <c r="C44" s="5"/>
      <c r="D44" s="5"/>
      <c r="E44" s="5"/>
      <c r="F44" s="5"/>
      <c r="G44" s="5"/>
      <c r="H44" s="31" t="s">
        <v>34</v>
      </c>
      <c r="I44" s="42"/>
      <c r="J44" s="17"/>
    </row>
    <row r="45" spans="1:10" ht="15">
      <c r="A45" s="5"/>
      <c r="B45" s="5"/>
      <c r="C45" s="5"/>
      <c r="D45" s="5"/>
      <c r="E45" s="5"/>
      <c r="F45" s="5"/>
      <c r="G45" s="5"/>
      <c r="H45" s="31"/>
      <c r="I45" s="42"/>
      <c r="J45" s="17"/>
    </row>
    <row r="46" spans="1:10">
      <c r="A46" s="5"/>
      <c r="B46" s="5"/>
      <c r="C46" s="5"/>
      <c r="D46" s="5"/>
      <c r="E46" s="5"/>
      <c r="F46" s="5"/>
      <c r="G46" s="5"/>
      <c r="H46" s="21"/>
      <c r="I46" s="16"/>
      <c r="J46" s="17"/>
    </row>
    <row r="47" spans="1:10">
      <c r="A47" s="5"/>
      <c r="B47" s="5"/>
      <c r="C47" s="5"/>
      <c r="D47" s="5"/>
      <c r="E47" s="5"/>
      <c r="F47" s="5"/>
      <c r="G47" s="5"/>
      <c r="H47" s="21"/>
      <c r="I47" s="16"/>
      <c r="J47" s="17"/>
    </row>
    <row r="48" spans="1:10">
      <c r="A48" s="5"/>
      <c r="B48" s="5"/>
      <c r="C48" s="5"/>
      <c r="D48" s="5"/>
      <c r="E48" s="5"/>
      <c r="F48" s="5"/>
      <c r="G48" s="5"/>
      <c r="H48" s="21"/>
      <c r="I48" s="16"/>
      <c r="J48" s="17"/>
    </row>
    <row r="49" spans="8:10">
      <c r="H49" s="21"/>
      <c r="I49" s="16"/>
      <c r="J49" s="17"/>
    </row>
    <row r="50" spans="8:10">
      <c r="H50" s="21"/>
      <c r="I50" s="16"/>
      <c r="J50" s="17"/>
    </row>
    <row r="51" spans="8:10">
      <c r="H51" s="21"/>
      <c r="I51" s="16"/>
      <c r="J51" s="17"/>
    </row>
    <row r="52" spans="8:10">
      <c r="H52" s="21"/>
      <c r="I52" s="16"/>
      <c r="J52" s="17"/>
    </row>
    <row r="53" spans="8:10">
      <c r="H53" s="40"/>
      <c r="I53" s="19"/>
      <c r="J53" s="20"/>
    </row>
  </sheetData>
  <mergeCells count="8">
    <mergeCell ref="G1:J3"/>
    <mergeCell ref="H9:J9"/>
    <mergeCell ref="H11:J11"/>
    <mergeCell ref="A14:G42"/>
    <mergeCell ref="A11:G11"/>
    <mergeCell ref="H7:J7"/>
    <mergeCell ref="A8:G9"/>
    <mergeCell ref="A10:G10"/>
  </mergeCells>
  <phoneticPr fontId="5"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2"/>
  <sheetViews>
    <sheetView showGridLines="0" workbookViewId="0">
      <pane xSplit="7" topLeftCell="H1" activePane="topRight" state="frozenSplit"/>
      <selection pane="topRight" activeCell="F29" sqref="F29"/>
    </sheetView>
  </sheetViews>
  <sheetFormatPr defaultRowHeight="12.75"/>
  <cols>
    <col min="1" max="1" width="9.75" style="57" bestFit="1" customWidth="1"/>
    <col min="2" max="2" width="9.5" style="57" bestFit="1" customWidth="1"/>
    <col min="3" max="3" width="9.125" style="57" bestFit="1" customWidth="1"/>
    <col min="4" max="4" width="14.875" style="57" customWidth="1"/>
    <col min="5" max="5" width="14.5" style="57" customWidth="1"/>
    <col min="6" max="6" width="13.625" style="57" customWidth="1"/>
    <col min="7" max="7" width="9" style="57"/>
    <col min="8" max="8" width="11.625" style="57" bestFit="1" customWidth="1"/>
    <col min="9" max="9" width="13" style="57" customWidth="1"/>
    <col min="10" max="11" width="12" style="57" customWidth="1"/>
    <col min="12" max="12" width="15.5" style="57" bestFit="1" customWidth="1"/>
    <col min="13" max="13" width="13.875" style="57" bestFit="1" customWidth="1"/>
    <col min="14" max="14" width="6.5" style="133" customWidth="1"/>
    <col min="15" max="15" width="11.625" style="150" customWidth="1"/>
    <col min="16" max="19" width="9" style="135"/>
    <col min="20" max="20" width="10.625" style="135" bestFit="1" customWidth="1"/>
    <col min="21" max="21" width="0.75" style="133" customWidth="1"/>
    <col min="22" max="22" width="11.625" style="57" customWidth="1"/>
    <col min="23" max="24" width="9" style="57"/>
    <col min="25" max="25" width="13.5" style="57" customWidth="1"/>
    <col min="26" max="26" width="16.375" style="57" customWidth="1"/>
    <col min="27" max="27" width="14" style="57" customWidth="1"/>
    <col min="28" max="28" width="0.75" style="133" customWidth="1"/>
    <col min="29" max="29" width="10.5" style="57" customWidth="1"/>
    <col min="30" max="32" width="10.375" style="57" customWidth="1"/>
    <col min="33" max="33" width="9" style="57"/>
    <col min="34" max="34" width="10.625" style="57" bestFit="1" customWidth="1"/>
    <col min="35" max="16384" width="9" style="57"/>
  </cols>
  <sheetData>
    <row r="1" spans="1:35" ht="19.5" customHeight="1">
      <c r="H1" s="151"/>
      <c r="I1" s="118" t="s">
        <v>84</v>
      </c>
      <c r="J1" s="118" t="s">
        <v>85</v>
      </c>
      <c r="K1" s="118" t="s">
        <v>112</v>
      </c>
      <c r="L1" s="118" t="s">
        <v>87</v>
      </c>
      <c r="M1" s="118" t="s">
        <v>86</v>
      </c>
      <c r="N1" s="119"/>
      <c r="O1" s="182" t="s">
        <v>4</v>
      </c>
      <c r="P1" s="182"/>
      <c r="Q1" s="182"/>
      <c r="R1" s="182"/>
      <c r="S1" s="182"/>
      <c r="T1" s="183"/>
      <c r="U1" s="119"/>
      <c r="V1" s="184" t="s">
        <v>5</v>
      </c>
      <c r="W1" s="182"/>
      <c r="X1" s="182"/>
      <c r="Y1" s="182"/>
      <c r="Z1" s="182"/>
      <c r="AA1" s="182"/>
      <c r="AB1" s="119"/>
      <c r="AC1" s="182" t="s">
        <v>172</v>
      </c>
      <c r="AD1" s="182"/>
      <c r="AE1" s="182"/>
      <c r="AF1" s="182"/>
      <c r="AG1" s="182"/>
      <c r="AH1" s="182"/>
    </row>
    <row r="2" spans="1:35">
      <c r="H2" s="118"/>
      <c r="I2" s="118" t="s">
        <v>88</v>
      </c>
      <c r="J2" s="118" t="s">
        <v>89</v>
      </c>
      <c r="K2" s="118" t="s">
        <v>113</v>
      </c>
      <c r="L2" s="118" t="s">
        <v>91</v>
      </c>
      <c r="M2" s="118" t="s">
        <v>90</v>
      </c>
      <c r="N2" s="120"/>
      <c r="O2" s="121"/>
      <c r="P2" s="121" t="str">
        <f t="array" ref="P2:T2">I2:M2</f>
        <v>沪深300</v>
      </c>
      <c r="Q2" s="121" t="str">
        <v>通信(中信)</v>
      </c>
      <c r="R2" s="121" t="str">
        <v>增值服务Ⅱ(中信)</v>
      </c>
      <c r="S2" s="121" t="str">
        <v>通信设备制造(中信)</v>
      </c>
      <c r="T2" s="122" t="str">
        <v>电信运营Ⅱ(中信)</v>
      </c>
      <c r="U2" s="120"/>
      <c r="V2" s="123"/>
      <c r="W2" s="121" t="str">
        <f t="array" ref="W2:AA2">I2:M2</f>
        <v>沪深300</v>
      </c>
      <c r="X2" s="121" t="str">
        <v>通信(中信)</v>
      </c>
      <c r="Y2" s="121" t="str">
        <v>增值服务Ⅱ(中信)</v>
      </c>
      <c r="Z2" s="121" t="str">
        <v>通信设备制造(中信)</v>
      </c>
      <c r="AA2" s="121" t="str">
        <v>电信运营Ⅱ(中信)</v>
      </c>
      <c r="AB2" s="120"/>
      <c r="AC2" s="121"/>
      <c r="AD2" s="121" t="str">
        <f t="array" ref="AD2:AH2">I2:M2</f>
        <v>沪深300</v>
      </c>
      <c r="AE2" s="121" t="str">
        <v>通信(中信)</v>
      </c>
      <c r="AF2" s="121" t="str">
        <v>增值服务Ⅱ(中信)</v>
      </c>
      <c r="AG2" s="121" t="str">
        <v>通信设备制造(中信)</v>
      </c>
      <c r="AH2" s="121" t="str">
        <v>电信运营Ⅱ(中信)</v>
      </c>
    </row>
    <row r="3" spans="1:35">
      <c r="H3" s="118" t="s">
        <v>32</v>
      </c>
      <c r="I3" s="118" t="s">
        <v>92</v>
      </c>
      <c r="J3" s="118" t="s">
        <v>92</v>
      </c>
      <c r="K3" s="118" t="s">
        <v>92</v>
      </c>
      <c r="L3" s="118" t="s">
        <v>92</v>
      </c>
      <c r="M3" s="118" t="s">
        <v>92</v>
      </c>
      <c r="N3" s="124"/>
      <c r="O3" s="125" t="s">
        <v>2</v>
      </c>
      <c r="P3" s="126" t="s">
        <v>3</v>
      </c>
      <c r="Q3" s="126" t="s">
        <v>3</v>
      </c>
      <c r="R3" s="127" t="s">
        <v>3</v>
      </c>
      <c r="S3" s="126" t="s">
        <v>3</v>
      </c>
      <c r="T3" s="127" t="s">
        <v>3</v>
      </c>
      <c r="U3" s="124"/>
      <c r="V3" s="128" t="s">
        <v>2</v>
      </c>
      <c r="W3" s="126" t="s">
        <v>3</v>
      </c>
      <c r="X3" s="126"/>
      <c r="Y3" s="126"/>
      <c r="Z3" s="126" t="s">
        <v>3</v>
      </c>
      <c r="AA3" s="126" t="s">
        <v>3</v>
      </c>
      <c r="AB3" s="124"/>
      <c r="AC3" s="125" t="s">
        <v>2</v>
      </c>
      <c r="AD3" s="126" t="s">
        <v>3</v>
      </c>
      <c r="AE3" s="126"/>
      <c r="AF3" s="126"/>
      <c r="AG3" s="126" t="s">
        <v>3</v>
      </c>
      <c r="AH3" s="126" t="s">
        <v>3</v>
      </c>
    </row>
    <row r="4" spans="1:35">
      <c r="A4" s="129"/>
      <c r="B4" s="130"/>
      <c r="H4" s="131">
        <v>40923</v>
      </c>
      <c r="I4" s="132">
        <v>2394.3339999999998</v>
      </c>
      <c r="J4" s="132">
        <v>1731.3544999999999</v>
      </c>
      <c r="K4" s="132">
        <v>984.49620000000004</v>
      </c>
      <c r="L4" s="132">
        <v>1646.7781</v>
      </c>
      <c r="M4" s="132">
        <v>1773.1207999999999</v>
      </c>
      <c r="O4" s="134">
        <f t="shared" ref="O4:O67" si="0">H4</f>
        <v>40923</v>
      </c>
      <c r="P4" s="135">
        <v>0</v>
      </c>
      <c r="Q4" s="135">
        <v>0</v>
      </c>
      <c r="R4" s="135">
        <v>0</v>
      </c>
      <c r="S4" s="135">
        <v>0</v>
      </c>
      <c r="T4" s="135">
        <v>0</v>
      </c>
      <c r="V4" s="134">
        <f>H54</f>
        <v>41287</v>
      </c>
      <c r="W4" s="136">
        <v>0</v>
      </c>
      <c r="X4" s="136">
        <v>0</v>
      </c>
      <c r="Y4" s="136">
        <v>0</v>
      </c>
      <c r="Z4" s="136">
        <v>0</v>
      </c>
      <c r="AA4" s="136">
        <v>0</v>
      </c>
      <c r="AC4" s="134">
        <f>H104</f>
        <v>41644</v>
      </c>
      <c r="AD4" s="136">
        <v>0</v>
      </c>
      <c r="AE4" s="136">
        <v>0</v>
      </c>
      <c r="AF4" s="136">
        <v>0</v>
      </c>
      <c r="AG4" s="136">
        <v>0</v>
      </c>
      <c r="AH4" s="136">
        <v>0</v>
      </c>
    </row>
    <row r="5" spans="1:35">
      <c r="A5" s="137" t="s">
        <v>8</v>
      </c>
      <c r="B5" s="138" t="str">
        <f>P2</f>
        <v>沪深300</v>
      </c>
      <c r="C5" s="138" t="str">
        <f>Q2</f>
        <v>通信(中信)</v>
      </c>
      <c r="D5" s="138" t="str">
        <f>R2</f>
        <v>增值服务Ⅱ(中信)</v>
      </c>
      <c r="E5" s="138" t="str">
        <f>S2</f>
        <v>通信设备制造(中信)</v>
      </c>
      <c r="F5" s="138" t="str">
        <f>T2</f>
        <v>电信运营Ⅱ(中信)</v>
      </c>
      <c r="H5" s="131">
        <v>40930</v>
      </c>
      <c r="I5" s="132">
        <v>2504.0859999999998</v>
      </c>
      <c r="J5" s="132">
        <v>1715.9102</v>
      </c>
      <c r="K5" s="132">
        <v>955.37639999999999</v>
      </c>
      <c r="L5" s="132">
        <v>1617.5872999999999</v>
      </c>
      <c r="M5" s="132">
        <v>1818.9469999999999</v>
      </c>
      <c r="O5" s="134">
        <f t="shared" si="0"/>
        <v>40930</v>
      </c>
      <c r="P5" s="135">
        <f t="shared" ref="P5:T36" si="1">I5/I$4-1</f>
        <v>4.5838216389192166E-2</v>
      </c>
      <c r="Q5" s="135">
        <f t="shared" si="1"/>
        <v>-8.9203568651018417E-3</v>
      </c>
      <c r="R5" s="135">
        <f t="shared" si="1"/>
        <v>-2.9578377245133125E-2</v>
      </c>
      <c r="S5" s="135">
        <f t="shared" si="1"/>
        <v>-1.7726006922244131E-2</v>
      </c>
      <c r="T5" s="135">
        <f t="shared" si="1"/>
        <v>2.5844939611559425E-2</v>
      </c>
      <c r="V5" s="134">
        <f t="shared" ref="V5:V68" si="2">H55</f>
        <v>41294</v>
      </c>
      <c r="W5" s="136">
        <f>I55/I$54-1</f>
        <v>4.518671246723005E-2</v>
      </c>
      <c r="X5" s="136">
        <f t="shared" ref="X5:AA20" si="3">J55/J$54-1</f>
        <v>3.1987878551408944E-2</v>
      </c>
      <c r="Y5" s="136">
        <f t="shared" si="3"/>
        <v>3.2825652671299554E-2</v>
      </c>
      <c r="Z5" s="136">
        <f t="shared" si="3"/>
        <v>3.1148243933160957E-2</v>
      </c>
      <c r="AA5" s="136">
        <f t="shared" si="3"/>
        <v>3.4583721967638592E-2</v>
      </c>
      <c r="AC5" s="134">
        <f t="shared" ref="AC5:AC56" si="4">H105</f>
        <v>41651</v>
      </c>
      <c r="AD5" s="136">
        <f>I105/I$104-1</f>
        <v>-3.7510384022203747E-2</v>
      </c>
      <c r="AE5" s="136">
        <f t="shared" ref="AE5:AH20" si="5">J105/J$104-1</f>
        <v>-2.9805660162293579E-2</v>
      </c>
      <c r="AF5" s="136">
        <f t="shared" si="5"/>
        <v>1.4215562891283895E-2</v>
      </c>
      <c r="AG5" s="136">
        <f t="shared" si="5"/>
        <v>-3.9958198743287654E-2</v>
      </c>
      <c r="AH5" s="136">
        <f t="shared" si="5"/>
        <v>-5.362770053298771E-2</v>
      </c>
    </row>
    <row r="6" spans="1:35">
      <c r="A6" s="139">
        <f>通信行业周报!H7-5</f>
        <v>42004</v>
      </c>
      <c r="B6" s="140">
        <f ca="1">OFFSET(I$1,MATCH($A$6,$H$1:$H$156)-1,0)/OFFSET(I$1,MATCH($A$6,$H$1:$H$156)-2,0)-1</f>
        <v>2.5499160001381416E-2</v>
      </c>
      <c r="C6" s="140">
        <f ca="1">OFFSET(J$1,MATCH($A$6,$H$1:$H$156)-1,0)/OFFSET(J$1,MATCH($A$6,$H$1:$H$156)-2,0)-1</f>
        <v>-3.2287191603589394E-2</v>
      </c>
      <c r="D6" s="140">
        <f ca="1">OFFSET(K$1,MATCH($A$6,$H$1:$H$156)-1,0)/OFFSET(K$1,MATCH($A$6,$H$1:$H$156)-2,0)-1</f>
        <v>-3.1491140458089872E-2</v>
      </c>
      <c r="E6" s="140">
        <f ca="1">OFFSET(L$1,MATCH($A$6,$H$1:$H$156)-1,0)/OFFSET(L$1,MATCH($A$6,$H$1:$H$156)-2,0)-1</f>
        <v>-4.4976317949116273E-2</v>
      </c>
      <c r="F6" s="140">
        <f ca="1">OFFSET(M$1,MATCH($A$6,$H$1:$H$156)-1,0)/OFFSET(M$1,MATCH($A$6,$H$1:$H$156)-2,0)-1</f>
        <v>3.6601757591979922E-2</v>
      </c>
      <c r="H6" s="131">
        <v>40944</v>
      </c>
      <c r="I6" s="132">
        <v>2506.09</v>
      </c>
      <c r="J6" s="132">
        <v>1741.2530999999999</v>
      </c>
      <c r="K6" s="132">
        <v>1009.8739</v>
      </c>
      <c r="L6" s="132">
        <v>1674.8290999999999</v>
      </c>
      <c r="M6" s="132">
        <v>1709.6691000000001</v>
      </c>
      <c r="O6" s="134">
        <f t="shared" si="0"/>
        <v>40944</v>
      </c>
      <c r="P6" s="135">
        <f t="shared" si="1"/>
        <v>4.6675192349939554E-2</v>
      </c>
      <c r="Q6" s="135">
        <f t="shared" si="1"/>
        <v>5.7172577886273057E-3</v>
      </c>
      <c r="R6" s="135">
        <f t="shared" si="1"/>
        <v>2.5777346829779502E-2</v>
      </c>
      <c r="S6" s="135">
        <f t="shared" si="1"/>
        <v>1.7033867525928281E-2</v>
      </c>
      <c r="T6" s="135">
        <f t="shared" si="1"/>
        <v>-3.5785322692057919E-2</v>
      </c>
      <c r="V6" s="134">
        <f t="shared" si="2"/>
        <v>41301</v>
      </c>
      <c r="W6" s="136">
        <f t="shared" ref="W6:AA68" si="6">I56/I$54-1</f>
        <v>3.5616515586554653E-2</v>
      </c>
      <c r="X6" s="136">
        <f t="shared" si="3"/>
        <v>3.6676486080493564E-3</v>
      </c>
      <c r="Y6" s="136">
        <f t="shared" si="3"/>
        <v>2.7831372615978456E-3</v>
      </c>
      <c r="Z6" s="136">
        <f t="shared" si="3"/>
        <v>5.5609899902180349E-3</v>
      </c>
      <c r="AA6" s="136">
        <f t="shared" si="3"/>
        <v>-2.8873839166226878E-3</v>
      </c>
      <c r="AC6" s="134">
        <f t="shared" si="4"/>
        <v>41658</v>
      </c>
      <c r="AD6" s="136">
        <f t="shared" ref="AD6:AH56" si="7">I106/I$104-1</f>
        <v>-4.9018696260093253E-2</v>
      </c>
      <c r="AE6" s="136">
        <f t="shared" si="5"/>
        <v>-2.1032488469058253E-2</v>
      </c>
      <c r="AF6" s="136">
        <f t="shared" si="5"/>
        <v>3.7771776331346318E-2</v>
      </c>
      <c r="AG6" s="136">
        <f t="shared" si="5"/>
        <v>-3.4925662280625436E-2</v>
      </c>
      <c r="AH6" s="136">
        <f t="shared" si="5"/>
        <v>-5.6782260841549581E-2</v>
      </c>
      <c r="AI6" s="135"/>
    </row>
    <row r="7" spans="1:35">
      <c r="A7" s="129"/>
      <c r="B7" s="130"/>
      <c r="H7" s="131">
        <v>40951</v>
      </c>
      <c r="I7" s="132">
        <v>2533.6239999999998</v>
      </c>
      <c r="J7" s="132">
        <v>1783.5282</v>
      </c>
      <c r="K7" s="132">
        <v>1062.2811999999999</v>
      </c>
      <c r="L7" s="132">
        <v>1718.3942</v>
      </c>
      <c r="M7" s="132">
        <v>1720.2445</v>
      </c>
      <c r="O7" s="134">
        <f t="shared" si="0"/>
        <v>40951</v>
      </c>
      <c r="P7" s="135">
        <f t="shared" si="1"/>
        <v>5.8174841104039698E-2</v>
      </c>
      <c r="Q7" s="135">
        <f t="shared" si="1"/>
        <v>3.0134614257218972E-2</v>
      </c>
      <c r="R7" s="135">
        <f t="shared" si="1"/>
        <v>7.900995453309001E-2</v>
      </c>
      <c r="S7" s="135">
        <f t="shared" si="1"/>
        <v>4.3488615740032044E-2</v>
      </c>
      <c r="T7" s="135">
        <f t="shared" si="1"/>
        <v>-2.9821036446022076E-2</v>
      </c>
      <c r="V7" s="134">
        <f t="shared" si="2"/>
        <v>41308</v>
      </c>
      <c r="W7" s="136">
        <f t="shared" si="6"/>
        <v>0.10474019724310679</v>
      </c>
      <c r="X7" s="136">
        <f t="shared" si="3"/>
        <v>3.7697445001528163E-2</v>
      </c>
      <c r="Y7" s="136">
        <f t="shared" si="3"/>
        <v>9.5787730291803097E-3</v>
      </c>
      <c r="Z7" s="136">
        <f t="shared" si="3"/>
        <v>4.0789526578852264E-2</v>
      </c>
      <c r="AA7" s="136">
        <f t="shared" si="3"/>
        <v>4.8988199034835089E-2</v>
      </c>
      <c r="AC7" s="134">
        <f t="shared" si="4"/>
        <v>41665</v>
      </c>
      <c r="AD7" s="136">
        <f t="shared" si="7"/>
        <v>-1.9688062445133325E-2</v>
      </c>
      <c r="AE7" s="136">
        <f t="shared" si="5"/>
        <v>5.1285056567500265E-2</v>
      </c>
      <c r="AF7" s="136">
        <f t="shared" si="5"/>
        <v>0.12952283251790608</v>
      </c>
      <c r="AG7" s="136">
        <f t="shared" si="5"/>
        <v>4.439199240628966E-2</v>
      </c>
      <c r="AH7" s="136">
        <f t="shared" si="5"/>
        <v>-4.4163931963584813E-2</v>
      </c>
      <c r="AI7" s="135"/>
    </row>
    <row r="8" spans="1:35">
      <c r="A8" s="71" t="s">
        <v>6</v>
      </c>
      <c r="D8" s="109"/>
      <c r="H8" s="131">
        <v>40958</v>
      </c>
      <c r="I8" s="132">
        <v>2537.0859999999998</v>
      </c>
      <c r="J8" s="132">
        <v>1844.7164</v>
      </c>
      <c r="K8" s="132">
        <v>1105.6711</v>
      </c>
      <c r="L8" s="132">
        <v>1791.6101000000001</v>
      </c>
      <c r="M8" s="132">
        <v>1727.2945999999999</v>
      </c>
      <c r="O8" s="134">
        <f t="shared" si="0"/>
        <v>40958</v>
      </c>
      <c r="P8" s="135">
        <f t="shared" si="1"/>
        <v>5.9620754664971631E-2</v>
      </c>
      <c r="Q8" s="135">
        <f t="shared" si="1"/>
        <v>6.5475845645706965E-2</v>
      </c>
      <c r="R8" s="135">
        <f t="shared" si="1"/>
        <v>0.12308315664397695</v>
      </c>
      <c r="S8" s="135">
        <f t="shared" si="1"/>
        <v>8.7948704200037753E-2</v>
      </c>
      <c r="T8" s="135">
        <f t="shared" si="1"/>
        <v>-2.5844939611559425E-2</v>
      </c>
      <c r="V8" s="134">
        <f t="shared" si="2"/>
        <v>41315</v>
      </c>
      <c r="W8" s="136">
        <f t="shared" si="6"/>
        <v>0.11617731744542392</v>
      </c>
      <c r="X8" s="136">
        <f t="shared" si="3"/>
        <v>6.3125564941441059E-2</v>
      </c>
      <c r="Y8" s="136">
        <f t="shared" si="3"/>
        <v>9.3917991360322306E-2</v>
      </c>
      <c r="Z8" s="136">
        <f t="shared" si="3"/>
        <v>5.2399935680115917E-2</v>
      </c>
      <c r="AA8" s="136">
        <f t="shared" si="3"/>
        <v>7.7806480392554445E-2</v>
      </c>
      <c r="AC8" s="134">
        <f t="shared" si="4"/>
        <v>41672</v>
      </c>
      <c r="AD8" s="136">
        <f t="shared" si="7"/>
        <v>-3.8558499095722509E-2</v>
      </c>
      <c r="AE8" s="136">
        <f t="shared" si="5"/>
        <v>6.5619552614708532E-2</v>
      </c>
      <c r="AF8" s="136">
        <f t="shared" si="5"/>
        <v>0.18679019441655531</v>
      </c>
      <c r="AG8" s="136">
        <f t="shared" si="5"/>
        <v>4.9226887436963684E-2</v>
      </c>
      <c r="AH8" s="136">
        <f t="shared" si="5"/>
        <v>-5.362770053298771E-2</v>
      </c>
      <c r="AI8" s="135"/>
    </row>
    <row r="9" spans="1:35">
      <c r="H9" s="131">
        <v>40965</v>
      </c>
      <c r="I9" s="132">
        <v>2648.0169999999998</v>
      </c>
      <c r="J9" s="132">
        <v>1935.9761000000001</v>
      </c>
      <c r="K9" s="132">
        <v>1192.846</v>
      </c>
      <c r="L9" s="132">
        <v>1892.146</v>
      </c>
      <c r="M9" s="132">
        <v>1751.9703</v>
      </c>
      <c r="O9" s="134">
        <f t="shared" si="0"/>
        <v>40965</v>
      </c>
      <c r="P9" s="135">
        <f t="shared" si="1"/>
        <v>0.10595138355801659</v>
      </c>
      <c r="Q9" s="135">
        <f t="shared" si="1"/>
        <v>0.11818584813219957</v>
      </c>
      <c r="R9" s="135">
        <f t="shared" si="1"/>
        <v>0.21163088288202636</v>
      </c>
      <c r="S9" s="135">
        <f t="shared" si="1"/>
        <v>0.1489987630998979</v>
      </c>
      <c r="T9" s="135">
        <f t="shared" si="1"/>
        <v>-1.1928403298861467E-2</v>
      </c>
      <c r="V9" s="134">
        <f t="shared" si="2"/>
        <v>41329</v>
      </c>
      <c r="W9" s="136">
        <f t="shared" si="6"/>
        <v>4.5655859505563168E-2</v>
      </c>
      <c r="X9" s="136">
        <f t="shared" si="3"/>
        <v>5.1451842603250197E-2</v>
      </c>
      <c r="Y9" s="136">
        <f t="shared" si="3"/>
        <v>8.5021428449468361E-2</v>
      </c>
      <c r="Z9" s="136">
        <f t="shared" si="3"/>
        <v>5.2131266163720991E-2</v>
      </c>
      <c r="AA9" s="136">
        <f t="shared" si="3"/>
        <v>2.0173080822417644E-2</v>
      </c>
      <c r="AC9" s="134">
        <f t="shared" si="4"/>
        <v>41679</v>
      </c>
      <c r="AD9" s="136">
        <f t="shared" si="7"/>
        <v>-3.4178766262480953E-2</v>
      </c>
      <c r="AE9" s="136">
        <f t="shared" si="5"/>
        <v>9.7261578314206343E-2</v>
      </c>
      <c r="AF9" s="136">
        <f t="shared" si="5"/>
        <v>0.22871225626814051</v>
      </c>
      <c r="AG9" s="136">
        <f t="shared" si="5"/>
        <v>8.1203366041926683E-2</v>
      </c>
      <c r="AH9" s="136">
        <f t="shared" si="5"/>
        <v>-4.4164019607301763E-2</v>
      </c>
      <c r="AI9" s="135"/>
    </row>
    <row r="10" spans="1:35">
      <c r="A10" s="141" t="s">
        <v>24</v>
      </c>
      <c r="B10" s="142">
        <v>2</v>
      </c>
      <c r="C10" s="142"/>
      <c r="D10" s="142"/>
      <c r="E10" s="142"/>
      <c r="F10" s="142"/>
      <c r="G10" s="142"/>
      <c r="H10" s="131">
        <v>40972</v>
      </c>
      <c r="I10" s="132">
        <v>2679.9340000000002</v>
      </c>
      <c r="J10" s="132">
        <v>1939.0410999999999</v>
      </c>
      <c r="K10" s="132">
        <v>1208.6385</v>
      </c>
      <c r="L10" s="132">
        <v>1900.5142000000001</v>
      </c>
      <c r="M10" s="132">
        <v>1723.7697000000001</v>
      </c>
      <c r="O10" s="134">
        <f t="shared" si="0"/>
        <v>40972</v>
      </c>
      <c r="P10" s="135">
        <f t="shared" si="1"/>
        <v>0.11928160398674548</v>
      </c>
      <c r="Q10" s="135">
        <f t="shared" si="1"/>
        <v>0.11995613838760355</v>
      </c>
      <c r="R10" s="135">
        <f t="shared" si="1"/>
        <v>0.22767208243160297</v>
      </c>
      <c r="S10" s="135">
        <f t="shared" si="1"/>
        <v>0.15408032205431943</v>
      </c>
      <c r="T10" s="135">
        <f t="shared" si="1"/>
        <v>-2.7832903432185696E-2</v>
      </c>
      <c r="V10" s="134">
        <f t="shared" si="2"/>
        <v>41336</v>
      </c>
      <c r="W10" s="136">
        <f t="shared" si="6"/>
        <v>7.4743781284858812E-2</v>
      </c>
      <c r="X10" s="136">
        <f t="shared" si="3"/>
        <v>8.1578779661457768E-2</v>
      </c>
      <c r="Y10" s="136">
        <f t="shared" si="3"/>
        <v>0.12492342103915166</v>
      </c>
      <c r="Z10" s="136">
        <f t="shared" si="3"/>
        <v>8.8820735122676853E-2</v>
      </c>
      <c r="AA10" s="136">
        <f t="shared" si="3"/>
        <v>1.7291212133500933E-2</v>
      </c>
      <c r="AC10" s="134">
        <f t="shared" si="4"/>
        <v>41686</v>
      </c>
      <c r="AD10" s="136">
        <f t="shared" si="7"/>
        <v>2.0936109506852763E-3</v>
      </c>
      <c r="AE10" s="136">
        <f t="shared" si="5"/>
        <v>0.11354678734496826</v>
      </c>
      <c r="AF10" s="136">
        <f t="shared" si="5"/>
        <v>0.19200392631072671</v>
      </c>
      <c r="AG10" s="136">
        <f t="shared" si="5"/>
        <v>0.11223865475068395</v>
      </c>
      <c r="AH10" s="136">
        <f t="shared" si="5"/>
        <v>-1.7061602402349219E-2</v>
      </c>
      <c r="AI10" s="135"/>
    </row>
    <row r="11" spans="1:35">
      <c r="A11" s="141" t="s">
        <v>25</v>
      </c>
      <c r="B11" s="142"/>
      <c r="C11" s="142"/>
      <c r="D11" s="142"/>
      <c r="E11" s="142"/>
      <c r="F11" s="142"/>
      <c r="G11" s="142"/>
      <c r="H11" s="131">
        <v>40979</v>
      </c>
      <c r="I11" s="132">
        <v>2664.3020000000001</v>
      </c>
      <c r="J11" s="132">
        <v>1948.9313999999999</v>
      </c>
      <c r="K11" s="132">
        <v>1258.3677</v>
      </c>
      <c r="L11" s="132">
        <v>1928.7418</v>
      </c>
      <c r="M11" s="132">
        <v>1639.1674</v>
      </c>
      <c r="O11" s="134">
        <f t="shared" si="0"/>
        <v>40979</v>
      </c>
      <c r="P11" s="135">
        <f t="shared" si="1"/>
        <v>0.11275285737077634</v>
      </c>
      <c r="Q11" s="135">
        <f t="shared" si="1"/>
        <v>0.12566860224177079</v>
      </c>
      <c r="R11" s="135">
        <f t="shared" si="1"/>
        <v>0.27818441554167506</v>
      </c>
      <c r="S11" s="135">
        <f t="shared" si="1"/>
        <v>0.17122142928667805</v>
      </c>
      <c r="T11" s="135">
        <f t="shared" si="1"/>
        <v>-7.5546685820841897E-2</v>
      </c>
      <c r="V11" s="134">
        <f t="shared" si="2"/>
        <v>41343</v>
      </c>
      <c r="W11" s="136">
        <f t="shared" si="6"/>
        <v>4.9812945236647588E-2</v>
      </c>
      <c r="X11" s="136">
        <f t="shared" si="3"/>
        <v>9.7740104176827547E-2</v>
      </c>
      <c r="Y11" s="136">
        <f t="shared" si="3"/>
        <v>0.13041448255843746</v>
      </c>
      <c r="Z11" s="136">
        <f t="shared" si="3"/>
        <v>0.11537406032669129</v>
      </c>
      <c r="AA11" s="136">
        <f t="shared" si="3"/>
        <v>2.8819497952066175E-3</v>
      </c>
      <c r="AC11" s="134">
        <f t="shared" si="4"/>
        <v>41693</v>
      </c>
      <c r="AD11" s="136">
        <f t="shared" si="7"/>
        <v>-1.1561569230379765E-2</v>
      </c>
      <c r="AE11" s="136">
        <f t="shared" si="5"/>
        <v>0.12744136335552758</v>
      </c>
      <c r="AF11" s="136">
        <f t="shared" si="5"/>
        <v>0.20832009422603925</v>
      </c>
      <c r="AG11" s="136">
        <f t="shared" si="5"/>
        <v>0.12307491403278092</v>
      </c>
      <c r="AH11" s="136">
        <f t="shared" si="5"/>
        <v>1.3947796422225878E-2</v>
      </c>
      <c r="AI11" s="135"/>
    </row>
    <row r="12" spans="1:35">
      <c r="A12" s="141" t="s">
        <v>26</v>
      </c>
      <c r="B12" s="142"/>
      <c r="C12" s="142"/>
      <c r="D12" s="142"/>
      <c r="E12" s="142"/>
      <c r="F12" s="142"/>
      <c r="G12" s="142"/>
      <c r="H12" s="131">
        <v>40986</v>
      </c>
      <c r="I12" s="132">
        <v>2623.52</v>
      </c>
      <c r="J12" s="132">
        <v>1918.4564</v>
      </c>
      <c r="K12" s="132">
        <v>1231.8267000000001</v>
      </c>
      <c r="L12" s="132">
        <v>1899.8988999999999</v>
      </c>
      <c r="M12" s="132">
        <v>1614.4916000000001</v>
      </c>
      <c r="O12" s="134">
        <f t="shared" si="0"/>
        <v>40986</v>
      </c>
      <c r="P12" s="135">
        <f t="shared" si="1"/>
        <v>9.5720145977963078E-2</v>
      </c>
      <c r="Q12" s="135">
        <f t="shared" si="1"/>
        <v>0.10806677661911523</v>
      </c>
      <c r="R12" s="135">
        <f t="shared" si="1"/>
        <v>0.25122544911803613</v>
      </c>
      <c r="S12" s="135">
        <f t="shared" si="1"/>
        <v>0.15370668337160898</v>
      </c>
      <c r="T12" s="135">
        <f t="shared" si="1"/>
        <v>-8.9463278531276558E-2</v>
      </c>
      <c r="V12" s="134">
        <f t="shared" si="2"/>
        <v>41350</v>
      </c>
      <c r="W12" s="136">
        <f t="shared" si="6"/>
        <v>2.2810210894681493E-2</v>
      </c>
      <c r="X12" s="136">
        <f t="shared" si="3"/>
        <v>7.9794247514257677E-2</v>
      </c>
      <c r="Y12" s="136">
        <f t="shared" si="3"/>
        <v>8.1966977991019041E-2</v>
      </c>
      <c r="Z12" s="136">
        <f t="shared" si="3"/>
        <v>0.10458265775121611</v>
      </c>
      <c r="AA12" s="136">
        <f t="shared" si="3"/>
        <v>-1.7290887708341751E-2</v>
      </c>
      <c r="AC12" s="134">
        <f t="shared" si="4"/>
        <v>41700</v>
      </c>
      <c r="AD12" s="136">
        <f t="shared" si="7"/>
        <v>-4.8807850953758503E-2</v>
      </c>
      <c r="AE12" s="136">
        <f t="shared" si="5"/>
        <v>7.5328376825293697E-2</v>
      </c>
      <c r="AF12" s="136">
        <f t="shared" si="5"/>
        <v>7.8732875833809945E-2</v>
      </c>
      <c r="AG12" s="136">
        <f t="shared" si="5"/>
        <v>8.9612652355055777E-2</v>
      </c>
      <c r="AH12" s="136">
        <f t="shared" si="5"/>
        <v>-1.2711143574343775E-2</v>
      </c>
    </row>
    <row r="13" spans="1:35">
      <c r="A13" s="141"/>
      <c r="B13" s="142"/>
      <c r="C13" s="142"/>
      <c r="D13" s="142"/>
      <c r="E13" s="142"/>
      <c r="F13" s="142"/>
      <c r="G13" s="142"/>
      <c r="H13" s="131">
        <v>40993</v>
      </c>
      <c r="I13" s="132">
        <v>2552.94</v>
      </c>
      <c r="J13" s="132">
        <v>1850.1722</v>
      </c>
      <c r="K13" s="132">
        <v>1170.9507000000001</v>
      </c>
      <c r="L13" s="132">
        <v>1829.287</v>
      </c>
      <c r="M13" s="132">
        <v>1579.2406000000001</v>
      </c>
      <c r="O13" s="134">
        <f t="shared" si="0"/>
        <v>40993</v>
      </c>
      <c r="P13" s="135">
        <f t="shared" si="1"/>
        <v>6.6242220174796085E-2</v>
      </c>
      <c r="Q13" s="135">
        <f t="shared" si="1"/>
        <v>6.8627020058572574E-2</v>
      </c>
      <c r="R13" s="135">
        <f t="shared" si="1"/>
        <v>0.18939077672417626</v>
      </c>
      <c r="S13" s="135">
        <f t="shared" si="1"/>
        <v>0.11082786442204928</v>
      </c>
      <c r="T13" s="135">
        <f t="shared" si="1"/>
        <v>-0.10934404469227355</v>
      </c>
      <c r="V13" s="134">
        <f t="shared" si="2"/>
        <v>41357</v>
      </c>
      <c r="W13" s="136">
        <f t="shared" si="6"/>
        <v>5.4396088964775657E-2</v>
      </c>
      <c r="X13" s="136">
        <f t="shared" si="3"/>
        <v>0.113709722520273</v>
      </c>
      <c r="Y13" s="136">
        <f t="shared" si="3"/>
        <v>0.13088539621288442</v>
      </c>
      <c r="Z13" s="136">
        <f t="shared" si="3"/>
        <v>0.13879681616573092</v>
      </c>
      <c r="AA13" s="136">
        <f t="shared" si="3"/>
        <v>2.882030901496524E-3</v>
      </c>
      <c r="AC13" s="134">
        <f t="shared" si="4"/>
        <v>41707</v>
      </c>
      <c r="AD13" s="136">
        <f t="shared" si="7"/>
        <v>-5.3440772767691658E-2</v>
      </c>
      <c r="AE13" s="136">
        <f t="shared" si="5"/>
        <v>0.10615032260500179</v>
      </c>
      <c r="AF13" s="136">
        <f t="shared" si="5"/>
        <v>0.10111837544067925</v>
      </c>
      <c r="AG13" s="136">
        <f t="shared" si="5"/>
        <v>0.1191313762295636</v>
      </c>
      <c r="AH13" s="136">
        <f t="shared" si="5"/>
        <v>4.1047671959383303E-2</v>
      </c>
    </row>
    <row r="14" spans="1:35">
      <c r="A14" s="141"/>
      <c r="B14" s="142"/>
      <c r="C14" s="142"/>
      <c r="D14" s="142"/>
      <c r="E14" s="142"/>
      <c r="F14" s="142"/>
      <c r="G14" s="142"/>
      <c r="H14" s="131">
        <v>41000</v>
      </c>
      <c r="I14" s="132">
        <v>2454.8989999999999</v>
      </c>
      <c r="J14" s="132">
        <v>1741.9177999999999</v>
      </c>
      <c r="K14" s="132">
        <v>1077.1486</v>
      </c>
      <c r="L14" s="132">
        <v>1726.8604</v>
      </c>
      <c r="M14" s="132">
        <v>1491.1133</v>
      </c>
      <c r="O14" s="134">
        <f t="shared" si="0"/>
        <v>41000</v>
      </c>
      <c r="P14" s="135">
        <f t="shared" si="1"/>
        <v>2.5295134262805385E-2</v>
      </c>
      <c r="Q14" s="135">
        <f t="shared" si="1"/>
        <v>6.1011768531515909E-3</v>
      </c>
      <c r="R14" s="135">
        <f t="shared" si="1"/>
        <v>9.4111485651239724E-2</v>
      </c>
      <c r="S14" s="135">
        <f t="shared" si="1"/>
        <v>4.8629684837319553E-2</v>
      </c>
      <c r="T14" s="135">
        <f t="shared" si="1"/>
        <v>-0.15904584729929283</v>
      </c>
      <c r="V14" s="134">
        <f t="shared" si="2"/>
        <v>41364</v>
      </c>
      <c r="W14" s="136">
        <f t="shared" si="6"/>
        <v>4.7732187513842561E-3</v>
      </c>
      <c r="X14" s="136">
        <f t="shared" si="3"/>
        <v>9.5947573434258748E-2</v>
      </c>
      <c r="Y14" s="136">
        <f t="shared" si="3"/>
        <v>0.18935202417743802</v>
      </c>
      <c r="Z14" s="136">
        <f t="shared" si="3"/>
        <v>9.5693515751671843E-2</v>
      </c>
      <c r="AA14" s="136">
        <f t="shared" si="3"/>
        <v>1.7291293239790617E-2</v>
      </c>
      <c r="AC14" s="134">
        <f t="shared" si="4"/>
        <v>41714</v>
      </c>
      <c r="AD14" s="136">
        <f t="shared" si="7"/>
        <v>-7.3312615490189192E-2</v>
      </c>
      <c r="AE14" s="136">
        <f t="shared" si="5"/>
        <v>4.4571681691558007E-2</v>
      </c>
      <c r="AF14" s="136">
        <f t="shared" si="5"/>
        <v>4.8559140647958188E-2</v>
      </c>
      <c r="AG14" s="136">
        <f t="shared" si="5"/>
        <v>5.364852793498831E-2</v>
      </c>
      <c r="AH14" s="136">
        <f t="shared" si="5"/>
        <v>-1.3040683950533372E-2</v>
      </c>
    </row>
    <row r="15" spans="1:35">
      <c r="A15" s="142"/>
      <c r="B15" s="142"/>
      <c r="C15" s="142"/>
      <c r="D15" s="142"/>
      <c r="E15" s="142"/>
      <c r="F15" s="142"/>
      <c r="G15" s="142"/>
      <c r="H15" s="131">
        <v>41007</v>
      </c>
      <c r="I15" s="132">
        <v>2519.83</v>
      </c>
      <c r="J15" s="132">
        <v>1792.3453</v>
      </c>
      <c r="K15" s="132">
        <v>1122.9039</v>
      </c>
      <c r="L15" s="132">
        <v>1789.2760000000001</v>
      </c>
      <c r="M15" s="132">
        <v>1484.0630000000001</v>
      </c>
      <c r="O15" s="134">
        <f t="shared" si="0"/>
        <v>41007</v>
      </c>
      <c r="P15" s="135">
        <f t="shared" si="1"/>
        <v>5.2413740104763962E-2</v>
      </c>
      <c r="Q15" s="135">
        <f t="shared" si="1"/>
        <v>3.5227216609885481E-2</v>
      </c>
      <c r="R15" s="135">
        <f t="shared" si="1"/>
        <v>0.14058733797042589</v>
      </c>
      <c r="S15" s="135">
        <f t="shared" si="1"/>
        <v>8.6531330481016244E-2</v>
      </c>
      <c r="T15" s="135">
        <f t="shared" si="1"/>
        <v>-0.16302205692922889</v>
      </c>
      <c r="V15" s="134">
        <f t="shared" si="2"/>
        <v>41371</v>
      </c>
      <c r="W15" s="136">
        <f t="shared" si="6"/>
        <v>1.2765631858502324E-4</v>
      </c>
      <c r="X15" s="136">
        <f t="shared" si="3"/>
        <v>7.7709345350735148E-2</v>
      </c>
      <c r="Y15" s="136">
        <f t="shared" si="3"/>
        <v>0.15682005224785311</v>
      </c>
      <c r="Z15" s="136">
        <f t="shared" si="3"/>
        <v>6.5621490881316413E-2</v>
      </c>
      <c r="AA15" s="136">
        <f t="shared" si="3"/>
        <v>5.4755342876840141E-2</v>
      </c>
      <c r="AC15" s="134">
        <f t="shared" si="4"/>
        <v>41721</v>
      </c>
      <c r="AD15" s="136">
        <f t="shared" si="7"/>
        <v>-5.7614025621851916E-2</v>
      </c>
      <c r="AE15" s="136">
        <f t="shared" si="5"/>
        <v>7.3118884680418939E-2</v>
      </c>
      <c r="AF15" s="136">
        <f t="shared" si="5"/>
        <v>7.3229936646162397E-2</v>
      </c>
      <c r="AG15" s="136">
        <f t="shared" si="5"/>
        <v>8.5912975549474524E-2</v>
      </c>
      <c r="AH15" s="136">
        <f t="shared" si="5"/>
        <v>-8.2709375800571472E-4</v>
      </c>
    </row>
    <row r="16" spans="1:35">
      <c r="A16" s="142"/>
      <c r="B16" s="142"/>
      <c r="C16" s="142"/>
      <c r="D16" s="142"/>
      <c r="E16" s="142"/>
      <c r="F16" s="142"/>
      <c r="G16" s="142"/>
      <c r="H16" s="131">
        <v>41014</v>
      </c>
      <c r="I16" s="132">
        <v>2580.4540000000002</v>
      </c>
      <c r="J16" s="132">
        <v>1830.6179999999999</v>
      </c>
      <c r="K16" s="132">
        <v>1133.8307</v>
      </c>
      <c r="L16" s="132">
        <v>1832.0326</v>
      </c>
      <c r="M16" s="132">
        <v>1512.2637</v>
      </c>
      <c r="O16" s="134">
        <f t="shared" si="0"/>
        <v>41014</v>
      </c>
      <c r="P16" s="135">
        <f t="shared" si="1"/>
        <v>7.7733515875396009E-2</v>
      </c>
      <c r="Q16" s="135">
        <f t="shared" si="1"/>
        <v>5.7332857020327088E-2</v>
      </c>
      <c r="R16" s="135">
        <f t="shared" si="1"/>
        <v>0.15168621270452842</v>
      </c>
      <c r="S16" s="135">
        <f t="shared" si="1"/>
        <v>0.11249512001647344</v>
      </c>
      <c r="T16" s="135">
        <f t="shared" si="1"/>
        <v>-0.14711750039816796</v>
      </c>
      <c r="V16" s="134">
        <f t="shared" si="2"/>
        <v>41378</v>
      </c>
      <c r="W16" s="136">
        <f t="shared" si="6"/>
        <v>-8.5042464854242494E-3</v>
      </c>
      <c r="X16" s="136">
        <f t="shared" si="3"/>
        <v>7.8103812663792516E-2</v>
      </c>
      <c r="Y16" s="136">
        <f t="shared" si="3"/>
        <v>0.16348447077705885</v>
      </c>
      <c r="Z16" s="136">
        <f t="shared" si="3"/>
        <v>7.7939485708925726E-2</v>
      </c>
      <c r="AA16" s="136">
        <f t="shared" si="3"/>
        <v>5.7639806967031415E-3</v>
      </c>
      <c r="AC16" s="134">
        <f t="shared" si="4"/>
        <v>41728</v>
      </c>
      <c r="AD16" s="136">
        <f t="shared" si="7"/>
        <v>-6.0596853734035339E-2</v>
      </c>
      <c r="AE16" s="136">
        <f t="shared" si="5"/>
        <v>1.6481823112123539E-2</v>
      </c>
      <c r="AF16" s="136">
        <f t="shared" si="5"/>
        <v>-1.7658069438026835E-3</v>
      </c>
      <c r="AG16" s="136">
        <f t="shared" si="5"/>
        <v>2.7456064314361539E-2</v>
      </c>
      <c r="AH16" s="136">
        <f t="shared" si="5"/>
        <v>-1.4035352495580189E-2</v>
      </c>
    </row>
    <row r="17" spans="1:34">
      <c r="A17" s="142"/>
      <c r="B17" s="142"/>
      <c r="C17" s="142"/>
      <c r="D17" s="142"/>
      <c r="E17" s="142"/>
      <c r="F17" s="142"/>
      <c r="G17" s="142"/>
      <c r="H17" s="131">
        <v>41021</v>
      </c>
      <c r="I17" s="132">
        <v>2626.8389999999999</v>
      </c>
      <c r="J17" s="132">
        <v>1877.3581999999999</v>
      </c>
      <c r="K17" s="132">
        <v>1131.8590999999999</v>
      </c>
      <c r="L17" s="132">
        <v>1892.3164999999999</v>
      </c>
      <c r="M17" s="132">
        <v>1533.4142999999999</v>
      </c>
      <c r="O17" s="134">
        <f t="shared" si="0"/>
        <v>41021</v>
      </c>
      <c r="P17" s="135">
        <f t="shared" si="1"/>
        <v>9.7106335206366357E-2</v>
      </c>
      <c r="Q17" s="135">
        <f t="shared" si="1"/>
        <v>8.4329176953650942E-2</v>
      </c>
      <c r="R17" s="135">
        <f t="shared" si="1"/>
        <v>0.1496835640401657</v>
      </c>
      <c r="S17" s="135">
        <f t="shared" si="1"/>
        <v>0.14910229860355795</v>
      </c>
      <c r="T17" s="135">
        <f t="shared" si="1"/>
        <v>-0.13518904070156978</v>
      </c>
      <c r="V17" s="134">
        <f t="shared" si="2"/>
        <v>41385</v>
      </c>
      <c r="W17" s="136">
        <f t="shared" si="6"/>
        <v>2.0375478711194717E-2</v>
      </c>
      <c r="X17" s="136">
        <f t="shared" si="3"/>
        <v>0.11025471949641363</v>
      </c>
      <c r="Y17" s="136">
        <f t="shared" si="3"/>
        <v>0.23154856830638426</v>
      </c>
      <c r="Z17" s="136">
        <f t="shared" si="3"/>
        <v>0.10765862221447997</v>
      </c>
      <c r="AA17" s="136">
        <f t="shared" si="3"/>
        <v>1.7291374346080524E-2</v>
      </c>
      <c r="AC17" s="134">
        <f t="shared" si="4"/>
        <v>41735</v>
      </c>
      <c r="AD17" s="136">
        <f t="shared" si="7"/>
        <v>-4.5969951706384515E-2</v>
      </c>
      <c r="AE17" s="136">
        <f t="shared" si="5"/>
        <v>3.9443062594880951E-2</v>
      </c>
      <c r="AF17" s="136">
        <f t="shared" si="5"/>
        <v>1.4452914368819236E-2</v>
      </c>
      <c r="AG17" s="136">
        <f t="shared" si="5"/>
        <v>5.666537517782233E-2</v>
      </c>
      <c r="AH17" s="136">
        <f t="shared" si="5"/>
        <v>-1.7399468931660778E-2</v>
      </c>
    </row>
    <row r="18" spans="1:34">
      <c r="A18" s="142"/>
      <c r="B18" s="142"/>
      <c r="C18" s="142"/>
      <c r="D18" s="142"/>
      <c r="E18" s="142"/>
      <c r="F18" s="142"/>
      <c r="G18" s="142"/>
      <c r="H18" s="131">
        <v>41028</v>
      </c>
      <c r="I18" s="132">
        <v>2626.1570000000002</v>
      </c>
      <c r="J18" s="132">
        <v>1819.0586000000001</v>
      </c>
      <c r="K18" s="132">
        <v>1116.9690000000001</v>
      </c>
      <c r="L18" s="132">
        <v>1815.5959</v>
      </c>
      <c r="M18" s="132">
        <v>1526.3643999999999</v>
      </c>
      <c r="O18" s="134">
        <f t="shared" si="0"/>
        <v>41028</v>
      </c>
      <c r="P18" s="135">
        <f t="shared" si="1"/>
        <v>9.6821496082000413E-2</v>
      </c>
      <c r="Q18" s="135">
        <f t="shared" si="1"/>
        <v>5.0656350273730943E-2</v>
      </c>
      <c r="R18" s="135">
        <f t="shared" si="1"/>
        <v>0.13455897544348061</v>
      </c>
      <c r="S18" s="135">
        <f t="shared" si="1"/>
        <v>0.10251399384045734</v>
      </c>
      <c r="T18" s="135">
        <f t="shared" si="1"/>
        <v>-0.13916502474055914</v>
      </c>
      <c r="V18" s="134">
        <f t="shared" si="2"/>
        <v>41392</v>
      </c>
      <c r="W18" s="136">
        <f t="shared" si="6"/>
        <v>-1.4466642236119931E-2</v>
      </c>
      <c r="X18" s="136">
        <f t="shared" si="3"/>
        <v>0.11493753942397111</v>
      </c>
      <c r="Y18" s="136">
        <f t="shared" si="3"/>
        <v>0.31077338774395158</v>
      </c>
      <c r="Z18" s="136">
        <f t="shared" si="3"/>
        <v>9.4144344540179947E-2</v>
      </c>
      <c r="AA18" s="136">
        <f t="shared" si="3"/>
        <v>2.8818767995457906E-2</v>
      </c>
      <c r="AC18" s="134">
        <f t="shared" si="4"/>
        <v>41742</v>
      </c>
      <c r="AD18" s="136">
        <f t="shared" si="7"/>
        <v>-8.7799827045733636E-3</v>
      </c>
      <c r="AE18" s="136">
        <f t="shared" si="5"/>
        <v>7.182521575366585E-2</v>
      </c>
      <c r="AF18" s="136">
        <f t="shared" si="5"/>
        <v>3.2819990387413345E-2</v>
      </c>
      <c r="AG18" s="136">
        <f t="shared" si="5"/>
        <v>9.4314425651981004E-2</v>
      </c>
      <c r="AH18" s="136">
        <f t="shared" si="5"/>
        <v>8.4050324671769427E-3</v>
      </c>
    </row>
    <row r="19" spans="1:34">
      <c r="A19" s="142"/>
      <c r="B19" s="142"/>
      <c r="C19" s="142"/>
      <c r="D19" s="142"/>
      <c r="E19" s="142"/>
      <c r="F19" s="142"/>
      <c r="G19" s="142"/>
      <c r="H19" s="131">
        <v>41035</v>
      </c>
      <c r="I19" s="132">
        <v>2715.8789999999999</v>
      </c>
      <c r="J19" s="132">
        <v>1861.8871999999999</v>
      </c>
      <c r="K19" s="132">
        <v>1154.2837</v>
      </c>
      <c r="L19" s="132">
        <v>1858.0018</v>
      </c>
      <c r="M19" s="132">
        <v>1554.5648000000001</v>
      </c>
      <c r="O19" s="134">
        <f t="shared" si="0"/>
        <v>41035</v>
      </c>
      <c r="P19" s="135">
        <f t="shared" si="1"/>
        <v>0.13429412939046936</v>
      </c>
      <c r="Q19" s="135">
        <f t="shared" si="1"/>
        <v>7.5393398636732112E-2</v>
      </c>
      <c r="R19" s="135">
        <f t="shared" si="1"/>
        <v>0.17246130558960004</v>
      </c>
      <c r="S19" s="135">
        <f t="shared" si="1"/>
        <v>0.12826482207894307</v>
      </c>
      <c r="T19" s="135">
        <f t="shared" si="1"/>
        <v>-0.12326063740270821</v>
      </c>
      <c r="V19" s="134">
        <f t="shared" si="2"/>
        <v>41399</v>
      </c>
      <c r="W19" s="136">
        <f t="shared" si="6"/>
        <v>3.8989541846707887E-3</v>
      </c>
      <c r="X19" s="136">
        <f t="shared" si="3"/>
        <v>0.16057323266808443</v>
      </c>
      <c r="Y19" s="136">
        <f t="shared" si="3"/>
        <v>0.39270288729147818</v>
      </c>
      <c r="Z19" s="136">
        <f t="shared" si="3"/>
        <v>0.13878328219009206</v>
      </c>
      <c r="AA19" s="136">
        <f t="shared" si="3"/>
        <v>4.8991686605296181E-2</v>
      </c>
      <c r="AC19" s="134">
        <f t="shared" si="4"/>
        <v>41749</v>
      </c>
      <c r="AD19" s="136">
        <f t="shared" si="7"/>
        <v>-2.8942119689415735E-2</v>
      </c>
      <c r="AE19" s="136">
        <f t="shared" si="5"/>
        <v>8.2496600432269585E-2</v>
      </c>
      <c r="AF19" s="136">
        <f t="shared" si="5"/>
        <v>4.5800495902459382E-2</v>
      </c>
      <c r="AG19" s="136">
        <f t="shared" si="5"/>
        <v>0.10693166322256631</v>
      </c>
      <c r="AH19" s="136">
        <f t="shared" si="5"/>
        <v>3.3401897013198845E-3</v>
      </c>
    </row>
    <row r="20" spans="1:34">
      <c r="A20" s="142"/>
      <c r="B20" s="142"/>
      <c r="C20" s="142"/>
      <c r="D20" s="142"/>
      <c r="E20" s="142"/>
      <c r="F20" s="142"/>
      <c r="G20" s="142"/>
      <c r="H20" s="131">
        <v>41042</v>
      </c>
      <c r="I20" s="132">
        <v>2636.9169999999999</v>
      </c>
      <c r="J20" s="132">
        <v>1818.1532999999999</v>
      </c>
      <c r="K20" s="132">
        <v>1118.4422999999999</v>
      </c>
      <c r="L20" s="132">
        <v>1823.7774999999999</v>
      </c>
      <c r="M20" s="132">
        <v>1494.6382000000001</v>
      </c>
      <c r="O20" s="134">
        <f t="shared" si="0"/>
        <v>41042</v>
      </c>
      <c r="P20" s="135">
        <f t="shared" si="1"/>
        <v>0.1013154388652544</v>
      </c>
      <c r="Q20" s="135">
        <f t="shared" si="1"/>
        <v>5.013346486811332E-2</v>
      </c>
      <c r="R20" s="135">
        <f t="shared" si="1"/>
        <v>0.13605547690280551</v>
      </c>
      <c r="S20" s="135">
        <f t="shared" si="1"/>
        <v>0.10748224062489053</v>
      </c>
      <c r="T20" s="135">
        <f t="shared" si="1"/>
        <v>-0.15705788347866645</v>
      </c>
      <c r="V20" s="134">
        <f t="shared" si="2"/>
        <v>41406</v>
      </c>
      <c r="W20" s="136">
        <f t="shared" si="6"/>
        <v>2.3198012266282042E-2</v>
      </c>
      <c r="X20" s="136">
        <f t="shared" si="3"/>
        <v>0.21050092016361344</v>
      </c>
      <c r="Y20" s="136">
        <f t="shared" si="3"/>
        <v>0.50726902521897999</v>
      </c>
      <c r="Z20" s="136">
        <f t="shared" si="3"/>
        <v>0.18525459954172074</v>
      </c>
      <c r="AA20" s="136">
        <f t="shared" si="3"/>
        <v>5.4755342876840141E-2</v>
      </c>
      <c r="AC20" s="134">
        <f t="shared" si="4"/>
        <v>41756</v>
      </c>
      <c r="AD20" s="136">
        <f t="shared" si="7"/>
        <v>-5.3673008177567483E-2</v>
      </c>
      <c r="AE20" s="136">
        <f t="shared" si="5"/>
        <v>6.6967218946683005E-3</v>
      </c>
      <c r="AF20" s="136">
        <f t="shared" si="5"/>
        <v>-2.180551876261938E-2</v>
      </c>
      <c r="AG20" s="136">
        <f t="shared" si="5"/>
        <v>1.8878510628224543E-2</v>
      </c>
      <c r="AH20" s="136">
        <f t="shared" si="5"/>
        <v>-1.5706805823854864E-2</v>
      </c>
    </row>
    <row r="21" spans="1:34">
      <c r="A21" s="142"/>
      <c r="B21" s="142"/>
      <c r="C21" s="142"/>
      <c r="D21" s="142"/>
      <c r="E21" s="142"/>
      <c r="F21" s="142"/>
      <c r="G21" s="142"/>
      <c r="H21" s="131">
        <v>41049</v>
      </c>
      <c r="I21" s="132">
        <v>2573.9760000000001</v>
      </c>
      <c r="J21" s="132">
        <v>1779.1014</v>
      </c>
      <c r="K21" s="132">
        <v>1098.3505</v>
      </c>
      <c r="L21" s="132">
        <v>1786.7999</v>
      </c>
      <c r="M21" s="132">
        <v>1452.3369</v>
      </c>
      <c r="O21" s="134">
        <f t="shared" si="0"/>
        <v>41049</v>
      </c>
      <c r="P21" s="135">
        <f t="shared" si="1"/>
        <v>7.5027961846592994E-2</v>
      </c>
      <c r="Q21" s="135">
        <f t="shared" si="1"/>
        <v>2.7577772200898298E-2</v>
      </c>
      <c r="R21" s="135">
        <f t="shared" si="1"/>
        <v>0.11564727217839943</v>
      </c>
      <c r="S21" s="135">
        <f t="shared" si="1"/>
        <v>8.5027727779474427E-2</v>
      </c>
      <c r="T21" s="135">
        <f t="shared" si="1"/>
        <v>-0.1809148592695996</v>
      </c>
      <c r="V21" s="134">
        <f t="shared" si="2"/>
        <v>41413</v>
      </c>
      <c r="W21" s="136">
        <f t="shared" si="6"/>
        <v>4.3821152289558185E-2</v>
      </c>
      <c r="X21" s="136">
        <f t="shared" si="6"/>
        <v>0.26922673741846959</v>
      </c>
      <c r="Y21" s="136">
        <f t="shared" si="6"/>
        <v>0.63887931770450956</v>
      </c>
      <c r="Z21" s="136">
        <f t="shared" si="6"/>
        <v>0.23831857102657228</v>
      </c>
      <c r="AA21" s="136">
        <f t="shared" si="6"/>
        <v>6.9164605215134456E-2</v>
      </c>
      <c r="AC21" s="134">
        <f t="shared" si="4"/>
        <v>41763</v>
      </c>
      <c r="AD21" s="136">
        <f t="shared" si="7"/>
        <v>-5.7674703670672733E-2</v>
      </c>
      <c r="AE21" s="136">
        <f t="shared" si="7"/>
        <v>8.3244940942266421E-3</v>
      </c>
      <c r="AF21" s="136">
        <f t="shared" si="7"/>
        <v>1.3849947640441895E-2</v>
      </c>
      <c r="AG21" s="136">
        <f t="shared" si="7"/>
        <v>5.4154315445766876E-3</v>
      </c>
      <c r="AH21" s="136">
        <f t="shared" si="7"/>
        <v>1.5576129041701137E-2</v>
      </c>
    </row>
    <row r="22" spans="1:34">
      <c r="A22" s="142"/>
      <c r="B22" s="142"/>
      <c r="C22" s="142"/>
      <c r="D22" s="142"/>
      <c r="E22" s="142"/>
      <c r="F22" s="142"/>
      <c r="G22" s="142"/>
      <c r="H22" s="131">
        <v>41056</v>
      </c>
      <c r="I22" s="132">
        <v>2573.1030000000001</v>
      </c>
      <c r="J22" s="132">
        <v>1749.952</v>
      </c>
      <c r="K22" s="132">
        <v>1067.9359999999999</v>
      </c>
      <c r="L22" s="132">
        <v>1756.5107</v>
      </c>
      <c r="M22" s="132">
        <v>1441.7617</v>
      </c>
      <c r="O22" s="134">
        <f t="shared" si="0"/>
        <v>41056</v>
      </c>
      <c r="P22" s="135">
        <f t="shared" si="1"/>
        <v>7.4663351061297289E-2</v>
      </c>
      <c r="Q22" s="135">
        <f t="shared" si="1"/>
        <v>1.0741589893924042E-2</v>
      </c>
      <c r="R22" s="135">
        <f t="shared" si="1"/>
        <v>8.4753806058367687E-2</v>
      </c>
      <c r="S22" s="135">
        <f t="shared" si="1"/>
        <v>6.6634721460043789E-2</v>
      </c>
      <c r="T22" s="135">
        <f t="shared" si="1"/>
        <v>-0.18687903272016204</v>
      </c>
      <c r="V22" s="134">
        <f t="shared" si="2"/>
        <v>41420</v>
      </c>
      <c r="W22" s="136">
        <f t="shared" si="6"/>
        <v>4.5907145129528981E-2</v>
      </c>
      <c r="X22" s="136">
        <f t="shared" si="6"/>
        <v>0.30481697523036599</v>
      </c>
      <c r="Y22" s="136">
        <f t="shared" si="6"/>
        <v>0.67097102463844838</v>
      </c>
      <c r="Z22" s="136">
        <f t="shared" si="6"/>
        <v>0.28453622683479174</v>
      </c>
      <c r="AA22" s="136">
        <f t="shared" si="6"/>
        <v>6.0518999148383879E-2</v>
      </c>
      <c r="AC22" s="134">
        <f t="shared" si="4"/>
        <v>41770</v>
      </c>
      <c r="AD22" s="136">
        <f t="shared" si="7"/>
        <v>-6.8478015557153271E-2</v>
      </c>
      <c r="AE22" s="136">
        <f t="shared" si="7"/>
        <v>-5.8733749049827422E-3</v>
      </c>
      <c r="AF22" s="136">
        <f t="shared" si="7"/>
        <v>-1.6254025598739896E-2</v>
      </c>
      <c r="AG22" s="136">
        <f t="shared" si="7"/>
        <v>-8.6418856907086727E-3</v>
      </c>
      <c r="AH22" s="136">
        <f t="shared" si="7"/>
        <v>2.7693924651469581E-2</v>
      </c>
    </row>
    <row r="23" spans="1:34">
      <c r="A23" s="142"/>
      <c r="B23" s="142"/>
      <c r="C23" s="142"/>
      <c r="D23" s="142"/>
      <c r="E23" s="142"/>
      <c r="F23" s="142"/>
      <c r="G23" s="142"/>
      <c r="H23" s="131">
        <v>41063</v>
      </c>
      <c r="I23" s="132">
        <v>2632.998</v>
      </c>
      <c r="J23" s="132">
        <v>1784.8502000000001</v>
      </c>
      <c r="K23" s="132">
        <v>1120.7467999999999</v>
      </c>
      <c r="L23" s="132">
        <v>1790.4366</v>
      </c>
      <c r="M23" s="132">
        <v>1448.8116</v>
      </c>
      <c r="O23" s="134">
        <f t="shared" si="0"/>
        <v>41063</v>
      </c>
      <c r="P23" s="135">
        <f t="shared" si="1"/>
        <v>9.9678658031836953E-2</v>
      </c>
      <c r="Q23" s="135">
        <f t="shared" si="1"/>
        <v>3.0898178276026256E-2</v>
      </c>
      <c r="R23" s="135">
        <f t="shared" si="1"/>
        <v>0.13839626806076022</v>
      </c>
      <c r="S23" s="135">
        <f t="shared" si="1"/>
        <v>8.7236100601532085E-2</v>
      </c>
      <c r="T23" s="135">
        <f t="shared" si="1"/>
        <v>-0.18290304868117269</v>
      </c>
      <c r="V23" s="134">
        <f t="shared" si="2"/>
        <v>41427</v>
      </c>
      <c r="W23" s="136">
        <f t="shared" si="6"/>
        <v>4.9611191875098104E-2</v>
      </c>
      <c r="X23" s="136">
        <f t="shared" si="6"/>
        <v>0.29465648308914871</v>
      </c>
      <c r="Y23" s="136">
        <f t="shared" si="6"/>
        <v>0.62151894411528685</v>
      </c>
      <c r="Z23" s="136">
        <f t="shared" si="6"/>
        <v>0.27512495477508137</v>
      </c>
      <c r="AA23" s="136">
        <f t="shared" si="6"/>
        <v>8.357370534084918E-2</v>
      </c>
      <c r="AC23" s="134">
        <f t="shared" si="4"/>
        <v>41777</v>
      </c>
      <c r="AD23" s="136">
        <f t="shared" si="7"/>
        <v>-6.322172501144796E-2</v>
      </c>
      <c r="AE23" s="136">
        <f t="shared" si="7"/>
        <v>-1.3003981832187317E-2</v>
      </c>
      <c r="AF23" s="136">
        <f t="shared" si="7"/>
        <v>-4.9181749089475368E-2</v>
      </c>
      <c r="AG23" s="136">
        <f t="shared" si="7"/>
        <v>-1.0246197314563332E-2</v>
      </c>
      <c r="AH23" s="136">
        <f t="shared" si="7"/>
        <v>3.1655946525413148E-2</v>
      </c>
    </row>
    <row r="24" spans="1:34">
      <c r="A24" s="142"/>
      <c r="B24" s="142"/>
      <c r="C24" s="142"/>
      <c r="D24" s="142"/>
      <c r="E24" s="142"/>
      <c r="F24" s="142"/>
      <c r="G24" s="142"/>
      <c r="H24" s="131">
        <v>41070</v>
      </c>
      <c r="I24" s="132">
        <v>2524.3290000000002</v>
      </c>
      <c r="J24" s="132">
        <v>1689.2719</v>
      </c>
      <c r="K24" s="132">
        <v>1047.7737</v>
      </c>
      <c r="L24" s="132">
        <v>1696.2746999999999</v>
      </c>
      <c r="M24" s="132">
        <v>1378.3098</v>
      </c>
      <c r="O24" s="134">
        <f t="shared" si="0"/>
        <v>41070</v>
      </c>
      <c r="P24" s="135">
        <f t="shared" si="1"/>
        <v>5.4292759489695364E-2</v>
      </c>
      <c r="Q24" s="135">
        <f t="shared" si="1"/>
        <v>-2.4306171844067692E-2</v>
      </c>
      <c r="R24" s="135">
        <f t="shared" si="1"/>
        <v>6.4273991103266814E-2</v>
      </c>
      <c r="S24" s="135">
        <f t="shared" si="1"/>
        <v>3.0056629973400861E-2</v>
      </c>
      <c r="T24" s="135">
        <f t="shared" si="1"/>
        <v>-0.22266446820769348</v>
      </c>
      <c r="V24" s="134">
        <f t="shared" si="2"/>
        <v>41434</v>
      </c>
      <c r="W24" s="136">
        <f t="shared" si="6"/>
        <v>3.7451222802542539E-4</v>
      </c>
      <c r="X24" s="136">
        <f t="shared" si="6"/>
        <v>0.21889528342990183</v>
      </c>
      <c r="Y24" s="136">
        <f t="shared" si="6"/>
        <v>0.53261819796130938</v>
      </c>
      <c r="Z24" s="136">
        <f t="shared" si="6"/>
        <v>0.19457066477280338</v>
      </c>
      <c r="AA24" s="136">
        <f t="shared" si="6"/>
        <v>3.7464211849628892E-2</v>
      </c>
      <c r="AC24" s="134">
        <f t="shared" si="4"/>
        <v>41784</v>
      </c>
      <c r="AD24" s="136">
        <f t="shared" si="7"/>
        <v>-6.2146981441684179E-2</v>
      </c>
      <c r="AE24" s="136">
        <f t="shared" si="7"/>
        <v>2.182420840711452E-2</v>
      </c>
      <c r="AF24" s="136">
        <f t="shared" si="7"/>
        <v>-2.2584329621134214E-2</v>
      </c>
      <c r="AG24" s="136">
        <f t="shared" si="7"/>
        <v>3.3333973055917232E-2</v>
      </c>
      <c r="AH24" s="136">
        <f t="shared" si="7"/>
        <v>2.8899113404922572E-2</v>
      </c>
    </row>
    <row r="25" spans="1:34">
      <c r="H25" s="131">
        <v>41077</v>
      </c>
      <c r="I25" s="132">
        <v>2568.0540000000001</v>
      </c>
      <c r="J25" s="132">
        <v>1710.0275999999999</v>
      </c>
      <c r="K25" s="132">
        <v>1042.3594000000001</v>
      </c>
      <c r="L25" s="132">
        <v>1719.4450999999999</v>
      </c>
      <c r="M25" s="132">
        <v>1402.9855</v>
      </c>
      <c r="O25" s="134">
        <f t="shared" si="0"/>
        <v>41077</v>
      </c>
      <c r="P25" s="135">
        <f t="shared" si="1"/>
        <v>7.2554622705103045E-2</v>
      </c>
      <c r="Q25" s="135">
        <f t="shared" si="1"/>
        <v>-1.231804347405463E-2</v>
      </c>
      <c r="R25" s="135">
        <f t="shared" si="1"/>
        <v>5.8774426960713555E-2</v>
      </c>
      <c r="S25" s="135">
        <f t="shared" si="1"/>
        <v>4.4126770935319026E-2</v>
      </c>
      <c r="T25" s="135">
        <f t="shared" si="1"/>
        <v>-0.20874793189499552</v>
      </c>
      <c r="V25" s="134">
        <f t="shared" si="2"/>
        <v>41441</v>
      </c>
      <c r="W25" s="136">
        <f t="shared" si="6"/>
        <v>-2.6763127056293579E-2</v>
      </c>
      <c r="X25" s="136">
        <f t="shared" si="6"/>
        <v>0.22904530586498639</v>
      </c>
      <c r="Y25" s="136">
        <f t="shared" si="6"/>
        <v>0.62361696860006499</v>
      </c>
      <c r="Z25" s="136">
        <f t="shared" si="6"/>
        <v>0.190283074490466</v>
      </c>
      <c r="AA25" s="136">
        <f t="shared" si="6"/>
        <v>2.8818686889168221E-2</v>
      </c>
      <c r="AC25" s="134">
        <f t="shared" si="4"/>
        <v>41791</v>
      </c>
      <c r="AD25" s="136">
        <f t="shared" si="7"/>
        <v>-5.8632893002773301E-2</v>
      </c>
      <c r="AE25" s="136">
        <f t="shared" si="7"/>
        <v>5.0953222093233608E-2</v>
      </c>
      <c r="AF25" s="136">
        <f t="shared" si="7"/>
        <v>7.0917590567982636E-3</v>
      </c>
      <c r="AG25" s="136">
        <f t="shared" si="7"/>
        <v>6.4780217049895894E-2</v>
      </c>
      <c r="AH25" s="136">
        <f t="shared" si="7"/>
        <v>4.2978463046472903E-2</v>
      </c>
    </row>
    <row r="26" spans="1:34">
      <c r="A26" s="109" t="s">
        <v>173</v>
      </c>
      <c r="H26" s="131">
        <v>41084</v>
      </c>
      <c r="I26" s="132">
        <v>2512.1849999999999</v>
      </c>
      <c r="J26" s="132">
        <v>1710.7893999999999</v>
      </c>
      <c r="K26" s="132">
        <v>1053.2728999999999</v>
      </c>
      <c r="L26" s="132">
        <v>1732.9733000000001</v>
      </c>
      <c r="M26" s="132">
        <v>1353.6342</v>
      </c>
      <c r="O26" s="134">
        <f t="shared" si="0"/>
        <v>41084</v>
      </c>
      <c r="P26" s="135">
        <f t="shared" si="1"/>
        <v>4.9220785404208378E-2</v>
      </c>
      <c r="Q26" s="135">
        <f t="shared" si="1"/>
        <v>-1.1878041152173058E-2</v>
      </c>
      <c r="R26" s="135">
        <f t="shared" si="1"/>
        <v>6.9859792247039643E-2</v>
      </c>
      <c r="S26" s="135">
        <f t="shared" si="1"/>
        <v>5.2341721085555015E-2</v>
      </c>
      <c r="T26" s="135">
        <f t="shared" si="1"/>
        <v>-0.23658094812265473</v>
      </c>
      <c r="V26" s="134">
        <f t="shared" si="2"/>
        <v>41448</v>
      </c>
      <c r="W26" s="136">
        <f t="shared" si="6"/>
        <v>-6.6782376179411629E-2</v>
      </c>
      <c r="X26" s="136">
        <f t="shared" si="6"/>
        <v>0.18581771006067216</v>
      </c>
      <c r="Y26" s="136">
        <f t="shared" si="6"/>
        <v>0.54393720012976599</v>
      </c>
      <c r="Z26" s="136">
        <f t="shared" si="6"/>
        <v>0.16089525238854585</v>
      </c>
      <c r="AA26" s="136">
        <f t="shared" si="6"/>
        <v>-3.4581937629263093E-2</v>
      </c>
      <c r="AC26" s="134">
        <f t="shared" si="4"/>
        <v>41798</v>
      </c>
      <c r="AD26" s="136">
        <f t="shared" si="7"/>
        <v>-6.8126606713262206E-2</v>
      </c>
      <c r="AE26" s="136">
        <f t="shared" si="7"/>
        <v>3.8730478349853881E-2</v>
      </c>
      <c r="AF26" s="136">
        <f t="shared" si="7"/>
        <v>-1.9924570741788661E-2</v>
      </c>
      <c r="AG26" s="136">
        <f t="shared" si="7"/>
        <v>5.8509793925960896E-2</v>
      </c>
      <c r="AH26" s="136">
        <f t="shared" si="7"/>
        <v>2.4260306747751148E-2</v>
      </c>
    </row>
    <row r="27" spans="1:34">
      <c r="H27" s="131">
        <v>41091</v>
      </c>
      <c r="I27" s="132">
        <v>2461.6120000000001</v>
      </c>
      <c r="J27" s="132">
        <v>1618.7698</v>
      </c>
      <c r="K27" s="132">
        <v>975.05160000000001</v>
      </c>
      <c r="L27" s="132">
        <v>1635.9083000000001</v>
      </c>
      <c r="M27" s="132">
        <v>1311.3330000000001</v>
      </c>
      <c r="O27" s="134">
        <f t="shared" si="0"/>
        <v>41091</v>
      </c>
      <c r="P27" s="135">
        <f t="shared" si="1"/>
        <v>2.8098836670239047E-2</v>
      </c>
      <c r="Q27" s="135">
        <f t="shared" si="1"/>
        <v>-6.5026948553863373E-2</v>
      </c>
      <c r="R27" s="135">
        <f t="shared" si="1"/>
        <v>-9.5933331179948178E-3</v>
      </c>
      <c r="S27" s="135">
        <f t="shared" si="1"/>
        <v>-6.6006464380355956E-3</v>
      </c>
      <c r="T27" s="135">
        <f t="shared" si="1"/>
        <v>-0.26043786751585107</v>
      </c>
      <c r="V27" s="134">
        <f t="shared" si="2"/>
        <v>41455</v>
      </c>
      <c r="W27" s="136">
        <f t="shared" si="6"/>
        <v>-0.11379976884944198</v>
      </c>
      <c r="X27" s="136">
        <f t="shared" si="6"/>
        <v>0.16988028118639331</v>
      </c>
      <c r="Y27" s="136">
        <f t="shared" si="6"/>
        <v>0.53911742107330074</v>
      </c>
      <c r="Z27" s="136">
        <f t="shared" si="6"/>
        <v>0.15522404759671438</v>
      </c>
      <c r="AA27" s="136">
        <f t="shared" si="6"/>
        <v>-0.10086443083661145</v>
      </c>
      <c r="AC27" s="134">
        <f t="shared" si="4"/>
        <v>41805</v>
      </c>
      <c r="AD27" s="136">
        <f t="shared" si="7"/>
        <v>-4.9999148761185497E-2</v>
      </c>
      <c r="AE27" s="136">
        <f t="shared" si="7"/>
        <v>6.4935056095590138E-2</v>
      </c>
      <c r="AF27" s="136">
        <f t="shared" si="7"/>
        <v>-5.2208435489289329E-3</v>
      </c>
      <c r="AG27" s="136">
        <f t="shared" si="7"/>
        <v>9.3335321634918866E-2</v>
      </c>
      <c r="AH27" s="136">
        <f t="shared" si="7"/>
        <v>2.054728067400835E-2</v>
      </c>
    </row>
    <row r="28" spans="1:34">
      <c r="H28" s="131">
        <v>41098</v>
      </c>
      <c r="I28" s="132">
        <v>2472.614</v>
      </c>
      <c r="J28" s="132">
        <v>1635.7922000000001</v>
      </c>
      <c r="K28" s="132">
        <v>1036.0651</v>
      </c>
      <c r="L28" s="132">
        <v>1637.6967999999999</v>
      </c>
      <c r="M28" s="132">
        <v>1332.4554000000001</v>
      </c>
      <c r="O28" s="134">
        <f t="shared" si="0"/>
        <v>41098</v>
      </c>
      <c r="P28" s="135">
        <f t="shared" si="1"/>
        <v>3.2693851400849017E-2</v>
      </c>
      <c r="Q28" s="135">
        <f t="shared" si="1"/>
        <v>-5.5195108800652815E-2</v>
      </c>
      <c r="R28" s="135">
        <f t="shared" si="1"/>
        <v>5.2381004619418414E-2</v>
      </c>
      <c r="S28" s="135">
        <f t="shared" si="1"/>
        <v>-5.5145863307266563E-3</v>
      </c>
      <c r="T28" s="135">
        <f t="shared" si="1"/>
        <v>-0.24852531198099981</v>
      </c>
      <c r="V28" s="134">
        <f t="shared" si="2"/>
        <v>41462</v>
      </c>
      <c r="W28" s="136">
        <f t="shared" si="6"/>
        <v>-0.10324496724024756</v>
      </c>
      <c r="X28" s="136">
        <f t="shared" si="6"/>
        <v>0.23040500204842074</v>
      </c>
      <c r="Y28" s="136">
        <f t="shared" si="6"/>
        <v>0.67360928509228768</v>
      </c>
      <c r="Z28" s="136">
        <f t="shared" si="6"/>
        <v>0.20840084687847571</v>
      </c>
      <c r="AA28" s="136">
        <f t="shared" si="6"/>
        <v>-9.5025832353298978E-2</v>
      </c>
      <c r="AC28" s="134">
        <f t="shared" si="4"/>
        <v>41812</v>
      </c>
      <c r="AD28" s="136">
        <f t="shared" si="7"/>
        <v>-6.7247866337171835E-2</v>
      </c>
      <c r="AE28" s="136">
        <f t="shared" si="7"/>
        <v>5.3392861161871696E-2</v>
      </c>
      <c r="AF28" s="136">
        <f t="shared" si="7"/>
        <v>2.2709376217288746E-2</v>
      </c>
      <c r="AG28" s="136">
        <f t="shared" si="7"/>
        <v>6.4467754016750201E-2</v>
      </c>
      <c r="AH28" s="136">
        <f t="shared" si="7"/>
        <v>2.7639936121753417E-2</v>
      </c>
    </row>
    <row r="29" spans="1:34">
      <c r="H29" s="131">
        <v>41105</v>
      </c>
      <c r="I29" s="132">
        <v>2450.6329999999998</v>
      </c>
      <c r="J29" s="132">
        <v>1573.3688999999999</v>
      </c>
      <c r="K29" s="132">
        <v>1043.2608</v>
      </c>
      <c r="L29" s="132">
        <v>1568.3770999999999</v>
      </c>
      <c r="M29" s="132">
        <v>1264.9443000000001</v>
      </c>
      <c r="O29" s="134">
        <f t="shared" si="0"/>
        <v>41105</v>
      </c>
      <c r="P29" s="135">
        <f t="shared" si="1"/>
        <v>2.3513427951154631E-2</v>
      </c>
      <c r="Q29" s="135">
        <f t="shared" si="1"/>
        <v>-9.1249712291734619E-2</v>
      </c>
      <c r="R29" s="135">
        <f t="shared" si="1"/>
        <v>5.9690022165651779E-2</v>
      </c>
      <c r="S29" s="135">
        <f t="shared" si="1"/>
        <v>-4.7608721539350141E-2</v>
      </c>
      <c r="T29" s="135">
        <f t="shared" si="1"/>
        <v>-0.28660004439629827</v>
      </c>
      <c r="V29" s="134">
        <f t="shared" si="2"/>
        <v>41469</v>
      </c>
      <c r="W29" s="136">
        <f t="shared" si="6"/>
        <v>-8.3704288366361568E-2</v>
      </c>
      <c r="X29" s="136">
        <f t="shared" si="6"/>
        <v>0.26203892649746052</v>
      </c>
      <c r="Y29" s="136">
        <f t="shared" si="6"/>
        <v>0.8002737036214933</v>
      </c>
      <c r="Z29" s="136">
        <f t="shared" si="6"/>
        <v>0.21964436464014359</v>
      </c>
      <c r="AA29" s="136">
        <f t="shared" si="6"/>
        <v>-6.8752423050407518E-2</v>
      </c>
      <c r="AC29" s="134">
        <f t="shared" si="4"/>
        <v>41819</v>
      </c>
      <c r="AD29" s="136">
        <f t="shared" si="7"/>
        <v>-6.1342015096174762E-2</v>
      </c>
      <c r="AE29" s="136">
        <f t="shared" si="7"/>
        <v>9.9830402771636795E-2</v>
      </c>
      <c r="AF29" s="136">
        <f t="shared" si="7"/>
        <v>5.7374333038961778E-2</v>
      </c>
      <c r="AG29" s="136">
        <f t="shared" si="7"/>
        <v>0.11468120629406342</v>
      </c>
      <c r="AH29" s="136">
        <f t="shared" si="7"/>
        <v>7.5886575357689612E-2</v>
      </c>
    </row>
    <row r="30" spans="1:34">
      <c r="H30" s="131">
        <v>41112</v>
      </c>
      <c r="I30" s="132">
        <v>2398.4549999999999</v>
      </c>
      <c r="J30" s="132">
        <v>1537.2065</v>
      </c>
      <c r="K30" s="132">
        <v>997.73860000000002</v>
      </c>
      <c r="L30" s="132">
        <v>1509.3961999999999</v>
      </c>
      <c r="M30" s="132">
        <v>1328.9022</v>
      </c>
      <c r="O30" s="134">
        <f t="shared" si="0"/>
        <v>41112</v>
      </c>
      <c r="P30" s="135">
        <f t="shared" si="1"/>
        <v>1.7211466737723224E-3</v>
      </c>
      <c r="Q30" s="135">
        <f t="shared" si="1"/>
        <v>-0.11213648042616342</v>
      </c>
      <c r="R30" s="135">
        <f t="shared" si="1"/>
        <v>1.3450940694336833E-2</v>
      </c>
      <c r="S30" s="135">
        <f t="shared" si="1"/>
        <v>-8.342465812485611E-2</v>
      </c>
      <c r="T30" s="135">
        <f t="shared" si="1"/>
        <v>-0.25052923636110969</v>
      </c>
      <c r="V30" s="134">
        <f t="shared" si="2"/>
        <v>41476</v>
      </c>
      <c r="W30" s="136">
        <f t="shared" si="6"/>
        <v>-0.11789161696661199</v>
      </c>
      <c r="X30" s="136">
        <f t="shared" si="6"/>
        <v>0.31003446549223868</v>
      </c>
      <c r="Y30" s="136">
        <f t="shared" si="6"/>
        <v>0.86078021752864253</v>
      </c>
      <c r="Z30" s="136">
        <f t="shared" si="6"/>
        <v>0.28948631192463847</v>
      </c>
      <c r="AA30" s="136">
        <f t="shared" si="6"/>
        <v>-0.10378368952512262</v>
      </c>
      <c r="AC30" s="134">
        <f t="shared" si="4"/>
        <v>41826</v>
      </c>
      <c r="AD30" s="136">
        <f t="shared" si="7"/>
        <v>-4.8928333985949646E-2</v>
      </c>
      <c r="AE30" s="136">
        <f t="shared" si="7"/>
        <v>0.14038853447230659</v>
      </c>
      <c r="AF30" s="136">
        <f t="shared" si="7"/>
        <v>0.14907234813378745</v>
      </c>
      <c r="AG30" s="136">
        <f t="shared" si="7"/>
        <v>0.14232613736145239</v>
      </c>
      <c r="AH30" s="136">
        <f t="shared" si="7"/>
        <v>7.8436832237041898E-2</v>
      </c>
    </row>
    <row r="31" spans="1:34">
      <c r="H31" s="131">
        <v>41119</v>
      </c>
      <c r="I31" s="132">
        <v>2349.1080000000002</v>
      </c>
      <c r="J31" s="132">
        <v>1526.1637000000001</v>
      </c>
      <c r="K31" s="132">
        <v>978.38430000000005</v>
      </c>
      <c r="L31" s="132">
        <v>1500.8838000000001</v>
      </c>
      <c r="M31" s="132">
        <v>1321.7959000000001</v>
      </c>
      <c r="O31" s="134">
        <f t="shared" si="0"/>
        <v>41119</v>
      </c>
      <c r="P31" s="135">
        <f t="shared" si="1"/>
        <v>-1.8888759880618E-2</v>
      </c>
      <c r="Q31" s="135">
        <f t="shared" si="1"/>
        <v>-0.11851460807131053</v>
      </c>
      <c r="R31" s="135">
        <f t="shared" si="1"/>
        <v>-6.2081499146466879E-3</v>
      </c>
      <c r="S31" s="135">
        <f t="shared" si="1"/>
        <v>-8.8593782003780541E-2</v>
      </c>
      <c r="T31" s="135">
        <f t="shared" si="1"/>
        <v>-0.25453702872359285</v>
      </c>
      <c r="V31" s="134">
        <f t="shared" si="2"/>
        <v>41483</v>
      </c>
      <c r="W31" s="136">
        <f t="shared" si="6"/>
        <v>-0.10438904169166774</v>
      </c>
      <c r="X31" s="136">
        <f t="shared" si="6"/>
        <v>0.38445359188955441</v>
      </c>
      <c r="Y31" s="136">
        <f t="shared" si="6"/>
        <v>1.0334571516382951</v>
      </c>
      <c r="Z31" s="136">
        <f t="shared" si="6"/>
        <v>0.35997400404679269</v>
      </c>
      <c r="AA31" s="136">
        <f t="shared" si="6"/>
        <v>-0.10086434973032155</v>
      </c>
      <c r="AC31" s="134">
        <f t="shared" si="4"/>
        <v>41833</v>
      </c>
      <c r="AD31" s="136">
        <f t="shared" si="7"/>
        <v>-6.2323777195443131E-2</v>
      </c>
      <c r="AE31" s="136">
        <f t="shared" si="7"/>
        <v>0.13424063494414407</v>
      </c>
      <c r="AF31" s="136">
        <f t="shared" si="7"/>
        <v>9.8240271827763959E-2</v>
      </c>
      <c r="AG31" s="136">
        <f t="shared" si="7"/>
        <v>0.14731705275332296</v>
      </c>
      <c r="AH31" s="136">
        <f t="shared" si="7"/>
        <v>0.10278802551939648</v>
      </c>
    </row>
    <row r="32" spans="1:34">
      <c r="H32" s="131">
        <v>41126</v>
      </c>
      <c r="I32" s="132">
        <v>2353.7370000000001</v>
      </c>
      <c r="J32" s="132">
        <v>1503.5590999999999</v>
      </c>
      <c r="K32" s="132">
        <v>1002.9176</v>
      </c>
      <c r="L32" s="132">
        <v>1473.1112000000001</v>
      </c>
      <c r="M32" s="132">
        <v>1286.2637</v>
      </c>
      <c r="O32" s="134">
        <f t="shared" si="0"/>
        <v>41126</v>
      </c>
      <c r="P32" s="135">
        <f t="shared" si="1"/>
        <v>-1.695544564793372E-2</v>
      </c>
      <c r="Q32" s="135">
        <f t="shared" si="1"/>
        <v>-0.13157062866097036</v>
      </c>
      <c r="R32" s="135">
        <f t="shared" si="1"/>
        <v>1.8711499343522009E-2</v>
      </c>
      <c r="S32" s="135">
        <f t="shared" si="1"/>
        <v>-0.10545859214426034</v>
      </c>
      <c r="T32" s="135">
        <f t="shared" si="1"/>
        <v>-0.27457638532016537</v>
      </c>
      <c r="V32" s="134">
        <f t="shared" si="2"/>
        <v>41490</v>
      </c>
      <c r="W32" s="136">
        <f t="shared" si="6"/>
        <v>-9.5024222484425547E-2</v>
      </c>
      <c r="X32" s="136">
        <f t="shared" si="6"/>
        <v>0.39293281830182658</v>
      </c>
      <c r="Y32" s="136">
        <f t="shared" si="6"/>
        <v>1.0121622244608743</v>
      </c>
      <c r="Z32" s="136">
        <f t="shared" si="6"/>
        <v>0.3684214158414516</v>
      </c>
      <c r="AA32" s="136">
        <f t="shared" si="6"/>
        <v>-6.5833002149316755E-2</v>
      </c>
      <c r="AC32" s="134">
        <f t="shared" si="4"/>
        <v>41840</v>
      </c>
      <c r="AD32" s="136">
        <f t="shared" si="7"/>
        <v>-5.5280321672234733E-2</v>
      </c>
      <c r="AE32" s="136">
        <f t="shared" si="7"/>
        <v>0.10563271890638815</v>
      </c>
      <c r="AF32" s="136">
        <f t="shared" si="7"/>
        <v>2.827496569684862E-2</v>
      </c>
      <c r="AG32" s="136">
        <f t="shared" si="7"/>
        <v>0.13133559388458371</v>
      </c>
      <c r="AH32" s="136">
        <f t="shared" si="7"/>
        <v>8.7152736968672206E-2</v>
      </c>
    </row>
    <row r="33" spans="8:34">
      <c r="H33" s="131">
        <v>41133</v>
      </c>
      <c r="I33" s="132">
        <v>2399.7510000000002</v>
      </c>
      <c r="J33" s="132">
        <v>1572.2725</v>
      </c>
      <c r="K33" s="132">
        <v>1065.2212999999999</v>
      </c>
      <c r="L33" s="132">
        <v>1544.6527000000001</v>
      </c>
      <c r="M33" s="132">
        <v>1318.2426</v>
      </c>
      <c r="O33" s="134">
        <f t="shared" si="0"/>
        <v>41133</v>
      </c>
      <c r="P33" s="135">
        <f t="shared" si="1"/>
        <v>2.2624245406031029E-3</v>
      </c>
      <c r="Q33" s="135">
        <f t="shared" si="1"/>
        <v>-9.188297370642462E-2</v>
      </c>
      <c r="R33" s="135">
        <f t="shared" si="1"/>
        <v>8.1996355090044881E-2</v>
      </c>
      <c r="S33" s="135">
        <f t="shared" si="1"/>
        <v>-6.2015276982369305E-2</v>
      </c>
      <c r="T33" s="135">
        <f t="shared" si="1"/>
        <v>-0.25654100950143943</v>
      </c>
      <c r="V33" s="134">
        <f t="shared" si="2"/>
        <v>41497</v>
      </c>
      <c r="W33" s="136">
        <f t="shared" si="6"/>
        <v>-7.9420754420653661E-2</v>
      </c>
      <c r="X33" s="136">
        <f t="shared" si="6"/>
        <v>0.4043018786944732</v>
      </c>
      <c r="Y33" s="136">
        <f t="shared" si="6"/>
        <v>0.99916181467379239</v>
      </c>
      <c r="Z33" s="136">
        <f t="shared" si="6"/>
        <v>0.38063971484851322</v>
      </c>
      <c r="AA33" s="136">
        <f t="shared" si="6"/>
        <v>-3.3720994363112822E-2</v>
      </c>
      <c r="AC33" s="134">
        <f t="shared" si="4"/>
        <v>41847</v>
      </c>
      <c r="AD33" s="136">
        <f t="shared" si="7"/>
        <v>-1.3237854895648993E-2</v>
      </c>
      <c r="AE33" s="136">
        <f t="shared" si="7"/>
        <v>9.7512371304671497E-2</v>
      </c>
      <c r="AF33" s="136">
        <f t="shared" si="7"/>
        <v>-1.9770400226150064E-3</v>
      </c>
      <c r="AG33" s="136">
        <f t="shared" si="7"/>
        <v>0.12352885116788404</v>
      </c>
      <c r="AH33" s="136">
        <f t="shared" si="7"/>
        <v>0.12457625358342295</v>
      </c>
    </row>
    <row r="34" spans="8:34">
      <c r="H34" s="131">
        <v>41140</v>
      </c>
      <c r="I34" s="132">
        <v>2313.4760000000001</v>
      </c>
      <c r="J34" s="132">
        <v>1532.8844999999999</v>
      </c>
      <c r="K34" s="132">
        <v>1059.5064</v>
      </c>
      <c r="L34" s="132">
        <v>1492.7488000000001</v>
      </c>
      <c r="M34" s="132">
        <v>1311.136</v>
      </c>
      <c r="O34" s="134">
        <f t="shared" si="0"/>
        <v>41140</v>
      </c>
      <c r="P34" s="135">
        <f t="shared" si="1"/>
        <v>-3.3770559997059579E-2</v>
      </c>
      <c r="Q34" s="135">
        <f t="shared" si="1"/>
        <v>-0.11463279184014596</v>
      </c>
      <c r="R34" s="135">
        <f t="shared" si="1"/>
        <v>7.6191457112785077E-2</v>
      </c>
      <c r="S34" s="135">
        <f t="shared" si="1"/>
        <v>-9.3533731108034535E-2</v>
      </c>
      <c r="T34" s="135">
        <f t="shared" si="1"/>
        <v>-0.26054897105713271</v>
      </c>
      <c r="V34" s="134">
        <f t="shared" si="2"/>
        <v>41504</v>
      </c>
      <c r="W34" s="136">
        <f t="shared" si="6"/>
        <v>-7.2118168675475158E-2</v>
      </c>
      <c r="X34" s="136">
        <f t="shared" si="6"/>
        <v>0.37130019443739948</v>
      </c>
      <c r="Y34" s="136">
        <f t="shared" si="6"/>
        <v>0.9222548534157462</v>
      </c>
      <c r="Z34" s="136">
        <f t="shared" si="6"/>
        <v>0.35058812494137515</v>
      </c>
      <c r="AA34" s="136">
        <f t="shared" si="6"/>
        <v>-3.6640253051624216E-2</v>
      </c>
      <c r="AC34" s="134">
        <f t="shared" si="4"/>
        <v>41854</v>
      </c>
      <c r="AD34" s="136">
        <f t="shared" si="7"/>
        <v>1.6860203450441924E-2</v>
      </c>
      <c r="AE34" s="136">
        <f t="shared" si="7"/>
        <v>0.11572633134913279</v>
      </c>
      <c r="AF34" s="136">
        <f t="shared" si="7"/>
        <v>1.7076903317984948E-2</v>
      </c>
      <c r="AG34" s="136">
        <f t="shared" si="7"/>
        <v>0.14522614529620204</v>
      </c>
      <c r="AH34" s="136">
        <f t="shared" si="7"/>
        <v>0.11884707144216256</v>
      </c>
    </row>
    <row r="35" spans="8:34">
      <c r="H35" s="131">
        <v>41147</v>
      </c>
      <c r="I35" s="132">
        <v>2275.6770000000001</v>
      </c>
      <c r="J35" s="132">
        <v>1566.3278</v>
      </c>
      <c r="K35" s="132">
        <v>1099.1029000000001</v>
      </c>
      <c r="L35" s="132">
        <v>1507.0724</v>
      </c>
      <c r="M35" s="132">
        <v>1385.7534000000001</v>
      </c>
      <c r="O35" s="134">
        <f t="shared" si="0"/>
        <v>41147</v>
      </c>
      <c r="P35" s="135">
        <f t="shared" si="1"/>
        <v>-4.9557413460277311E-2</v>
      </c>
      <c r="Q35" s="135">
        <f t="shared" si="1"/>
        <v>-9.5316528186457417E-2</v>
      </c>
      <c r="R35" s="135">
        <f t="shared" si="1"/>
        <v>0.11641152093832363</v>
      </c>
      <c r="S35" s="135">
        <f t="shared" si="1"/>
        <v>-8.4835777206412888E-2</v>
      </c>
      <c r="T35" s="135">
        <f t="shared" si="1"/>
        <v>-0.21846644627935097</v>
      </c>
      <c r="V35" s="134">
        <f t="shared" si="2"/>
        <v>41511</v>
      </c>
      <c r="W35" s="136">
        <f t="shared" si="6"/>
        <v>-7.9050671907153203E-2</v>
      </c>
      <c r="X35" s="136">
        <f t="shared" si="6"/>
        <v>0.46756088361718584</v>
      </c>
      <c r="Y35" s="136">
        <f t="shared" si="6"/>
        <v>1.092059265456657</v>
      </c>
      <c r="Z35" s="136">
        <f t="shared" si="6"/>
        <v>0.46014183874469028</v>
      </c>
      <c r="AA35" s="136">
        <f t="shared" si="6"/>
        <v>-6.2913743460805471E-2</v>
      </c>
      <c r="AC35" s="134">
        <f t="shared" si="4"/>
        <v>41861</v>
      </c>
      <c r="AD35" s="136">
        <f t="shared" si="7"/>
        <v>1.7616278130714536E-2</v>
      </c>
      <c r="AE35" s="136">
        <f t="shared" si="7"/>
        <v>0.14655245171815201</v>
      </c>
      <c r="AF35" s="136">
        <f t="shared" si="7"/>
        <v>5.0528053065135969E-2</v>
      </c>
      <c r="AG35" s="136">
        <f t="shared" si="7"/>
        <v>0.17819838573122726</v>
      </c>
      <c r="AH35" s="136">
        <f t="shared" si="7"/>
        <v>0.13008106780897988</v>
      </c>
    </row>
    <row r="36" spans="8:34">
      <c r="H36" s="131">
        <v>41154</v>
      </c>
      <c r="I36" s="132">
        <v>2204.8679999999999</v>
      </c>
      <c r="J36" s="132">
        <v>1522.8101999999999</v>
      </c>
      <c r="K36" s="132">
        <v>1099.0418999999999</v>
      </c>
      <c r="L36" s="132">
        <v>1458.3849</v>
      </c>
      <c r="M36" s="132">
        <v>1343.1147000000001</v>
      </c>
      <c r="O36" s="134">
        <f t="shared" si="0"/>
        <v>41154</v>
      </c>
      <c r="P36" s="135">
        <f t="shared" si="1"/>
        <v>-7.913098172602484E-2</v>
      </c>
      <c r="Q36" s="135">
        <f t="shared" si="1"/>
        <v>-0.12045153086788407</v>
      </c>
      <c r="R36" s="135">
        <f t="shared" si="1"/>
        <v>0.11634956031318344</v>
      </c>
      <c r="S36" s="135">
        <f t="shared" si="1"/>
        <v>-0.1144010841533537</v>
      </c>
      <c r="T36" s="135">
        <f t="shared" si="1"/>
        <v>-0.24251370803388006</v>
      </c>
      <c r="V36" s="134">
        <f t="shared" si="2"/>
        <v>41518</v>
      </c>
      <c r="W36" s="136">
        <f t="shared" si="6"/>
        <v>-6.8185387579885903E-2</v>
      </c>
      <c r="X36" s="136">
        <f t="shared" si="6"/>
        <v>0.40872126520871133</v>
      </c>
      <c r="Y36" s="136">
        <f t="shared" si="6"/>
        <v>0.9598698926016358</v>
      </c>
      <c r="Z36" s="136">
        <f t="shared" si="6"/>
        <v>0.40223457997775602</v>
      </c>
      <c r="AA36" s="136">
        <f t="shared" si="6"/>
        <v>-5.4155967395271509E-2</v>
      </c>
      <c r="AC36" s="134">
        <f t="shared" si="4"/>
        <v>41868</v>
      </c>
      <c r="AD36" s="136">
        <f t="shared" si="7"/>
        <v>3.0494430060691302E-2</v>
      </c>
      <c r="AE36" s="136">
        <f t="shared" si="7"/>
        <v>0.17589668363364974</v>
      </c>
      <c r="AF36" s="136">
        <f t="shared" si="7"/>
        <v>9.5723931319363631E-2</v>
      </c>
      <c r="AG36" s="136">
        <f t="shared" si="7"/>
        <v>0.2028076532656049</v>
      </c>
      <c r="AH36" s="136">
        <f t="shared" si="7"/>
        <v>0.15474199398746569</v>
      </c>
    </row>
    <row r="37" spans="8:34">
      <c r="H37" s="131">
        <v>41161</v>
      </c>
      <c r="I37" s="132">
        <v>2317.1790000000001</v>
      </c>
      <c r="J37" s="132">
        <v>1609.6937</v>
      </c>
      <c r="K37" s="132">
        <v>1151.5721000000001</v>
      </c>
      <c r="L37" s="132">
        <v>1558.8364999999999</v>
      </c>
      <c r="M37" s="132">
        <v>1371.5404000000001</v>
      </c>
      <c r="O37" s="134">
        <f t="shared" si="0"/>
        <v>41161</v>
      </c>
      <c r="P37" s="135">
        <f t="shared" ref="P37:T68" si="8">I37/I$4-1</f>
        <v>-3.2223992141447111E-2</v>
      </c>
      <c r="Q37" s="135">
        <f t="shared" si="8"/>
        <v>-7.026914476498014E-2</v>
      </c>
      <c r="R37" s="135">
        <f t="shared" si="8"/>
        <v>0.16970700343993195</v>
      </c>
      <c r="S37" s="135">
        <f t="shared" si="8"/>
        <v>-5.3402216121285595E-2</v>
      </c>
      <c r="T37" s="135">
        <f t="shared" si="8"/>
        <v>-0.226482256595264</v>
      </c>
      <c r="V37" s="134">
        <f t="shared" si="2"/>
        <v>41525</v>
      </c>
      <c r="W37" s="136">
        <f t="shared" si="6"/>
        <v>-5.0518075248768723E-2</v>
      </c>
      <c r="X37" s="136">
        <f t="shared" si="6"/>
        <v>0.48122300474063096</v>
      </c>
      <c r="Y37" s="136">
        <f t="shared" si="6"/>
        <v>1.1358867621698225</v>
      </c>
      <c r="Z37" s="136">
        <f t="shared" si="6"/>
        <v>0.46686132364961752</v>
      </c>
      <c r="AA37" s="136">
        <f t="shared" si="6"/>
        <v>-5.1236789813050132E-2</v>
      </c>
      <c r="AC37" s="134">
        <f t="shared" si="4"/>
        <v>41875</v>
      </c>
      <c r="AD37" s="136">
        <f t="shared" si="7"/>
        <v>3.2558793318779422E-2</v>
      </c>
      <c r="AE37" s="136">
        <f t="shared" si="7"/>
        <v>0.21181739112126552</v>
      </c>
      <c r="AF37" s="136">
        <f t="shared" si="7"/>
        <v>0.12630019463075159</v>
      </c>
      <c r="AG37" s="136">
        <f t="shared" si="7"/>
        <v>0.25018073727104961</v>
      </c>
      <c r="AH37" s="136">
        <f t="shared" si="7"/>
        <v>0.1305212145561141</v>
      </c>
    </row>
    <row r="38" spans="8:34">
      <c r="H38" s="131">
        <v>41168</v>
      </c>
      <c r="I38" s="132">
        <v>2315.5419999999999</v>
      </c>
      <c r="J38" s="132">
        <v>1615.1858</v>
      </c>
      <c r="K38" s="132">
        <v>1154.0171</v>
      </c>
      <c r="L38" s="132">
        <v>1573.4443000000001</v>
      </c>
      <c r="M38" s="132">
        <v>1346.6679999999999</v>
      </c>
      <c r="O38" s="134">
        <f t="shared" si="0"/>
        <v>41168</v>
      </c>
      <c r="P38" s="135">
        <f t="shared" si="8"/>
        <v>-3.2907689570460863E-2</v>
      </c>
      <c r="Q38" s="135">
        <f t="shared" si="8"/>
        <v>-6.7097004108632841E-2</v>
      </c>
      <c r="R38" s="135">
        <f t="shared" si="8"/>
        <v>0.17219050718529938</v>
      </c>
      <c r="S38" s="135">
        <f t="shared" si="8"/>
        <v>-4.4531682805351802E-2</v>
      </c>
      <c r="T38" s="135">
        <f t="shared" si="8"/>
        <v>-0.24050972725603359</v>
      </c>
      <c r="V38" s="134">
        <f t="shared" si="2"/>
        <v>41532</v>
      </c>
      <c r="W38" s="136">
        <f t="shared" si="6"/>
        <v>2.2841218896356708E-3</v>
      </c>
      <c r="X38" s="136">
        <f t="shared" si="6"/>
        <v>0.43291265924032851</v>
      </c>
      <c r="Y38" s="136">
        <f t="shared" si="6"/>
        <v>1.0027991018833133</v>
      </c>
      <c r="Z38" s="136">
        <f t="shared" si="6"/>
        <v>0.41691231055784095</v>
      </c>
      <c r="AA38" s="136">
        <f t="shared" si="6"/>
        <v>-1.0367005961312459E-2</v>
      </c>
      <c r="AC38" s="134">
        <f t="shared" si="4"/>
        <v>41882</v>
      </c>
      <c r="AD38" s="136">
        <f t="shared" si="7"/>
        <v>2.0738796715003893E-2</v>
      </c>
      <c r="AE38" s="136">
        <f t="shared" si="7"/>
        <v>0.18314935192223492</v>
      </c>
      <c r="AF38" s="136">
        <f t="shared" si="7"/>
        <v>9.1124891917663708E-2</v>
      </c>
      <c r="AG38" s="136">
        <f t="shared" si="7"/>
        <v>0.22124339453194852</v>
      </c>
      <c r="AH38" s="136">
        <f t="shared" si="7"/>
        <v>0.11794635696181666</v>
      </c>
    </row>
    <row r="39" spans="8:34">
      <c r="H39" s="131">
        <v>41175</v>
      </c>
      <c r="I39" s="132">
        <v>2199.0630000000001</v>
      </c>
      <c r="J39" s="132">
        <v>1523.9187999999999</v>
      </c>
      <c r="K39" s="132">
        <v>1106.6837</v>
      </c>
      <c r="L39" s="132">
        <v>1486.7202</v>
      </c>
      <c r="M39" s="132">
        <v>1247.1780000000001</v>
      </c>
      <c r="O39" s="134">
        <f t="shared" si="0"/>
        <v>41175</v>
      </c>
      <c r="P39" s="135">
        <f t="shared" si="8"/>
        <v>-8.15554555045368E-2</v>
      </c>
      <c r="Q39" s="135">
        <f t="shared" si="8"/>
        <v>-0.11981122294712032</v>
      </c>
      <c r="R39" s="135">
        <f t="shared" si="8"/>
        <v>0.1241117030213017</v>
      </c>
      <c r="S39" s="135">
        <f t="shared" si="8"/>
        <v>-9.7194576488477735E-2</v>
      </c>
      <c r="T39" s="135">
        <f t="shared" si="8"/>
        <v>-0.29661983549005788</v>
      </c>
      <c r="V39" s="134">
        <f t="shared" si="2"/>
        <v>41539</v>
      </c>
      <c r="W39" s="136">
        <f t="shared" si="6"/>
        <v>-2.0425010973610935E-2</v>
      </c>
      <c r="X39" s="136">
        <f t="shared" si="6"/>
        <v>0.4496555401653044</v>
      </c>
      <c r="Y39" s="136">
        <f t="shared" si="6"/>
        <v>1.0635432922977106</v>
      </c>
      <c r="Z39" s="136">
        <f t="shared" si="6"/>
        <v>0.42009199083441651</v>
      </c>
      <c r="AA39" s="136">
        <f t="shared" si="6"/>
        <v>1.5906484447868907E-2</v>
      </c>
      <c r="AC39" s="134">
        <f t="shared" si="4"/>
        <v>41889</v>
      </c>
      <c r="AD39" s="136">
        <f t="shared" si="7"/>
        <v>6.9181706310386115E-2</v>
      </c>
      <c r="AE39" s="136">
        <f t="shared" si="7"/>
        <v>0.25756798590949059</v>
      </c>
      <c r="AF39" s="136">
        <f t="shared" si="7"/>
        <v>0.17218708867226007</v>
      </c>
      <c r="AG39" s="136">
        <f t="shared" si="7"/>
        <v>0.29814946713063928</v>
      </c>
      <c r="AH39" s="136">
        <f t="shared" si="7"/>
        <v>0.16114866206169065</v>
      </c>
    </row>
    <row r="40" spans="8:34">
      <c r="H40" s="131">
        <v>41182</v>
      </c>
      <c r="I40" s="132">
        <v>2293.1060000000002</v>
      </c>
      <c r="J40" s="132">
        <v>1566.9</v>
      </c>
      <c r="K40" s="132">
        <v>1122.1358</v>
      </c>
      <c r="L40" s="132">
        <v>1523.77</v>
      </c>
      <c r="M40" s="132">
        <v>1311.14</v>
      </c>
      <c r="O40" s="134">
        <f t="shared" si="0"/>
        <v>41182</v>
      </c>
      <c r="P40" s="135">
        <f t="shared" si="8"/>
        <v>-4.2278144987290656E-2</v>
      </c>
      <c r="Q40" s="135">
        <f t="shared" si="8"/>
        <v>-9.4986035499950994E-2</v>
      </c>
      <c r="R40" s="135">
        <f t="shared" si="8"/>
        <v>0.13980714196763788</v>
      </c>
      <c r="S40" s="135">
        <f t="shared" si="8"/>
        <v>-7.4696220456174411E-2</v>
      </c>
      <c r="T40" s="135">
        <f t="shared" si="8"/>
        <v>-0.26054671514766492</v>
      </c>
      <c r="V40" s="134">
        <f t="shared" si="2"/>
        <v>41546</v>
      </c>
      <c r="W40" s="136">
        <f t="shared" si="6"/>
        <v>-3.5542015842269903E-2</v>
      </c>
      <c r="X40" s="136">
        <f t="shared" si="6"/>
        <v>0.49743251591590409</v>
      </c>
      <c r="Y40" s="136">
        <f t="shared" si="6"/>
        <v>1.1958100978366657</v>
      </c>
      <c r="Z40" s="136">
        <f t="shared" si="6"/>
        <v>0.47428779128197585</v>
      </c>
      <c r="AA40" s="136">
        <f t="shared" si="6"/>
        <v>-4.5398191329737658E-2</v>
      </c>
      <c r="AC40" s="134">
        <f t="shared" si="4"/>
        <v>41896</v>
      </c>
      <c r="AD40" s="136">
        <f t="shared" si="7"/>
        <v>6.4423063071557873E-2</v>
      </c>
      <c r="AE40" s="136">
        <f t="shared" si="7"/>
        <v>0.28092762641563951</v>
      </c>
      <c r="AF40" s="136">
        <f t="shared" si="7"/>
        <v>0.17556736823987484</v>
      </c>
      <c r="AG40" s="136">
        <f t="shared" si="7"/>
        <v>0.33336966769915399</v>
      </c>
      <c r="AH40" s="136">
        <f t="shared" si="7"/>
        <v>0.15275072873559647</v>
      </c>
    </row>
    <row r="41" spans="8:34">
      <c r="H41" s="131">
        <v>41196</v>
      </c>
      <c r="I41" s="132">
        <v>2304.5309999999999</v>
      </c>
      <c r="J41" s="132">
        <v>1564.46</v>
      </c>
      <c r="K41" s="132">
        <v>1122.3014000000001</v>
      </c>
      <c r="L41" s="132">
        <v>1518.66</v>
      </c>
      <c r="M41" s="132">
        <v>1314.69</v>
      </c>
      <c r="O41" s="134">
        <f t="shared" si="0"/>
        <v>41196</v>
      </c>
      <c r="P41" s="135">
        <f t="shared" si="8"/>
        <v>-3.7506463175145943E-2</v>
      </c>
      <c r="Q41" s="135">
        <f t="shared" si="8"/>
        <v>-9.639533671469358E-2</v>
      </c>
      <c r="R41" s="135">
        <f t="shared" si="8"/>
        <v>0.13997534982867377</v>
      </c>
      <c r="S41" s="135">
        <f t="shared" si="8"/>
        <v>-7.7799249334199905E-2</v>
      </c>
      <c r="T41" s="135">
        <f t="shared" si="8"/>
        <v>-0.2585445954951292</v>
      </c>
      <c r="V41" s="134">
        <f t="shared" si="2"/>
        <v>41553</v>
      </c>
      <c r="W41" s="136">
        <f t="shared" si="6"/>
        <v>-2.9877619068713002E-2</v>
      </c>
      <c r="X41" s="136">
        <f t="shared" si="6"/>
        <v>0.53127788941129039</v>
      </c>
      <c r="Y41" s="136">
        <f t="shared" si="6"/>
        <v>1.2764765994502025</v>
      </c>
      <c r="Z41" s="136">
        <f t="shared" si="6"/>
        <v>0.50455264180524484</v>
      </c>
      <c r="AA41" s="136">
        <f t="shared" si="6"/>
        <v>-4.2478932641226486E-2</v>
      </c>
      <c r="AC41" s="134">
        <f t="shared" si="4"/>
        <v>41903</v>
      </c>
      <c r="AD41" s="136">
        <f t="shared" si="7"/>
        <v>5.8683967331636833E-2</v>
      </c>
      <c r="AE41" s="136">
        <f t="shared" si="7"/>
        <v>0.27446427313865951</v>
      </c>
      <c r="AF41" s="136">
        <f t="shared" si="7"/>
        <v>0.14548409499579096</v>
      </c>
      <c r="AG41" s="136">
        <f t="shared" si="7"/>
        <v>0.33206407054729281</v>
      </c>
      <c r="AH41" s="136">
        <f t="shared" si="7"/>
        <v>0.16320040147833925</v>
      </c>
    </row>
    <row r="42" spans="8:34">
      <c r="H42" s="131">
        <v>41203</v>
      </c>
      <c r="I42" s="132">
        <v>2332.4699999999998</v>
      </c>
      <c r="J42" s="132">
        <v>1545.86</v>
      </c>
      <c r="K42" s="132">
        <v>1116.0943</v>
      </c>
      <c r="L42" s="132">
        <v>1493.73</v>
      </c>
      <c r="M42" s="132">
        <v>1314.68</v>
      </c>
      <c r="O42" s="134">
        <f t="shared" si="0"/>
        <v>41203</v>
      </c>
      <c r="P42" s="135">
        <f t="shared" si="8"/>
        <v>-2.5837665087661166E-2</v>
      </c>
      <c r="Q42" s="135">
        <f t="shared" si="8"/>
        <v>-0.10713837056478037</v>
      </c>
      <c r="R42" s="135">
        <f t="shared" si="8"/>
        <v>0.13367050070889053</v>
      </c>
      <c r="S42" s="135">
        <f t="shared" si="8"/>
        <v>-9.2937900983745103E-2</v>
      </c>
      <c r="T42" s="135">
        <f t="shared" si="8"/>
        <v>-0.25855023526879828</v>
      </c>
      <c r="V42" s="134">
        <f t="shared" si="2"/>
        <v>41560</v>
      </c>
      <c r="W42" s="136">
        <f t="shared" si="6"/>
        <v>-5.9285688397773262E-3</v>
      </c>
      <c r="X42" s="136">
        <f t="shared" si="6"/>
        <v>0.6075799371817634</v>
      </c>
      <c r="Y42" s="136">
        <f t="shared" si="6"/>
        <v>1.3380243994058092</v>
      </c>
      <c r="Z42" s="136">
        <f t="shared" si="6"/>
        <v>0.58837304192852469</v>
      </c>
      <c r="AA42" s="136">
        <f t="shared" si="6"/>
        <v>2.1744920718601568E-2</v>
      </c>
      <c r="AC42" s="134">
        <f t="shared" si="4"/>
        <v>41910</v>
      </c>
      <c r="AD42" s="136">
        <f t="shared" si="7"/>
        <v>6.3917994708350356E-2</v>
      </c>
      <c r="AE42" s="136">
        <f t="shared" si="7"/>
        <v>0.32364910289890747</v>
      </c>
      <c r="AF42" s="136">
        <f t="shared" si="7"/>
        <v>0.19848014624948696</v>
      </c>
      <c r="AG42" s="136">
        <f t="shared" si="7"/>
        <v>0.38794929699571434</v>
      </c>
      <c r="AH42" s="136">
        <f t="shared" si="7"/>
        <v>0.1610655758179067</v>
      </c>
    </row>
    <row r="43" spans="8:34">
      <c r="H43" s="131">
        <v>41210</v>
      </c>
      <c r="I43" s="132">
        <v>2247.9070000000002</v>
      </c>
      <c r="J43" s="132">
        <v>1490.61</v>
      </c>
      <c r="K43" s="132">
        <v>1067.27</v>
      </c>
      <c r="L43" s="132">
        <v>1438.07</v>
      </c>
      <c r="M43" s="132">
        <v>1282.7</v>
      </c>
      <c r="O43" s="134">
        <f t="shared" si="0"/>
        <v>41210</v>
      </c>
      <c r="P43" s="135">
        <f t="shared" si="8"/>
        <v>-6.1155628245683213E-2</v>
      </c>
      <c r="Q43" s="135">
        <f t="shared" si="8"/>
        <v>-0.13904980175925841</v>
      </c>
      <c r="R43" s="135">
        <f t="shared" si="8"/>
        <v>8.4077317921592787E-2</v>
      </c>
      <c r="S43" s="135">
        <f t="shared" si="8"/>
        <v>-0.12673723314634799</v>
      </c>
      <c r="T43" s="135">
        <f t="shared" si="8"/>
        <v>-0.27658623146262784</v>
      </c>
      <c r="V43" s="134">
        <f t="shared" si="2"/>
        <v>41567</v>
      </c>
      <c r="W43" s="136">
        <f t="shared" si="6"/>
        <v>-2.3024850698485366E-2</v>
      </c>
      <c r="X43" s="136">
        <f t="shared" si="6"/>
        <v>0.57023742172106373</v>
      </c>
      <c r="Y43" s="136">
        <f t="shared" si="6"/>
        <v>1.2765081018320901</v>
      </c>
      <c r="Z43" s="136">
        <f t="shared" si="6"/>
        <v>0.55392351293767672</v>
      </c>
      <c r="AA43" s="136">
        <f t="shared" si="6"/>
        <v>-4.5284885842896694E-3</v>
      </c>
      <c r="AC43" s="134">
        <f t="shared" si="4"/>
        <v>41917</v>
      </c>
      <c r="AD43" s="136">
        <f t="shared" si="7"/>
        <v>6.9936471392482602E-2</v>
      </c>
      <c r="AE43" s="136">
        <f t="shared" si="7"/>
        <v>0.35346728682913442</v>
      </c>
      <c r="AF43" s="136">
        <f t="shared" si="7"/>
        <v>0.2261056231430858</v>
      </c>
      <c r="AG43" s="136">
        <f t="shared" si="7"/>
        <v>0.42327010137006527</v>
      </c>
      <c r="AH43" s="136">
        <f t="shared" si="7"/>
        <v>0.16099546084424921</v>
      </c>
    </row>
    <row r="44" spans="8:34">
      <c r="H44" s="131">
        <v>41217</v>
      </c>
      <c r="I44" s="132">
        <v>2306.7739999999999</v>
      </c>
      <c r="J44" s="132">
        <v>1493.75</v>
      </c>
      <c r="K44" s="132">
        <v>1103.5782999999999</v>
      </c>
      <c r="L44" s="132">
        <v>1432.64</v>
      </c>
      <c r="M44" s="132">
        <v>1282.7</v>
      </c>
      <c r="O44" s="134">
        <f t="shared" si="0"/>
        <v>41217</v>
      </c>
      <c r="P44" s="135">
        <f t="shared" si="8"/>
        <v>-3.6569668225068019E-2</v>
      </c>
      <c r="Q44" s="135">
        <f t="shared" si="8"/>
        <v>-0.13723619281897492</v>
      </c>
      <c r="R44" s="135">
        <f t="shared" si="8"/>
        <v>0.12095739932769667</v>
      </c>
      <c r="S44" s="135">
        <f t="shared" si="8"/>
        <v>-0.13003458085822239</v>
      </c>
      <c r="T44" s="135">
        <f t="shared" si="8"/>
        <v>-0.27658623146262784</v>
      </c>
      <c r="V44" s="134">
        <f t="shared" si="2"/>
        <v>41574</v>
      </c>
      <c r="W44" s="136">
        <f t="shared" si="6"/>
        <v>-4.617816311819678E-2</v>
      </c>
      <c r="X44" s="136">
        <f t="shared" si="6"/>
        <v>0.45952632708402441</v>
      </c>
      <c r="Y44" s="136">
        <f t="shared" si="6"/>
        <v>1.0572922464869299</v>
      </c>
      <c r="Z44" s="136">
        <f t="shared" si="6"/>
        <v>0.44557700296139457</v>
      </c>
      <c r="AA44" s="136">
        <f t="shared" si="6"/>
        <v>-1.9124863133136105E-2</v>
      </c>
      <c r="AC44" s="134">
        <f t="shared" si="4"/>
        <v>41924</v>
      </c>
      <c r="AD44" s="136">
        <f t="shared" si="7"/>
        <v>7.6834124985430741E-2</v>
      </c>
      <c r="AE44" s="136">
        <f t="shared" si="7"/>
        <v>0.35774946256700213</v>
      </c>
      <c r="AF44" s="136">
        <f t="shared" si="7"/>
        <v>0.20660792101186676</v>
      </c>
      <c r="AG44" s="136">
        <f t="shared" si="7"/>
        <v>0.43634615611111127</v>
      </c>
      <c r="AH44" s="136">
        <f t="shared" si="7"/>
        <v>0.16301152926804963</v>
      </c>
    </row>
    <row r="45" spans="8:34">
      <c r="H45" s="131">
        <v>41224</v>
      </c>
      <c r="I45" s="132">
        <v>2240.924</v>
      </c>
      <c r="J45" s="132">
        <v>1436.59</v>
      </c>
      <c r="K45" s="132">
        <v>1071.8958</v>
      </c>
      <c r="L45" s="132">
        <v>1376.25</v>
      </c>
      <c r="M45" s="132">
        <v>1229.4000000000001</v>
      </c>
      <c r="O45" s="134">
        <f t="shared" si="0"/>
        <v>41224</v>
      </c>
      <c r="P45" s="135">
        <f t="shared" si="8"/>
        <v>-6.4072096875373186E-2</v>
      </c>
      <c r="Q45" s="135">
        <f t="shared" si="8"/>
        <v>-0.17025080652171465</v>
      </c>
      <c r="R45" s="135">
        <f t="shared" si="8"/>
        <v>8.877596480311456E-2</v>
      </c>
      <c r="S45" s="135">
        <f t="shared" si="8"/>
        <v>-0.16427720286054326</v>
      </c>
      <c r="T45" s="135">
        <f t="shared" si="8"/>
        <v>-0.30664622511901041</v>
      </c>
      <c r="V45" s="134">
        <f t="shared" si="2"/>
        <v>41581</v>
      </c>
      <c r="W45" s="136">
        <f t="shared" si="6"/>
        <v>-3.9573458761371305E-2</v>
      </c>
      <c r="X45" s="136">
        <f t="shared" si="6"/>
        <v>0.39149625756777673</v>
      </c>
      <c r="Y45" s="136">
        <f t="shared" si="6"/>
        <v>0.92351341198968728</v>
      </c>
      <c r="Z45" s="136">
        <f t="shared" si="6"/>
        <v>0.37051924906535172</v>
      </c>
      <c r="AA45" s="136">
        <f t="shared" si="6"/>
        <v>-4.528407477999874E-3</v>
      </c>
      <c r="AC45" s="134">
        <f t="shared" si="4"/>
        <v>41931</v>
      </c>
      <c r="AD45" s="136">
        <f t="shared" si="7"/>
        <v>6.5895924486823132E-2</v>
      </c>
      <c r="AE45" s="136">
        <f t="shared" si="7"/>
        <v>0.29946411886035884</v>
      </c>
      <c r="AF45" s="136">
        <f t="shared" si="7"/>
        <v>0.14694117992681277</v>
      </c>
      <c r="AG45" s="136">
        <f t="shared" si="7"/>
        <v>0.36887187800324539</v>
      </c>
      <c r="AH45" s="136">
        <f t="shared" si="7"/>
        <v>0.1616988893174669</v>
      </c>
    </row>
    <row r="46" spans="8:34">
      <c r="H46" s="131">
        <v>41231</v>
      </c>
      <c r="I46" s="132">
        <v>2177.2399999999998</v>
      </c>
      <c r="J46" s="132">
        <v>1364.03</v>
      </c>
      <c r="K46" s="132">
        <v>1018.4218</v>
      </c>
      <c r="L46" s="132">
        <v>1306.01</v>
      </c>
      <c r="M46" s="132">
        <v>1168.99</v>
      </c>
      <c r="O46" s="134">
        <f t="shared" si="0"/>
        <v>41231</v>
      </c>
      <c r="P46" s="135">
        <f t="shared" si="8"/>
        <v>-9.0669889831577422E-2</v>
      </c>
      <c r="Q46" s="135">
        <f t="shared" si="8"/>
        <v>-0.21216019018635413</v>
      </c>
      <c r="R46" s="135">
        <f t="shared" si="8"/>
        <v>3.4459858758215445E-2</v>
      </c>
      <c r="S46" s="135">
        <f t="shared" si="8"/>
        <v>-0.20693018689038922</v>
      </c>
      <c r="T46" s="135">
        <f t="shared" si="8"/>
        <v>-0.34071609785413381</v>
      </c>
      <c r="V46" s="134">
        <f t="shared" si="2"/>
        <v>41588</v>
      </c>
      <c r="W46" s="136">
        <f t="shared" si="6"/>
        <v>-7.0587500956415528E-2</v>
      </c>
      <c r="X46" s="136">
        <f t="shared" si="6"/>
        <v>0.36480683067038644</v>
      </c>
      <c r="Y46" s="136">
        <f t="shared" si="6"/>
        <v>0.84295917496200956</v>
      </c>
      <c r="Z46" s="136">
        <f t="shared" si="6"/>
        <v>0.35662957106677218</v>
      </c>
      <c r="AA46" s="136">
        <f t="shared" si="6"/>
        <v>-3.3721075469402728E-2</v>
      </c>
      <c r="AC46" s="134">
        <f t="shared" si="4"/>
        <v>41938</v>
      </c>
      <c r="AD46" s="136">
        <f t="shared" si="7"/>
        <v>4.3621405644106215E-2</v>
      </c>
      <c r="AE46" s="136">
        <f t="shared" si="7"/>
        <v>0.28999692169414271</v>
      </c>
      <c r="AF46" s="136">
        <f t="shared" si="7"/>
        <v>0.13525038146831458</v>
      </c>
      <c r="AG46" s="136">
        <f t="shared" si="7"/>
        <v>0.36687096965974098</v>
      </c>
      <c r="AH46" s="136">
        <f t="shared" si="7"/>
        <v>0.11479433832104968</v>
      </c>
    </row>
    <row r="47" spans="8:34">
      <c r="H47" s="131">
        <v>41238</v>
      </c>
      <c r="I47" s="132">
        <v>2192.6759999999999</v>
      </c>
      <c r="J47" s="132">
        <v>1370.55</v>
      </c>
      <c r="K47" s="132">
        <v>1027.2358999999999</v>
      </c>
      <c r="L47" s="132">
        <v>1317.37</v>
      </c>
      <c r="M47" s="132">
        <v>1154.77</v>
      </c>
      <c r="O47" s="134">
        <f t="shared" si="0"/>
        <v>41238</v>
      </c>
      <c r="P47" s="135">
        <f t="shared" si="8"/>
        <v>-8.4223003139912822E-2</v>
      </c>
      <c r="Q47" s="135">
        <f t="shared" si="8"/>
        <v>-0.20839435251417315</v>
      </c>
      <c r="R47" s="135">
        <f t="shared" si="8"/>
        <v>4.3412762791770865E-2</v>
      </c>
      <c r="S47" s="135">
        <f t="shared" si="8"/>
        <v>-0.2000318682887513</v>
      </c>
      <c r="T47" s="135">
        <f t="shared" si="8"/>
        <v>-0.34873585601161516</v>
      </c>
      <c r="V47" s="134">
        <f t="shared" si="2"/>
        <v>41595</v>
      </c>
      <c r="W47" s="136">
        <f t="shared" si="6"/>
        <v>-5.3356314155354134E-2</v>
      </c>
      <c r="X47" s="136">
        <f t="shared" si="6"/>
        <v>0.41460563023078878</v>
      </c>
      <c r="Y47" s="136">
        <f t="shared" si="6"/>
        <v>0.94118479689927792</v>
      </c>
      <c r="Z47" s="136">
        <f t="shared" si="6"/>
        <v>0.40983022230559985</v>
      </c>
      <c r="AA47" s="136">
        <f t="shared" si="6"/>
        <v>-4.2478851534936468E-2</v>
      </c>
      <c r="AC47" s="134">
        <f t="shared" si="4"/>
        <v>41945</v>
      </c>
      <c r="AD47" s="136">
        <f t="shared" si="7"/>
        <v>9.4965948264760458E-2</v>
      </c>
      <c r="AE47" s="136">
        <f t="shared" si="7"/>
        <v>0.32847043592150604</v>
      </c>
      <c r="AF47" s="136">
        <f t="shared" si="7"/>
        <v>0.12881209035492835</v>
      </c>
      <c r="AG47" s="136">
        <f t="shared" si="7"/>
        <v>0.41731964902598007</v>
      </c>
      <c r="AH47" s="136">
        <f t="shared" si="7"/>
        <v>0.17874173596436282</v>
      </c>
    </row>
    <row r="48" spans="8:34">
      <c r="H48" s="131">
        <v>41245</v>
      </c>
      <c r="I48" s="132">
        <v>2139.6610000000001</v>
      </c>
      <c r="J48" s="132">
        <v>1280.69</v>
      </c>
      <c r="K48" s="132">
        <v>944.83439999999996</v>
      </c>
      <c r="L48" s="132">
        <v>1220.24</v>
      </c>
      <c r="M48" s="132">
        <v>1126.3499999999999</v>
      </c>
      <c r="O48" s="134">
        <f t="shared" si="0"/>
        <v>41245</v>
      </c>
      <c r="P48" s="135">
        <f t="shared" si="8"/>
        <v>-0.10636485970628984</v>
      </c>
      <c r="Q48" s="135">
        <f t="shared" si="8"/>
        <v>-0.26029591282432329</v>
      </c>
      <c r="R48" s="135">
        <f t="shared" si="8"/>
        <v>-4.0286392166876905E-2</v>
      </c>
      <c r="S48" s="135">
        <f t="shared" si="8"/>
        <v>-0.2590137068254672</v>
      </c>
      <c r="T48" s="135">
        <f t="shared" si="8"/>
        <v>-0.36476409277923993</v>
      </c>
      <c r="V48" s="134">
        <f t="shared" si="2"/>
        <v>41602</v>
      </c>
      <c r="W48" s="136">
        <f t="shared" si="6"/>
        <v>-3.4337536192781237E-2</v>
      </c>
      <c r="X48" s="136">
        <f t="shared" si="6"/>
        <v>0.47367447667726648</v>
      </c>
      <c r="Y48" s="136">
        <f t="shared" si="6"/>
        <v>0.97363984837878004</v>
      </c>
      <c r="Z48" s="136">
        <f t="shared" si="6"/>
        <v>0.48618763986224822</v>
      </c>
      <c r="AA48" s="136">
        <f t="shared" si="6"/>
        <v>-2.7882395879800459E-2</v>
      </c>
      <c r="AC48" s="134">
        <f t="shared" si="4"/>
        <v>41952</v>
      </c>
      <c r="AD48" s="136">
        <f t="shared" si="7"/>
        <v>9.2271668284020336E-2</v>
      </c>
      <c r="AE48" s="136">
        <f t="shared" si="7"/>
        <v>0.32842927991601445</v>
      </c>
      <c r="AF48" s="136">
        <f t="shared" si="7"/>
        <v>0.12711071161672716</v>
      </c>
      <c r="AG48" s="136">
        <f t="shared" si="7"/>
        <v>0.43365279890439457</v>
      </c>
      <c r="AH48" s="136">
        <f t="shared" si="7"/>
        <v>0.17061663752951306</v>
      </c>
    </row>
    <row r="49" spans="8:34">
      <c r="H49" s="131">
        <v>41252</v>
      </c>
      <c r="I49" s="132">
        <v>2246.7570000000001</v>
      </c>
      <c r="J49" s="132">
        <v>1349.22</v>
      </c>
      <c r="K49" s="132">
        <v>985.45</v>
      </c>
      <c r="L49" s="132">
        <v>1285.96</v>
      </c>
      <c r="M49" s="132">
        <v>1193.8499999999999</v>
      </c>
      <c r="O49" s="134">
        <f t="shared" si="0"/>
        <v>41252</v>
      </c>
      <c r="P49" s="135">
        <f t="shared" si="8"/>
        <v>-6.1635928821960451E-2</v>
      </c>
      <c r="Q49" s="135">
        <f t="shared" si="8"/>
        <v>-0.22071418649386931</v>
      </c>
      <c r="R49" s="135">
        <f t="shared" si="8"/>
        <v>9.6882039768164674E-4</v>
      </c>
      <c r="S49" s="135">
        <f t="shared" si="8"/>
        <v>-0.21910547632373778</v>
      </c>
      <c r="T49" s="135">
        <f t="shared" si="8"/>
        <v>-0.32669562051271406</v>
      </c>
      <c r="V49" s="134">
        <f t="shared" si="2"/>
        <v>41609</v>
      </c>
      <c r="W49" s="136">
        <f t="shared" si="6"/>
        <v>-1.7834030677786661E-2</v>
      </c>
      <c r="X49" s="136">
        <f t="shared" si="6"/>
        <v>0.53408715217490244</v>
      </c>
      <c r="Y49" s="136">
        <f t="shared" si="6"/>
        <v>1.0901381323953765</v>
      </c>
      <c r="Z49" s="136">
        <f t="shared" si="6"/>
        <v>0.54093900330979428</v>
      </c>
      <c r="AA49" s="136">
        <f t="shared" si="6"/>
        <v>4.2294496938237724E-3</v>
      </c>
      <c r="AC49" s="134">
        <f t="shared" si="4"/>
        <v>41959</v>
      </c>
      <c r="AD49" s="136">
        <f t="shared" si="7"/>
        <v>0.12673156162161425</v>
      </c>
      <c r="AE49" s="136">
        <f t="shared" si="7"/>
        <v>0.29410408231273699</v>
      </c>
      <c r="AF49" s="136">
        <f t="shared" si="7"/>
        <v>0.1011618919947912</v>
      </c>
      <c r="AG49" s="136">
        <f t="shared" si="7"/>
        <v>0.3842000690618852</v>
      </c>
      <c r="AH49" s="136">
        <f t="shared" si="7"/>
        <v>0.21361508334347823</v>
      </c>
    </row>
    <row r="50" spans="8:34">
      <c r="H50" s="131">
        <v>41259</v>
      </c>
      <c r="I50" s="132">
        <v>2355.8649999999998</v>
      </c>
      <c r="J50" s="132">
        <v>1390.48</v>
      </c>
      <c r="K50" s="132">
        <v>1018.7</v>
      </c>
      <c r="L50" s="132">
        <v>1328.06</v>
      </c>
      <c r="M50" s="132">
        <v>1218.72</v>
      </c>
      <c r="O50" s="134">
        <f t="shared" si="0"/>
        <v>41259</v>
      </c>
      <c r="P50" s="135">
        <f t="shared" si="8"/>
        <v>-1.6066680755483564E-2</v>
      </c>
      <c r="Q50" s="135">
        <f t="shared" si="8"/>
        <v>-0.19688313398555868</v>
      </c>
      <c r="R50" s="135">
        <f t="shared" si="8"/>
        <v>3.4742439838772343E-2</v>
      </c>
      <c r="S50" s="135">
        <f t="shared" si="8"/>
        <v>-0.19354040474548451</v>
      </c>
      <c r="T50" s="135">
        <f t="shared" si="8"/>
        <v>-0.31266950339762523</v>
      </c>
      <c r="V50" s="134">
        <f t="shared" si="2"/>
        <v>41616</v>
      </c>
      <c r="W50" s="136">
        <f t="shared" si="6"/>
        <v>-1.24607869589205E-2</v>
      </c>
      <c r="X50" s="136">
        <f t="shared" si="6"/>
        <v>0.44978267231120395</v>
      </c>
      <c r="Y50" s="136">
        <f t="shared" si="6"/>
        <v>0.91964741236532532</v>
      </c>
      <c r="Z50" s="136">
        <f t="shared" si="6"/>
        <v>0.4596251356747556</v>
      </c>
      <c r="AA50" s="136">
        <f t="shared" si="6"/>
        <v>-1.0366924855022441E-2</v>
      </c>
      <c r="AC50" s="134">
        <f t="shared" si="4"/>
        <v>41966</v>
      </c>
      <c r="AD50" s="136">
        <f t="shared" si="7"/>
        <v>0.12776265191884506</v>
      </c>
      <c r="AE50" s="136">
        <f t="shared" si="7"/>
        <v>0.3396861507455089</v>
      </c>
      <c r="AF50" s="136">
        <f t="shared" si="7"/>
        <v>0.16474613890060752</v>
      </c>
      <c r="AG50" s="136">
        <f t="shared" si="7"/>
        <v>0.43743820479265461</v>
      </c>
      <c r="AH50" s="136">
        <f t="shared" si="7"/>
        <v>0.17746020953334019</v>
      </c>
    </row>
    <row r="51" spans="8:34">
      <c r="H51" s="131">
        <v>41266</v>
      </c>
      <c r="I51" s="132">
        <v>2372.002</v>
      </c>
      <c r="J51" s="132">
        <v>1398.83</v>
      </c>
      <c r="K51" s="132">
        <v>1041.43</v>
      </c>
      <c r="L51" s="132">
        <v>1338.26</v>
      </c>
      <c r="M51" s="132">
        <v>1204.52</v>
      </c>
      <c r="O51" s="134">
        <f t="shared" si="0"/>
        <v>41266</v>
      </c>
      <c r="P51" s="135">
        <f t="shared" si="8"/>
        <v>-9.3270195386273569E-3</v>
      </c>
      <c r="Q51" s="135">
        <f t="shared" si="8"/>
        <v>-0.19206032040232079</v>
      </c>
      <c r="R51" s="135">
        <f t="shared" si="8"/>
        <v>5.783039081308794E-2</v>
      </c>
      <c r="S51" s="135">
        <f t="shared" si="8"/>
        <v>-0.18734649191654906</v>
      </c>
      <c r="T51" s="135">
        <f t="shared" si="8"/>
        <v>-0.32067798200776843</v>
      </c>
      <c r="V51" s="134">
        <f t="shared" si="2"/>
        <v>41623</v>
      </c>
      <c r="W51" s="136">
        <f t="shared" si="6"/>
        <v>-3.0843296835170286E-2</v>
      </c>
      <c r="X51" s="136">
        <f t="shared" si="6"/>
        <v>0.45674795320496586</v>
      </c>
      <c r="Y51" s="136">
        <f t="shared" si="6"/>
        <v>1.0014481704714258</v>
      </c>
      <c r="Z51" s="136">
        <f t="shared" si="6"/>
        <v>0.45510317981427639</v>
      </c>
      <c r="AA51" s="136">
        <f t="shared" si="6"/>
        <v>-2.7882476986090254E-2</v>
      </c>
      <c r="AC51" s="134">
        <f t="shared" si="4"/>
        <v>41973</v>
      </c>
      <c r="AD51" s="136">
        <f t="shared" si="7"/>
        <v>0.22614141303023994</v>
      </c>
      <c r="AE51" s="136">
        <f t="shared" si="7"/>
        <v>0.3964220865541197</v>
      </c>
      <c r="AF51" s="136">
        <f t="shared" si="7"/>
        <v>0.22879865440718983</v>
      </c>
      <c r="AG51" s="136">
        <f t="shared" si="7"/>
        <v>0.48535991738850925</v>
      </c>
      <c r="AH51" s="136">
        <f t="shared" si="7"/>
        <v>0.27372105686753834</v>
      </c>
    </row>
    <row r="52" spans="8:34">
      <c r="H52" s="131">
        <v>41273</v>
      </c>
      <c r="I52" s="132">
        <v>2480.049</v>
      </c>
      <c r="J52" s="132">
        <v>1466.8</v>
      </c>
      <c r="K52" s="132">
        <v>1079.1300000000001</v>
      </c>
      <c r="L52" s="132">
        <v>1416.17</v>
      </c>
      <c r="M52" s="132">
        <v>1232.95</v>
      </c>
      <c r="O52" s="134">
        <f t="shared" si="0"/>
        <v>41273</v>
      </c>
      <c r="P52" s="135">
        <f t="shared" si="8"/>
        <v>3.5799099039649507E-2</v>
      </c>
      <c r="Q52" s="135">
        <f t="shared" si="8"/>
        <v>-0.1528020402522996</v>
      </c>
      <c r="R52" s="135">
        <f t="shared" si="8"/>
        <v>9.6124088645542782E-2</v>
      </c>
      <c r="S52" s="135">
        <f t="shared" si="8"/>
        <v>-0.14003592833788592</v>
      </c>
      <c r="T52" s="135">
        <f t="shared" si="8"/>
        <v>-0.30464410546647469</v>
      </c>
      <c r="V52" s="134">
        <f t="shared" si="2"/>
        <v>41630</v>
      </c>
      <c r="W52" s="136">
        <f t="shared" si="6"/>
        <v>-8.2591624617937121E-2</v>
      </c>
      <c r="X52" s="136">
        <f t="shared" si="6"/>
        <v>0.38478029874428543</v>
      </c>
      <c r="Y52" s="136">
        <f t="shared" si="6"/>
        <v>0.88989524817730126</v>
      </c>
      <c r="Z52" s="136">
        <f t="shared" si="6"/>
        <v>0.38361759148833552</v>
      </c>
      <c r="AA52" s="136">
        <f t="shared" si="6"/>
        <v>-6.5833002149316755E-2</v>
      </c>
      <c r="AC52" s="134">
        <f t="shared" si="4"/>
        <v>41980</v>
      </c>
      <c r="AD52" s="136">
        <f t="shared" si="7"/>
        <v>0.36411456539456677</v>
      </c>
      <c r="AE52" s="136">
        <f t="shared" si="7"/>
        <v>0.40798742323293258</v>
      </c>
      <c r="AF52" s="136">
        <f t="shared" si="7"/>
        <v>0.21129098800102986</v>
      </c>
      <c r="AG52" s="136">
        <f t="shared" si="7"/>
        <v>0.48279100108341488</v>
      </c>
      <c r="AH52" s="136">
        <f t="shared" si="7"/>
        <v>0.43284742780151619</v>
      </c>
    </row>
    <row r="53" spans="8:34">
      <c r="H53" s="131">
        <v>41280</v>
      </c>
      <c r="I53" s="132">
        <v>2524.4090000000001</v>
      </c>
      <c r="J53" s="132">
        <v>1474.69</v>
      </c>
      <c r="K53" s="132">
        <v>1065.45</v>
      </c>
      <c r="L53" s="132">
        <v>1428.9</v>
      </c>
      <c r="M53" s="132">
        <v>1240.06</v>
      </c>
      <c r="O53" s="134">
        <f t="shared" si="0"/>
        <v>41280</v>
      </c>
      <c r="P53" s="135">
        <f t="shared" si="8"/>
        <v>5.4326171703697357E-2</v>
      </c>
      <c r="Q53" s="135">
        <f t="shared" si="8"/>
        <v>-0.1482449146029885</v>
      </c>
      <c r="R53" s="135">
        <f t="shared" si="8"/>
        <v>8.2228656646922582E-2</v>
      </c>
      <c r="S53" s="135">
        <f t="shared" si="8"/>
        <v>-0.1323056822288321</v>
      </c>
      <c r="T53" s="135">
        <f t="shared" si="8"/>
        <v>-0.30063422638773396</v>
      </c>
      <c r="V53" s="134">
        <f t="shared" si="2"/>
        <v>41637</v>
      </c>
      <c r="W53" s="136">
        <f t="shared" si="6"/>
        <v>-7.2386367754899816E-2</v>
      </c>
      <c r="X53" s="136">
        <f t="shared" si="6"/>
        <v>0.39761953998322253</v>
      </c>
      <c r="Y53" s="136">
        <f t="shared" si="6"/>
        <v>0.96094780337049879</v>
      </c>
      <c r="Z53" s="136">
        <f t="shared" si="6"/>
        <v>0.38600586918943547</v>
      </c>
      <c r="AA53" s="136">
        <f t="shared" si="6"/>
        <v>-6.583308325560655E-2</v>
      </c>
      <c r="AC53" s="134">
        <f t="shared" si="4"/>
        <v>41987</v>
      </c>
      <c r="AD53" s="136">
        <f t="shared" si="7"/>
        <v>0.39394808490910727</v>
      </c>
      <c r="AE53" s="136">
        <f t="shared" si="7"/>
        <v>0.43358559650525175</v>
      </c>
      <c r="AF53" s="136">
        <f t="shared" si="7"/>
        <v>0.26084863884197884</v>
      </c>
      <c r="AG53" s="136">
        <f t="shared" si="7"/>
        <v>0.50400090168037925</v>
      </c>
      <c r="AH53" s="136">
        <f t="shared" si="7"/>
        <v>0.43524325645138817</v>
      </c>
    </row>
    <row r="54" spans="8:34">
      <c r="H54" s="131">
        <v>41287</v>
      </c>
      <c r="I54" s="132">
        <v>2483.23</v>
      </c>
      <c r="J54" s="132">
        <v>1537.77</v>
      </c>
      <c r="K54" s="132">
        <v>1171.3399999999999</v>
      </c>
      <c r="L54" s="132">
        <v>1492.54</v>
      </c>
      <c r="M54" s="132">
        <v>1232.95</v>
      </c>
      <c r="O54" s="134">
        <f t="shared" si="0"/>
        <v>41287</v>
      </c>
      <c r="P54" s="135">
        <f t="shared" si="8"/>
        <v>3.7127652198899685E-2</v>
      </c>
      <c r="Q54" s="135">
        <f t="shared" si="8"/>
        <v>-0.11181101270710303</v>
      </c>
      <c r="R54" s="135">
        <f t="shared" si="8"/>
        <v>0.18978620740232399</v>
      </c>
      <c r="S54" s="135">
        <f t="shared" si="8"/>
        <v>-9.3660524147121005E-2</v>
      </c>
      <c r="T54" s="135">
        <f t="shared" si="8"/>
        <v>-0.30464410546647469</v>
      </c>
      <c r="V54" s="134">
        <f t="shared" si="2"/>
        <v>41644</v>
      </c>
      <c r="W54" s="136">
        <f t="shared" si="6"/>
        <v>-7.7500271823391365E-2</v>
      </c>
      <c r="X54" s="136">
        <f t="shared" si="6"/>
        <v>0.43312042763222069</v>
      </c>
      <c r="Y54" s="136">
        <f t="shared" si="6"/>
        <v>1.0167666091826457</v>
      </c>
      <c r="Z54" s="136">
        <f t="shared" si="6"/>
        <v>0.42785593685931356</v>
      </c>
      <c r="AA54" s="136">
        <f t="shared" si="6"/>
        <v>-7.4590940427430197E-2</v>
      </c>
      <c r="AC54" s="134">
        <f t="shared" si="4"/>
        <v>41994</v>
      </c>
      <c r="AD54" s="136">
        <f t="shared" si="7"/>
        <v>0.47686311075839272</v>
      </c>
      <c r="AE54" s="136">
        <f t="shared" si="7"/>
        <v>0.43020109359719627</v>
      </c>
      <c r="AF54" s="136">
        <f t="shared" si="7"/>
        <v>0.2270734854905736</v>
      </c>
      <c r="AG54" s="136">
        <f t="shared" si="7"/>
        <v>0.48641710197129528</v>
      </c>
      <c r="AH54" s="136">
        <f t="shared" si="7"/>
        <v>0.5780827077982138</v>
      </c>
    </row>
    <row r="55" spans="8:34">
      <c r="H55" s="131">
        <v>41294</v>
      </c>
      <c r="I55" s="132">
        <v>2595.4389999999999</v>
      </c>
      <c r="J55" s="132">
        <v>1586.96</v>
      </c>
      <c r="K55" s="132">
        <v>1209.79</v>
      </c>
      <c r="L55" s="132">
        <v>1539.03</v>
      </c>
      <c r="M55" s="132">
        <v>1275.5899999999999</v>
      </c>
      <c r="O55" s="134">
        <f t="shared" si="0"/>
        <v>41294</v>
      </c>
      <c r="P55" s="135">
        <f t="shared" si="8"/>
        <v>8.3992041210624757E-2</v>
      </c>
      <c r="Q55" s="135">
        <f t="shared" si="8"/>
        <v>-8.3399731250878961E-2</v>
      </c>
      <c r="R55" s="135">
        <f t="shared" si="8"/>
        <v>0.22884171619961546</v>
      </c>
      <c r="S55" s="135">
        <f t="shared" si="8"/>
        <v>-6.5429641067002331E-2</v>
      </c>
      <c r="T55" s="135">
        <f t="shared" si="8"/>
        <v>-0.28059611054136868</v>
      </c>
      <c r="V55" s="134">
        <f t="shared" si="2"/>
        <v>41651</v>
      </c>
      <c r="W55" s="136">
        <f t="shared" si="6"/>
        <v>-0.11210359088767452</v>
      </c>
      <c r="X55" s="136">
        <f t="shared" si="6"/>
        <v>0.39040532719457399</v>
      </c>
      <c r="Y55" s="136">
        <f t="shared" si="6"/>
        <v>1.045436081752523</v>
      </c>
      <c r="Z55" s="136">
        <f t="shared" si="6"/>
        <v>0.37080138555750608</v>
      </c>
      <c r="AA55" s="136">
        <f t="shared" si="6"/>
        <v>-0.12421850034470183</v>
      </c>
      <c r="AC55" s="134">
        <f t="shared" si="4"/>
        <v>42001</v>
      </c>
      <c r="AD55" s="136">
        <f t="shared" si="7"/>
        <v>0.504221489720309</v>
      </c>
      <c r="AE55" s="136">
        <f t="shared" si="7"/>
        <v>0.37785319566626807</v>
      </c>
      <c r="AF55" s="136">
        <f t="shared" si="7"/>
        <v>0.19465187476342116</v>
      </c>
      <c r="AG55" s="136">
        <f t="shared" si="7"/>
        <v>0.42840502472840614</v>
      </c>
      <c r="AH55" s="136">
        <f t="shared" si="7"/>
        <v>0.51601982535937663</v>
      </c>
    </row>
    <row r="56" spans="8:34">
      <c r="H56" s="131">
        <v>41301</v>
      </c>
      <c r="I56" s="132">
        <v>2571.674</v>
      </c>
      <c r="J56" s="132">
        <v>1543.41</v>
      </c>
      <c r="K56" s="132">
        <v>1174.5999999999999</v>
      </c>
      <c r="L56" s="132">
        <v>1500.84</v>
      </c>
      <c r="M56" s="132">
        <v>1229.3900000000001</v>
      </c>
      <c r="O56" s="134">
        <f t="shared" si="0"/>
        <v>41301</v>
      </c>
      <c r="P56" s="135">
        <f t="shared" si="8"/>
        <v>7.406652538868852E-2</v>
      </c>
      <c r="Q56" s="135">
        <f t="shared" si="8"/>
        <v>-0.1085534476041734</v>
      </c>
      <c r="R56" s="135">
        <f t="shared" si="8"/>
        <v>0.19309754572948057</v>
      </c>
      <c r="S56" s="135">
        <f t="shared" si="8"/>
        <v>-8.8620379394163673E-2</v>
      </c>
      <c r="T56" s="135">
        <f t="shared" si="8"/>
        <v>-0.30665186489267948</v>
      </c>
      <c r="V56" s="134">
        <f t="shared" si="2"/>
        <v>41658</v>
      </c>
      <c r="W56" s="136">
        <f t="shared" si="6"/>
        <v>-0.12272000579889908</v>
      </c>
      <c r="X56" s="136">
        <f t="shared" si="6"/>
        <v>0.40297833876327416</v>
      </c>
      <c r="Y56" s="136">
        <f t="shared" si="6"/>
        <v>1.0929434664572204</v>
      </c>
      <c r="Z56" s="136">
        <f t="shared" si="6"/>
        <v>0.37798712262317924</v>
      </c>
      <c r="AA56" s="136">
        <f t="shared" si="6"/>
        <v>-0.127137759033213</v>
      </c>
      <c r="AC56" s="134">
        <f t="shared" si="4"/>
        <v>42004</v>
      </c>
      <c r="AD56" s="136">
        <f t="shared" si="7"/>
        <v>0.54257787416420356</v>
      </c>
      <c r="AE56" s="136">
        <f t="shared" si="7"/>
        <v>0.33336618553617337</v>
      </c>
      <c r="AF56" s="136">
        <f t="shared" si="7"/>
        <v>0.15703092477672587</v>
      </c>
      <c r="AG56" s="136">
        <f t="shared" si="7"/>
        <v>0.36416062617610612</v>
      </c>
      <c r="AH56" s="136">
        <f t="shared" si="7"/>
        <v>0.5715088155118162</v>
      </c>
    </row>
    <row r="57" spans="8:34">
      <c r="H57" s="131">
        <v>41308</v>
      </c>
      <c r="I57" s="132">
        <v>2743.3240000000001</v>
      </c>
      <c r="J57" s="132">
        <v>1595.74</v>
      </c>
      <c r="K57" s="132">
        <v>1182.56</v>
      </c>
      <c r="L57" s="132">
        <v>1553.42</v>
      </c>
      <c r="M57" s="132">
        <v>1293.3499999999999</v>
      </c>
      <c r="O57" s="134">
        <f t="shared" si="0"/>
        <v>41308</v>
      </c>
      <c r="P57" s="135">
        <f t="shared" si="8"/>
        <v>0.14575660705649263</v>
      </c>
      <c r="Q57" s="135">
        <f t="shared" si="8"/>
        <v>-7.8328557207665961E-2</v>
      </c>
      <c r="R57" s="135">
        <f t="shared" si="8"/>
        <v>0.20118289943628009</v>
      </c>
      <c r="S57" s="135">
        <f t="shared" si="8"/>
        <v>-5.6691366007357025E-2</v>
      </c>
      <c r="T57" s="135">
        <f t="shared" si="8"/>
        <v>-0.27057987250502058</v>
      </c>
      <c r="V57" s="134">
        <f t="shared" si="2"/>
        <v>41665</v>
      </c>
      <c r="W57" s="136">
        <f t="shared" si="6"/>
        <v>-9.5662504077350885E-2</v>
      </c>
      <c r="X57" s="136">
        <f t="shared" si="6"/>
        <v>0.50661808983137924</v>
      </c>
      <c r="Y57" s="136">
        <f t="shared" si="6"/>
        <v>1.2779839329315146</v>
      </c>
      <c r="Z57" s="136">
        <f t="shared" si="6"/>
        <v>0.49124130676564781</v>
      </c>
      <c r="AA57" s="136">
        <f t="shared" si="6"/>
        <v>-0.11546064317287819</v>
      </c>
      <c r="AC57" s="143"/>
      <c r="AD57" s="144"/>
      <c r="AE57" s="144"/>
      <c r="AF57" s="144"/>
      <c r="AG57" s="135"/>
      <c r="AH57" s="135"/>
    </row>
    <row r="58" spans="8:34">
      <c r="H58" s="131">
        <v>41315</v>
      </c>
      <c r="I58" s="132">
        <v>2771.7249999999999</v>
      </c>
      <c r="J58" s="132">
        <v>1634.8425999999999</v>
      </c>
      <c r="K58" s="132">
        <v>1281.3498999999999</v>
      </c>
      <c r="L58" s="132">
        <v>1570.749</v>
      </c>
      <c r="M58" s="132">
        <v>1328.8815</v>
      </c>
      <c r="O58" s="134">
        <f t="shared" si="0"/>
        <v>41315</v>
      </c>
      <c r="P58" s="135">
        <f t="shared" si="8"/>
        <v>0.15761836067983825</v>
      </c>
      <c r="Q58" s="135">
        <f t="shared" si="8"/>
        <v>-5.5743581109472418E-2</v>
      </c>
      <c r="R58" s="135">
        <f t="shared" si="8"/>
        <v>0.30152853814976632</v>
      </c>
      <c r="S58" s="135">
        <f t="shared" si="8"/>
        <v>-4.6168393908080252E-2</v>
      </c>
      <c r="T58" s="135">
        <f t="shared" si="8"/>
        <v>-0.25054091069260476</v>
      </c>
      <c r="V58" s="134">
        <f t="shared" si="2"/>
        <v>41672</v>
      </c>
      <c r="W58" s="136">
        <f t="shared" si="6"/>
        <v>-0.11307047675809334</v>
      </c>
      <c r="X58" s="136">
        <f t="shared" si="6"/>
        <v>0.52716114893644694</v>
      </c>
      <c r="Y58" s="136">
        <f t="shared" si="6"/>
        <v>1.3934788362046886</v>
      </c>
      <c r="Z58" s="136">
        <f t="shared" si="6"/>
        <v>0.49814484033928741</v>
      </c>
      <c r="AA58" s="136">
        <f t="shared" si="6"/>
        <v>-0.12421850034470183</v>
      </c>
      <c r="AC58" s="143"/>
      <c r="AD58" s="144"/>
      <c r="AE58" s="144"/>
      <c r="AF58" s="144"/>
      <c r="AG58" s="135"/>
      <c r="AH58" s="135"/>
    </row>
    <row r="59" spans="8:34">
      <c r="H59" s="131">
        <v>41329</v>
      </c>
      <c r="I59" s="132">
        <v>2596.6039999999998</v>
      </c>
      <c r="J59" s="132">
        <v>1616.8911000000001</v>
      </c>
      <c r="K59" s="132">
        <v>1270.9290000000001</v>
      </c>
      <c r="L59" s="132">
        <v>1570.348</v>
      </c>
      <c r="M59" s="132">
        <v>1257.8224</v>
      </c>
      <c r="O59" s="134">
        <f t="shared" si="0"/>
        <v>41329</v>
      </c>
      <c r="P59" s="135">
        <f t="shared" si="8"/>
        <v>8.4478606577027326E-2</v>
      </c>
      <c r="Q59" s="135">
        <f t="shared" si="8"/>
        <v>-6.6112052730968651E-2</v>
      </c>
      <c r="R59" s="135">
        <f t="shared" si="8"/>
        <v>0.29094353030514486</v>
      </c>
      <c r="S59" s="135">
        <f t="shared" si="8"/>
        <v>-4.6411899696747305E-2</v>
      </c>
      <c r="T59" s="135">
        <f t="shared" si="8"/>
        <v>-0.29061663480570521</v>
      </c>
      <c r="V59" s="134">
        <f t="shared" si="2"/>
        <v>41679</v>
      </c>
      <c r="W59" s="136">
        <f t="shared" si="6"/>
        <v>-0.10903017440994178</v>
      </c>
      <c r="X59" s="136">
        <f t="shared" si="6"/>
        <v>0.57250798233806099</v>
      </c>
      <c r="Y59" s="136">
        <f t="shared" si="6"/>
        <v>1.4780258507350559</v>
      </c>
      <c r="Z59" s="136">
        <f t="shared" si="6"/>
        <v>0.54380264515523868</v>
      </c>
      <c r="AA59" s="136">
        <f t="shared" si="6"/>
        <v>-0.11546072427916798</v>
      </c>
      <c r="AC59" s="143"/>
      <c r="AD59" s="144"/>
      <c r="AE59" s="144"/>
      <c r="AF59" s="144"/>
      <c r="AG59" s="135"/>
      <c r="AH59" s="135"/>
    </row>
    <row r="60" spans="8:34">
      <c r="H60" s="131">
        <v>41336</v>
      </c>
      <c r="I60" s="132">
        <v>2668.8359999999998</v>
      </c>
      <c r="J60" s="132">
        <v>1663.2194</v>
      </c>
      <c r="K60" s="132">
        <v>1317.6677999999999</v>
      </c>
      <c r="L60" s="132">
        <v>1625.1085</v>
      </c>
      <c r="M60" s="132">
        <v>1254.2692</v>
      </c>
      <c r="O60" s="134">
        <f t="shared" si="0"/>
        <v>41336</v>
      </c>
      <c r="P60" s="135">
        <f t="shared" si="8"/>
        <v>0.11464649459933329</v>
      </c>
      <c r="Q60" s="135">
        <f t="shared" si="8"/>
        <v>-3.935363901500244E-2</v>
      </c>
      <c r="R60" s="135">
        <f t="shared" si="8"/>
        <v>0.33841837073622005</v>
      </c>
      <c r="S60" s="135">
        <f t="shared" si="8"/>
        <v>-1.3158785631166681E-2</v>
      </c>
      <c r="T60" s="135">
        <f t="shared" si="8"/>
        <v>-0.2926205591858152</v>
      </c>
      <c r="V60" s="134">
        <f t="shared" si="2"/>
        <v>41686</v>
      </c>
      <c r="W60" s="136">
        <f t="shared" si="6"/>
        <v>-7.5568916290476573E-2</v>
      </c>
      <c r="X60" s="136">
        <f t="shared" si="6"/>
        <v>0.59584664806830667</v>
      </c>
      <c r="Y60" s="136">
        <f t="shared" si="6"/>
        <v>1.4039937165980843</v>
      </c>
      <c r="Z60" s="136">
        <f t="shared" si="6"/>
        <v>0.5881165663901804</v>
      </c>
      <c r="AA60" s="136">
        <f t="shared" si="6"/>
        <v>-9.0379901861389333E-2</v>
      </c>
      <c r="AC60" s="143"/>
      <c r="AD60" s="144"/>
      <c r="AE60" s="144"/>
      <c r="AF60" s="144"/>
      <c r="AG60" s="135"/>
      <c r="AH60" s="135"/>
    </row>
    <row r="61" spans="8:34">
      <c r="H61" s="131">
        <v>41343</v>
      </c>
      <c r="I61" s="132">
        <v>2606.9270000000001</v>
      </c>
      <c r="J61" s="132">
        <v>1688.0717999999999</v>
      </c>
      <c r="K61" s="132">
        <v>1324.0997</v>
      </c>
      <c r="L61" s="132">
        <v>1664.7403999999999</v>
      </c>
      <c r="M61" s="132">
        <v>1236.5033000000001</v>
      </c>
      <c r="O61" s="134">
        <f t="shared" si="0"/>
        <v>41343</v>
      </c>
      <c r="P61" s="135">
        <f t="shared" si="8"/>
        <v>8.8790035141296242E-2</v>
      </c>
      <c r="Q61" s="135">
        <f t="shared" si="8"/>
        <v>-2.4999328560384337E-2</v>
      </c>
      <c r="R61" s="135">
        <f t="shared" si="8"/>
        <v>0.34495155999586369</v>
      </c>
      <c r="S61" s="135">
        <f t="shared" si="8"/>
        <v>1.0907541216390815E-2</v>
      </c>
      <c r="T61" s="135">
        <f t="shared" si="8"/>
        <v>-0.302640124688628</v>
      </c>
      <c r="V61" s="134">
        <f t="shared" si="2"/>
        <v>41693</v>
      </c>
      <c r="W61" s="136">
        <f t="shared" si="6"/>
        <v>-8.8165816295711741E-2</v>
      </c>
      <c r="X61" s="136">
        <f t="shared" si="6"/>
        <v>0.61575924878232757</v>
      </c>
      <c r="Y61" s="136">
        <f t="shared" si="6"/>
        <v>1.4368996192395036</v>
      </c>
      <c r="Z61" s="136">
        <f t="shared" si="6"/>
        <v>0.60358918353946955</v>
      </c>
      <c r="AA61" s="136">
        <f t="shared" si="6"/>
        <v>-6.168352325722859E-2</v>
      </c>
      <c r="AC61" s="143"/>
      <c r="AD61" s="144"/>
      <c r="AE61" s="144"/>
      <c r="AF61" s="144"/>
      <c r="AG61" s="135"/>
      <c r="AH61" s="135"/>
    </row>
    <row r="62" spans="8:34">
      <c r="H62" s="131">
        <v>41350</v>
      </c>
      <c r="I62" s="132">
        <v>2539.873</v>
      </c>
      <c r="J62" s="132">
        <v>1660.4752000000001</v>
      </c>
      <c r="K62" s="132">
        <v>1267.3512000000001</v>
      </c>
      <c r="L62" s="132">
        <v>1648.6338000000001</v>
      </c>
      <c r="M62" s="132">
        <v>1211.6312</v>
      </c>
      <c r="O62" s="134">
        <f t="shared" si="0"/>
        <v>41350</v>
      </c>
      <c r="P62" s="135">
        <f t="shared" si="8"/>
        <v>6.078475267026251E-2</v>
      </c>
      <c r="Q62" s="135">
        <f t="shared" si="8"/>
        <v>-4.0938640815615601E-2</v>
      </c>
      <c r="R62" s="135">
        <f t="shared" si="8"/>
        <v>0.2873093872784882</v>
      </c>
      <c r="S62" s="135">
        <f t="shared" si="8"/>
        <v>1.1268670624171584E-3</v>
      </c>
      <c r="T62" s="135">
        <f t="shared" si="8"/>
        <v>-0.31666742615618737</v>
      </c>
      <c r="V62" s="134">
        <f t="shared" si="2"/>
        <v>41700</v>
      </c>
      <c r="W62" s="136">
        <f t="shared" si="6"/>
        <v>-0.12252550106111804</v>
      </c>
      <c r="X62" s="136">
        <f t="shared" si="6"/>
        <v>0.54107506324092669</v>
      </c>
      <c r="Y62" s="136">
        <f t="shared" si="6"/>
        <v>1.1755524442091962</v>
      </c>
      <c r="Z62" s="136">
        <f t="shared" si="6"/>
        <v>0.55580989454218965</v>
      </c>
      <c r="AA62" s="136">
        <f t="shared" si="6"/>
        <v>-8.6353947848655688E-2</v>
      </c>
      <c r="AC62" s="143"/>
      <c r="AD62" s="144"/>
      <c r="AE62" s="144"/>
      <c r="AF62" s="144"/>
      <c r="AG62" s="135"/>
      <c r="AH62" s="135"/>
    </row>
    <row r="63" spans="8:34">
      <c r="H63" s="131">
        <v>41357</v>
      </c>
      <c r="I63" s="132">
        <v>2618.308</v>
      </c>
      <c r="J63" s="132">
        <v>1712.6294</v>
      </c>
      <c r="K63" s="132">
        <v>1324.6513</v>
      </c>
      <c r="L63" s="132">
        <v>1699.6998000000001</v>
      </c>
      <c r="M63" s="132">
        <v>1236.5034000000001</v>
      </c>
      <c r="O63" s="134">
        <f t="shared" si="0"/>
        <v>41357</v>
      </c>
      <c r="P63" s="135">
        <f t="shared" si="8"/>
        <v>9.3543340235739958E-2</v>
      </c>
      <c r="Q63" s="135">
        <f t="shared" si="8"/>
        <v>-1.0815289416465479E-2</v>
      </c>
      <c r="R63" s="135">
        <f t="shared" si="8"/>
        <v>0.34551184656680234</v>
      </c>
      <c r="S63" s="135">
        <f t="shared" si="8"/>
        <v>3.213650946657598E-2</v>
      </c>
      <c r="T63" s="135">
        <f t="shared" si="8"/>
        <v>-0.3026400682908913</v>
      </c>
      <c r="V63" s="134">
        <f t="shared" si="2"/>
        <v>41707</v>
      </c>
      <c r="W63" s="136">
        <f t="shared" si="6"/>
        <v>-0.12679937017513476</v>
      </c>
      <c r="X63" s="136">
        <f t="shared" si="6"/>
        <v>0.58524662335719912</v>
      </c>
      <c r="Y63" s="136">
        <f t="shared" si="6"/>
        <v>1.2206987723462017</v>
      </c>
      <c r="Z63" s="136">
        <f t="shared" si="6"/>
        <v>0.59795837967491661</v>
      </c>
      <c r="AA63" s="136">
        <f t="shared" si="6"/>
        <v>-3.660505292185412E-2</v>
      </c>
      <c r="AC63" s="143"/>
      <c r="AD63" s="144"/>
      <c r="AE63" s="144"/>
      <c r="AF63" s="144"/>
      <c r="AG63" s="135"/>
      <c r="AH63" s="135"/>
    </row>
    <row r="64" spans="8:34">
      <c r="H64" s="131">
        <v>41364</v>
      </c>
      <c r="I64" s="132">
        <v>2495.0830000000001</v>
      </c>
      <c r="J64" s="132">
        <v>1685.3153</v>
      </c>
      <c r="K64" s="132">
        <v>1393.1356000000001</v>
      </c>
      <c r="L64" s="132">
        <v>1635.3664000000001</v>
      </c>
      <c r="M64" s="132">
        <v>1254.2692999999999</v>
      </c>
      <c r="O64" s="134">
        <f t="shared" si="0"/>
        <v>41364</v>
      </c>
      <c r="P64" s="135">
        <f t="shared" si="8"/>
        <v>4.2078089355954695E-2</v>
      </c>
      <c r="Q64" s="135">
        <f t="shared" si="8"/>
        <v>-2.6591434625317878E-2</v>
      </c>
      <c r="R64" s="135">
        <f t="shared" si="8"/>
        <v>0.41507463411235102</v>
      </c>
      <c r="S64" s="135">
        <f t="shared" si="8"/>
        <v>-6.9297132382315496E-3</v>
      </c>
      <c r="T64" s="135">
        <f t="shared" si="8"/>
        <v>-0.2926205027880785</v>
      </c>
      <c r="V64" s="134">
        <f t="shared" si="2"/>
        <v>41714</v>
      </c>
      <c r="W64" s="136">
        <f t="shared" si="6"/>
        <v>-0.14513113968500713</v>
      </c>
      <c r="X64" s="136">
        <f t="shared" si="6"/>
        <v>0.49699701515831363</v>
      </c>
      <c r="Y64" s="136">
        <f t="shared" si="6"/>
        <v>1.114699062612051</v>
      </c>
      <c r="Z64" s="136">
        <f t="shared" si="6"/>
        <v>0.50445830597504915</v>
      </c>
      <c r="AA64" s="136">
        <f t="shared" si="6"/>
        <v>-8.6658907498276427E-2</v>
      </c>
      <c r="AC64" s="143"/>
      <c r="AD64" s="144"/>
      <c r="AE64" s="144"/>
      <c r="AF64" s="144"/>
      <c r="AG64" s="135"/>
      <c r="AH64" s="135"/>
    </row>
    <row r="65" spans="8:34">
      <c r="H65" s="131">
        <v>41371</v>
      </c>
      <c r="I65" s="132">
        <v>2483.547</v>
      </c>
      <c r="J65" s="132">
        <v>1657.2691</v>
      </c>
      <c r="K65" s="132">
        <v>1355.0296000000001</v>
      </c>
      <c r="L65" s="132">
        <v>1590.4827</v>
      </c>
      <c r="M65" s="132">
        <v>1300.4606000000001</v>
      </c>
      <c r="O65" s="134">
        <f t="shared" si="0"/>
        <v>41371</v>
      </c>
      <c r="P65" s="135">
        <f t="shared" si="8"/>
        <v>3.7260048096882104E-2</v>
      </c>
      <c r="Q65" s="135">
        <f t="shared" si="8"/>
        <v>-4.2790427956839516E-2</v>
      </c>
      <c r="R65" s="135">
        <f t="shared" si="8"/>
        <v>0.37636854261093133</v>
      </c>
      <c r="S65" s="135">
        <f t="shared" si="8"/>
        <v>-3.4185176497064207E-2</v>
      </c>
      <c r="T65" s="135">
        <f t="shared" si="8"/>
        <v>-0.26656965503985952</v>
      </c>
      <c r="V65" s="134">
        <f t="shared" si="2"/>
        <v>41721</v>
      </c>
      <c r="W65" s="136">
        <f t="shared" si="6"/>
        <v>-0.13064919479870984</v>
      </c>
      <c r="X65" s="136">
        <f t="shared" si="6"/>
        <v>0.5379085949134137</v>
      </c>
      <c r="Y65" s="136">
        <f t="shared" si="6"/>
        <v>1.1644543002031864</v>
      </c>
      <c r="Z65" s="136">
        <f t="shared" si="6"/>
        <v>0.55052728905087989</v>
      </c>
      <c r="AA65" s="136">
        <f t="shared" si="6"/>
        <v>-7.5356340484204698E-2</v>
      </c>
      <c r="AC65" s="143"/>
      <c r="AD65" s="144"/>
      <c r="AE65" s="144"/>
      <c r="AF65" s="144"/>
      <c r="AG65" s="135"/>
      <c r="AH65" s="135"/>
    </row>
    <row r="66" spans="8:34">
      <c r="H66" s="131">
        <v>41378</v>
      </c>
      <c r="I66" s="132">
        <v>2462.1120000000001</v>
      </c>
      <c r="J66" s="132">
        <v>1657.8757000000001</v>
      </c>
      <c r="K66" s="132">
        <v>1362.8359</v>
      </c>
      <c r="L66" s="132">
        <v>1608.8678</v>
      </c>
      <c r="M66" s="132">
        <v>1240.0567000000001</v>
      </c>
      <c r="O66" s="134">
        <f t="shared" si="0"/>
        <v>41378</v>
      </c>
      <c r="P66" s="135">
        <f t="shared" si="8"/>
        <v>2.8307663007751005E-2</v>
      </c>
      <c r="Q66" s="135">
        <f t="shared" si="8"/>
        <v>-4.244006643353504E-2</v>
      </c>
      <c r="R66" s="135">
        <f t="shared" si="8"/>
        <v>0.38429777585733693</v>
      </c>
      <c r="S66" s="135">
        <f t="shared" si="8"/>
        <v>-2.302089152145026E-2</v>
      </c>
      <c r="T66" s="135">
        <f t="shared" si="8"/>
        <v>-0.30063608751304471</v>
      </c>
      <c r="V66" s="134">
        <f t="shared" si="2"/>
        <v>41728</v>
      </c>
      <c r="W66" s="136">
        <f t="shared" si="6"/>
        <v>-0.1334008529213967</v>
      </c>
      <c r="X66" s="136">
        <f t="shared" si="6"/>
        <v>0.45674086501882605</v>
      </c>
      <c r="Y66" s="136">
        <f t="shared" si="6"/>
        <v>1.0132053887001216</v>
      </c>
      <c r="Z66" s="136">
        <f t="shared" si="6"/>
        <v>0.46705924129336585</v>
      </c>
      <c r="AA66" s="136">
        <f t="shared" si="6"/>
        <v>-8.757938278113464E-2</v>
      </c>
      <c r="AC66" s="143"/>
      <c r="AD66" s="144"/>
      <c r="AE66" s="144"/>
      <c r="AF66" s="144"/>
      <c r="AG66" s="135"/>
      <c r="AH66" s="135"/>
    </row>
    <row r="67" spans="8:34">
      <c r="H67" s="131">
        <v>41385</v>
      </c>
      <c r="I67" s="132">
        <v>2533.8270000000002</v>
      </c>
      <c r="J67" s="132">
        <v>1707.3163999999999</v>
      </c>
      <c r="K67" s="132">
        <v>1442.5621000000001</v>
      </c>
      <c r="L67" s="132">
        <v>1653.2248</v>
      </c>
      <c r="M67" s="132">
        <v>1254.2693999999999</v>
      </c>
      <c r="O67" s="134">
        <f t="shared" si="0"/>
        <v>41385</v>
      </c>
      <c r="P67" s="135">
        <f t="shared" si="8"/>
        <v>5.8259624597069681E-2</v>
      </c>
      <c r="Q67" s="135">
        <f t="shared" si="8"/>
        <v>-1.3883985053321002E-2</v>
      </c>
      <c r="R67" s="135">
        <f t="shared" si="8"/>
        <v>0.46527950031701493</v>
      </c>
      <c r="S67" s="135">
        <f t="shared" si="8"/>
        <v>3.914735081793852E-3</v>
      </c>
      <c r="T67" s="135">
        <f t="shared" si="8"/>
        <v>-0.29262044639034179</v>
      </c>
      <c r="V67" s="134">
        <f t="shared" si="2"/>
        <v>41735</v>
      </c>
      <c r="W67" s="136">
        <f t="shared" si="6"/>
        <v>-0.11990753977682289</v>
      </c>
      <c r="X67" s="136">
        <f t="shared" si="6"/>
        <v>0.48964708636532106</v>
      </c>
      <c r="Y67" s="136">
        <f t="shared" si="6"/>
        <v>1.0459147642870561</v>
      </c>
      <c r="Z67" s="136">
        <f t="shared" si="6"/>
        <v>0.50876592922132757</v>
      </c>
      <c r="AA67" s="136">
        <f t="shared" si="6"/>
        <v>-9.0692566608540526E-2</v>
      </c>
      <c r="AC67" s="143"/>
      <c r="AD67" s="144"/>
      <c r="AE67" s="144"/>
      <c r="AF67" s="144"/>
      <c r="AG67" s="135"/>
      <c r="AH67" s="135"/>
    </row>
    <row r="68" spans="8:34">
      <c r="H68" s="131">
        <v>41392</v>
      </c>
      <c r="I68" s="132">
        <v>2447.306</v>
      </c>
      <c r="J68" s="132">
        <v>1714.5174999999999</v>
      </c>
      <c r="K68" s="132">
        <v>1535.3613</v>
      </c>
      <c r="L68" s="132">
        <v>1633.0542</v>
      </c>
      <c r="M68" s="132">
        <v>1268.4820999999999</v>
      </c>
      <c r="O68" s="134">
        <f t="shared" ref="O68:O131" si="9">H68</f>
        <v>41392</v>
      </c>
      <c r="P68" s="135">
        <f t="shared" si="8"/>
        <v>2.2123897501351131E-2</v>
      </c>
      <c r="Q68" s="135">
        <f t="shared" si="8"/>
        <v>-9.7247559641887582E-3</v>
      </c>
      <c r="R68" s="135">
        <f t="shared" si="8"/>
        <v>0.55954009776777203</v>
      </c>
      <c r="S68" s="135">
        <f t="shared" si="8"/>
        <v>-8.3337882620615478E-3</v>
      </c>
      <c r="T68" s="135">
        <f t="shared" si="8"/>
        <v>-0.28460480526763887</v>
      </c>
      <c r="V68" s="134">
        <f t="shared" si="2"/>
        <v>41742</v>
      </c>
      <c r="W68" s="136">
        <f t="shared" si="6"/>
        <v>-8.5599803481755554E-2</v>
      </c>
      <c r="X68" s="136">
        <f t="shared" si="6"/>
        <v>0.5360546115478908</v>
      </c>
      <c r="Y68" s="136">
        <f t="shared" si="6"/>
        <v>1.0829568699096761</v>
      </c>
      <c r="Z68" s="136">
        <f t="shared" si="6"/>
        <v>0.56252334945797111</v>
      </c>
      <c r="AA68" s="136">
        <f t="shared" si="6"/>
        <v>-6.6812847236303208E-2</v>
      </c>
      <c r="AC68" s="143"/>
      <c r="AD68" s="144"/>
      <c r="AE68" s="144"/>
      <c r="AF68" s="144"/>
      <c r="AG68" s="135"/>
      <c r="AH68" s="135"/>
    </row>
    <row r="69" spans="8:34">
      <c r="H69" s="131">
        <v>41399</v>
      </c>
      <c r="I69" s="132">
        <v>2492.9119999999998</v>
      </c>
      <c r="J69" s="132">
        <v>1784.6947</v>
      </c>
      <c r="K69" s="132">
        <v>1631.3286000000001</v>
      </c>
      <c r="L69" s="132">
        <v>1699.6795999999999</v>
      </c>
      <c r="M69" s="132">
        <v>1293.3543</v>
      </c>
      <c r="O69" s="134">
        <f t="shared" si="9"/>
        <v>41399</v>
      </c>
      <c r="P69" s="135">
        <f t="shared" ref="P69:T100" si="10">I69/I$4-1</f>
        <v>4.117136539847821E-2</v>
      </c>
      <c r="Q69" s="135">
        <f t="shared" si="10"/>
        <v>3.0808364202709493E-2</v>
      </c>
      <c r="R69" s="135">
        <f t="shared" si="10"/>
        <v>0.65701868630879434</v>
      </c>
      <c r="S69" s="135">
        <f t="shared" si="10"/>
        <v>3.2124243090189131E-2</v>
      </c>
      <c r="T69" s="135">
        <f t="shared" si="10"/>
        <v>-0.2705774474023428</v>
      </c>
      <c r="V69" s="134">
        <f t="shared" ref="V69:V106" si="11">H119</f>
        <v>41749</v>
      </c>
      <c r="W69" s="136">
        <f t="shared" ref="W69:AA106" si="12">I119/I$54-1</f>
        <v>-0.10419936936973229</v>
      </c>
      <c r="X69" s="136">
        <f t="shared" si="12"/>
        <v>0.55134799092191944</v>
      </c>
      <c r="Y69" s="136">
        <f t="shared" si="12"/>
        <v>1.1091355200027322</v>
      </c>
      <c r="Z69" s="136">
        <f t="shared" si="12"/>
        <v>0.58053894702989539</v>
      </c>
      <c r="AA69" s="136">
        <f t="shared" si="12"/>
        <v>-7.1499898617137791E-2</v>
      </c>
      <c r="AC69" s="143"/>
      <c r="AD69" s="144"/>
      <c r="AE69" s="144"/>
      <c r="AF69" s="144"/>
      <c r="AG69" s="135"/>
      <c r="AH69" s="135"/>
    </row>
    <row r="70" spans="8:34">
      <c r="H70" s="131">
        <v>41406</v>
      </c>
      <c r="I70" s="132">
        <v>2540.8359999999998</v>
      </c>
      <c r="J70" s="132">
        <v>1861.472</v>
      </c>
      <c r="K70" s="132">
        <v>1765.5245</v>
      </c>
      <c r="L70" s="132">
        <v>1769.0399</v>
      </c>
      <c r="M70" s="132">
        <v>1300.4606000000001</v>
      </c>
      <c r="O70" s="134">
        <f t="shared" si="9"/>
        <v>41406</v>
      </c>
      <c r="P70" s="135">
        <f t="shared" si="10"/>
        <v>6.1186952196310207E-2</v>
      </c>
      <c r="Q70" s="135">
        <f t="shared" si="10"/>
        <v>7.5153586397239902E-2</v>
      </c>
      <c r="R70" s="135">
        <f t="shared" si="10"/>
        <v>0.79332789705028817</v>
      </c>
      <c r="S70" s="135">
        <f t="shared" si="10"/>
        <v>7.4243032500857176E-2</v>
      </c>
      <c r="T70" s="135">
        <f t="shared" si="10"/>
        <v>-0.26656965503985952</v>
      </c>
      <c r="V70" s="134">
        <f t="shared" si="11"/>
        <v>41756</v>
      </c>
      <c r="W70" s="136">
        <f t="shared" si="12"/>
        <v>-0.12701360727761823</v>
      </c>
      <c r="X70" s="136">
        <f t="shared" si="12"/>
        <v>0.44271763657764174</v>
      </c>
      <c r="Y70" s="136">
        <f t="shared" si="12"/>
        <v>0.97278996704628895</v>
      </c>
      <c r="Z70" s="136">
        <f t="shared" si="12"/>
        <v>0.45481173033888544</v>
      </c>
      <c r="AA70" s="136">
        <f t="shared" si="12"/>
        <v>-8.9126160833772783E-2</v>
      </c>
      <c r="AC70" s="143"/>
      <c r="AD70" s="144"/>
      <c r="AE70" s="144"/>
      <c r="AF70" s="144"/>
      <c r="AG70" s="135"/>
      <c r="AH70" s="135"/>
    </row>
    <row r="71" spans="8:34">
      <c r="H71" s="131">
        <v>41413</v>
      </c>
      <c r="I71" s="132">
        <v>2592.0479999999998</v>
      </c>
      <c r="J71" s="132">
        <v>1951.7788</v>
      </c>
      <c r="K71" s="132">
        <v>1919.6849</v>
      </c>
      <c r="L71" s="132">
        <v>1848.24</v>
      </c>
      <c r="M71" s="132">
        <v>1318.2265</v>
      </c>
      <c r="O71" s="134">
        <f t="shared" si="9"/>
        <v>41413</v>
      </c>
      <c r="P71" s="135">
        <f t="shared" si="10"/>
        <v>8.2575780989619707E-2</v>
      </c>
      <c r="Q71" s="135">
        <f t="shared" si="10"/>
        <v>0.12731321055277833</v>
      </c>
      <c r="R71" s="135">
        <f t="shared" si="10"/>
        <v>0.94991600780175678</v>
      </c>
      <c r="S71" s="135">
        <f t="shared" si="10"/>
        <v>0.12233700460310959</v>
      </c>
      <c r="T71" s="135">
        <f t="shared" si="10"/>
        <v>-0.25655008953704672</v>
      </c>
      <c r="V71" s="134">
        <f t="shared" si="11"/>
        <v>41763</v>
      </c>
      <c r="W71" s="136">
        <f t="shared" si="12"/>
        <v>-0.13070517028225337</v>
      </c>
      <c r="X71" s="136">
        <f t="shared" si="12"/>
        <v>0.44505043016836088</v>
      </c>
      <c r="Y71" s="136">
        <f t="shared" si="12"/>
        <v>1.0446987211228169</v>
      </c>
      <c r="Z71" s="136">
        <f t="shared" si="12"/>
        <v>0.4355883929408928</v>
      </c>
      <c r="AA71" s="136">
        <f t="shared" si="12"/>
        <v>-6.0176649499168677E-2</v>
      </c>
      <c r="AC71" s="143"/>
      <c r="AD71" s="144"/>
      <c r="AE71" s="144"/>
      <c r="AF71" s="144"/>
      <c r="AG71" s="135"/>
      <c r="AH71" s="135"/>
    </row>
    <row r="72" spans="8:34">
      <c r="H72" s="131">
        <v>41420</v>
      </c>
      <c r="I72" s="132">
        <v>2597.2280000000001</v>
      </c>
      <c r="J72" s="132">
        <v>2006.5083999999999</v>
      </c>
      <c r="K72" s="132">
        <v>1957.2752</v>
      </c>
      <c r="L72" s="132">
        <v>1917.2217000000001</v>
      </c>
      <c r="M72" s="132">
        <v>1307.5669</v>
      </c>
      <c r="O72" s="134">
        <f t="shared" si="9"/>
        <v>41420</v>
      </c>
      <c r="P72" s="135">
        <f t="shared" si="10"/>
        <v>8.4739221846242163E-2</v>
      </c>
      <c r="Q72" s="135">
        <f t="shared" si="10"/>
        <v>0.15892406783243995</v>
      </c>
      <c r="R72" s="135">
        <f t="shared" si="10"/>
        <v>0.98809827808375483</v>
      </c>
      <c r="S72" s="135">
        <f t="shared" si="10"/>
        <v>0.16422589054348014</v>
      </c>
      <c r="T72" s="135">
        <f t="shared" si="10"/>
        <v>-0.26256186267737647</v>
      </c>
      <c r="V72" s="134">
        <f t="shared" si="11"/>
        <v>41770</v>
      </c>
      <c r="W72" s="136">
        <f t="shared" si="12"/>
        <v>-0.14067122256093878</v>
      </c>
      <c r="X72" s="136">
        <f t="shared" si="12"/>
        <v>0.42470317407674751</v>
      </c>
      <c r="Y72" s="136">
        <f t="shared" si="12"/>
        <v>0.98398603309030697</v>
      </c>
      <c r="Z72" s="136">
        <f t="shared" si="12"/>
        <v>0.41551656907017565</v>
      </c>
      <c r="AA72" s="136">
        <f t="shared" si="12"/>
        <v>-4.896273165984022E-2</v>
      </c>
      <c r="AC72" s="143"/>
      <c r="AD72" s="144"/>
      <c r="AE72" s="144"/>
      <c r="AF72" s="144"/>
      <c r="AG72" s="135"/>
      <c r="AH72" s="135"/>
    </row>
    <row r="73" spans="8:34">
      <c r="H73" s="131">
        <v>41427</v>
      </c>
      <c r="I73" s="132">
        <v>2606.4259999999999</v>
      </c>
      <c r="J73" s="132">
        <v>1990.8839</v>
      </c>
      <c r="K73" s="132">
        <v>1899.35</v>
      </c>
      <c r="L73" s="132">
        <v>1903.175</v>
      </c>
      <c r="M73" s="132">
        <v>1335.9921999999999</v>
      </c>
      <c r="O73" s="134">
        <f t="shared" si="9"/>
        <v>41427</v>
      </c>
      <c r="P73" s="135">
        <f t="shared" si="10"/>
        <v>8.8580791151109395E-2</v>
      </c>
      <c r="Q73" s="135">
        <f t="shared" si="10"/>
        <v>0.14989963060713452</v>
      </c>
      <c r="R73" s="135">
        <f t="shared" si="10"/>
        <v>0.92926087474994801</v>
      </c>
      <c r="S73" s="135">
        <f t="shared" si="10"/>
        <v>0.15569608315777339</v>
      </c>
      <c r="T73" s="135">
        <f t="shared" si="10"/>
        <v>-0.24653063682970733</v>
      </c>
      <c r="V73" s="134">
        <f t="shared" si="11"/>
        <v>41777</v>
      </c>
      <c r="W73" s="136">
        <f t="shared" si="12"/>
        <v>-0.13582229596130835</v>
      </c>
      <c r="X73" s="136">
        <f t="shared" si="12"/>
        <v>0.41448415562795482</v>
      </c>
      <c r="Y73" s="136">
        <f t="shared" si="12"/>
        <v>0.91757849983779272</v>
      </c>
      <c r="Z73" s="136">
        <f t="shared" si="12"/>
        <v>0.41322584319348232</v>
      </c>
      <c r="AA73" s="136">
        <f t="shared" si="12"/>
        <v>-4.5296240723468051E-2</v>
      </c>
      <c r="AC73" s="143"/>
      <c r="AD73" s="144"/>
      <c r="AE73" s="144"/>
      <c r="AF73" s="144"/>
      <c r="AG73" s="135"/>
      <c r="AH73" s="135"/>
    </row>
    <row r="74" spans="8:34">
      <c r="H74" s="131">
        <v>41434</v>
      </c>
      <c r="I74" s="132">
        <v>2484.16</v>
      </c>
      <c r="J74" s="132">
        <v>1874.3806</v>
      </c>
      <c r="K74" s="132">
        <v>1795.2170000000001</v>
      </c>
      <c r="L74" s="132">
        <v>1782.9445000000001</v>
      </c>
      <c r="M74" s="132">
        <v>1279.1415</v>
      </c>
      <c r="O74" s="134">
        <f t="shared" si="9"/>
        <v>41434</v>
      </c>
      <c r="P74" s="135">
        <f t="shared" si="10"/>
        <v>3.7516069186671608E-2</v>
      </c>
      <c r="Q74" s="135">
        <f t="shared" si="10"/>
        <v>8.2609367405693135E-2</v>
      </c>
      <c r="R74" s="135">
        <f t="shared" si="10"/>
        <v>0.82348799314817067</v>
      </c>
      <c r="S74" s="135">
        <f t="shared" si="10"/>
        <v>8.2686550179407847E-2</v>
      </c>
      <c r="T74" s="135">
        <f t="shared" si="10"/>
        <v>-0.27859314492278242</v>
      </c>
      <c r="V74" s="134">
        <f t="shared" si="11"/>
        <v>41784</v>
      </c>
      <c r="W74" s="136">
        <f t="shared" si="12"/>
        <v>-0.13483084531034173</v>
      </c>
      <c r="X74" s="136">
        <f t="shared" si="12"/>
        <v>0.46439714651735953</v>
      </c>
      <c r="Y74" s="136">
        <f t="shared" si="12"/>
        <v>0.97121928731196761</v>
      </c>
      <c r="Z74" s="136">
        <f t="shared" si="12"/>
        <v>0.47545204818631337</v>
      </c>
      <c r="AA74" s="136">
        <f t="shared" si="12"/>
        <v>-4.7847439068899877E-2</v>
      </c>
      <c r="AC74" s="143"/>
      <c r="AD74" s="144"/>
      <c r="AE74" s="144"/>
      <c r="AF74" s="144"/>
      <c r="AG74" s="135"/>
      <c r="AH74" s="135"/>
    </row>
    <row r="75" spans="8:34">
      <c r="H75" s="131">
        <v>41441</v>
      </c>
      <c r="I75" s="132">
        <v>2416.7710000000002</v>
      </c>
      <c r="J75" s="132">
        <v>1889.989</v>
      </c>
      <c r="K75" s="132">
        <v>1901.8074999999999</v>
      </c>
      <c r="L75" s="132">
        <v>1776.5451</v>
      </c>
      <c r="M75" s="132">
        <v>1268.482</v>
      </c>
      <c r="O75" s="134">
        <f t="shared" si="9"/>
        <v>41441</v>
      </c>
      <c r="P75" s="135">
        <f t="shared" si="10"/>
        <v>9.3708730695050146E-3</v>
      </c>
      <c r="Q75" s="135">
        <f t="shared" si="10"/>
        <v>9.1624505553311142E-2</v>
      </c>
      <c r="R75" s="135">
        <f t="shared" si="10"/>
        <v>0.93175707534472951</v>
      </c>
      <c r="S75" s="135">
        <f t="shared" si="10"/>
        <v>7.8800537850242325E-2</v>
      </c>
      <c r="T75" s="135">
        <f t="shared" si="10"/>
        <v>-0.28460486166537546</v>
      </c>
      <c r="V75" s="134">
        <f t="shared" si="11"/>
        <v>41791</v>
      </c>
      <c r="W75" s="136">
        <f t="shared" si="12"/>
        <v>-0.13158909968065791</v>
      </c>
      <c r="X75" s="136">
        <f t="shared" si="12"/>
        <v>0.50614253106771501</v>
      </c>
      <c r="Y75" s="136">
        <f t="shared" si="12"/>
        <v>1.031069032048765</v>
      </c>
      <c r="Z75" s="136">
        <f t="shared" si="12"/>
        <v>0.52035275436504214</v>
      </c>
      <c r="AA75" s="136">
        <f t="shared" si="12"/>
        <v>-3.4818281357719361E-2</v>
      </c>
      <c r="AC75" s="143"/>
      <c r="AD75" s="144"/>
      <c r="AE75" s="144"/>
      <c r="AF75" s="144"/>
      <c r="AG75" s="135"/>
      <c r="AH75" s="135"/>
    </row>
    <row r="76" spans="8:34">
      <c r="H76" s="131">
        <v>41448</v>
      </c>
      <c r="I76" s="132">
        <v>2317.3939999999998</v>
      </c>
      <c r="J76" s="132">
        <v>1823.5148999999999</v>
      </c>
      <c r="K76" s="132">
        <v>1808.4754</v>
      </c>
      <c r="L76" s="132">
        <v>1732.6826000000001</v>
      </c>
      <c r="M76" s="132">
        <v>1190.3122000000001</v>
      </c>
      <c r="O76" s="134">
        <f t="shared" si="9"/>
        <v>41448</v>
      </c>
      <c r="P76" s="135">
        <f t="shared" si="10"/>
        <v>-3.213419681631724E-2</v>
      </c>
      <c r="Q76" s="135">
        <f t="shared" si="10"/>
        <v>5.3230231012770579E-2</v>
      </c>
      <c r="R76" s="135">
        <f t="shared" si="10"/>
        <v>0.83695518580975725</v>
      </c>
      <c r="S76" s="135">
        <f t="shared" si="10"/>
        <v>5.2165194569930184E-2</v>
      </c>
      <c r="T76" s="135">
        <f t="shared" si="10"/>
        <v>-0.32869085964137346</v>
      </c>
      <c r="V76" s="134">
        <f t="shared" si="11"/>
        <v>41798</v>
      </c>
      <c r="W76" s="136">
        <f t="shared" si="12"/>
        <v>-0.14034704799797049</v>
      </c>
      <c r="X76" s="136">
        <f t="shared" si="12"/>
        <v>0.48862586732736379</v>
      </c>
      <c r="Y76" s="136">
        <f t="shared" si="12"/>
        <v>0.97658340020830869</v>
      </c>
      <c r="Z76" s="136">
        <f t="shared" si="12"/>
        <v>0.51139949348091185</v>
      </c>
      <c r="AA76" s="136">
        <f t="shared" si="12"/>
        <v>-5.2140232775051643E-2</v>
      </c>
      <c r="AC76" s="143"/>
      <c r="AD76" s="144"/>
      <c r="AE76" s="144"/>
      <c r="AF76" s="144"/>
      <c r="AG76" s="135"/>
      <c r="AH76" s="135"/>
    </row>
    <row r="77" spans="8:34">
      <c r="H77" s="131">
        <v>41455</v>
      </c>
      <c r="I77" s="132">
        <v>2200.6390000000001</v>
      </c>
      <c r="J77" s="132">
        <v>1799.0068000000001</v>
      </c>
      <c r="K77" s="132">
        <v>1802.8298</v>
      </c>
      <c r="L77" s="132">
        <v>1724.2181</v>
      </c>
      <c r="M77" s="132">
        <v>1108.5891999999999</v>
      </c>
      <c r="O77" s="134">
        <f t="shared" si="9"/>
        <v>41455</v>
      </c>
      <c r="P77" s="135">
        <f t="shared" si="10"/>
        <v>-8.0897234888699598E-2</v>
      </c>
      <c r="Q77" s="135">
        <f t="shared" si="10"/>
        <v>3.9074782200872349E-2</v>
      </c>
      <c r="R77" s="135">
        <f t="shared" si="10"/>
        <v>0.83122067916564824</v>
      </c>
      <c r="S77" s="135">
        <f t="shared" si="10"/>
        <v>4.7025157791447558E-2</v>
      </c>
      <c r="T77" s="135">
        <f t="shared" si="10"/>
        <v>-0.37478078199748155</v>
      </c>
      <c r="V77" s="134">
        <f t="shared" si="11"/>
        <v>41805</v>
      </c>
      <c r="W77" s="136">
        <f t="shared" si="12"/>
        <v>-0.12362447296464674</v>
      </c>
      <c r="X77" s="136">
        <f t="shared" si="12"/>
        <v>0.526180182992255</v>
      </c>
      <c r="Y77" s="136">
        <f t="shared" si="12"/>
        <v>1.0062373862413989</v>
      </c>
      <c r="Z77" s="136">
        <f t="shared" si="12"/>
        <v>0.56112532997440612</v>
      </c>
      <c r="AA77" s="136">
        <f t="shared" si="12"/>
        <v>-5.5576300742122497E-2</v>
      </c>
      <c r="AC77" s="143"/>
      <c r="AD77" s="144"/>
      <c r="AE77" s="144"/>
      <c r="AF77" s="144"/>
      <c r="AG77" s="135"/>
      <c r="AH77" s="135"/>
    </row>
    <row r="78" spans="8:34">
      <c r="H78" s="131">
        <v>41462</v>
      </c>
      <c r="I78" s="132">
        <v>2226.8490000000002</v>
      </c>
      <c r="J78" s="132">
        <v>1892.0799</v>
      </c>
      <c r="K78" s="132">
        <v>1960.3655000000001</v>
      </c>
      <c r="L78" s="132">
        <v>1803.5866000000001</v>
      </c>
      <c r="M78" s="132">
        <v>1115.7879</v>
      </c>
      <c r="O78" s="134">
        <f t="shared" si="9"/>
        <v>41462</v>
      </c>
      <c r="P78" s="135">
        <f t="shared" si="10"/>
        <v>-6.9950558276330566E-2</v>
      </c>
      <c r="Q78" s="135">
        <f t="shared" si="10"/>
        <v>9.2832172729501616E-2</v>
      </c>
      <c r="R78" s="135">
        <f t="shared" si="10"/>
        <v>0.99123724398326774</v>
      </c>
      <c r="S78" s="135">
        <f t="shared" si="10"/>
        <v>9.5221390180012744E-2</v>
      </c>
      <c r="T78" s="135">
        <f t="shared" si="10"/>
        <v>-0.37072087812629573</v>
      </c>
      <c r="V78" s="134">
        <f t="shared" si="11"/>
        <v>41812</v>
      </c>
      <c r="W78" s="136">
        <f t="shared" si="12"/>
        <v>-0.13953641023988927</v>
      </c>
      <c r="X78" s="136">
        <f t="shared" si="12"/>
        <v>0.50963882765303015</v>
      </c>
      <c r="Y78" s="136">
        <f t="shared" si="12"/>
        <v>1.0625661208530399</v>
      </c>
      <c r="Z78" s="136">
        <f t="shared" si="12"/>
        <v>0.51990660216811624</v>
      </c>
      <c r="AA78" s="136">
        <f t="shared" si="12"/>
        <v>-4.9012693134352525E-2</v>
      </c>
      <c r="AC78" s="143"/>
      <c r="AD78" s="144"/>
      <c r="AE78" s="144"/>
      <c r="AF78" s="144"/>
      <c r="AG78" s="135"/>
      <c r="AH78" s="135"/>
    </row>
    <row r="79" spans="8:34">
      <c r="H79" s="131">
        <v>41469</v>
      </c>
      <c r="I79" s="132">
        <v>2275.373</v>
      </c>
      <c r="J79" s="132">
        <v>1940.7256</v>
      </c>
      <c r="K79" s="132">
        <v>2108.7325999999998</v>
      </c>
      <c r="L79" s="132">
        <v>1820.3679999999999</v>
      </c>
      <c r="M79" s="132">
        <v>1148.1817000000001</v>
      </c>
      <c r="O79" s="134">
        <f t="shared" si="9"/>
        <v>41469</v>
      </c>
      <c r="P79" s="135">
        <f t="shared" si="10"/>
        <v>-4.9684379873484619E-2</v>
      </c>
      <c r="Q79" s="135">
        <f t="shared" si="10"/>
        <v>0.12092907604999437</v>
      </c>
      <c r="R79" s="135">
        <f t="shared" si="10"/>
        <v>1.1419408221179519</v>
      </c>
      <c r="S79" s="135">
        <f t="shared" si="10"/>
        <v>0.10541183417486533</v>
      </c>
      <c r="T79" s="135">
        <f t="shared" si="10"/>
        <v>-0.35245150809803816</v>
      </c>
      <c r="V79" s="134">
        <f t="shared" si="11"/>
        <v>41819</v>
      </c>
      <c r="W79" s="136">
        <f t="shared" si="12"/>
        <v>-0.13408826407541796</v>
      </c>
      <c r="X79" s="136">
        <f t="shared" si="12"/>
        <v>0.57618941714300576</v>
      </c>
      <c r="Y79" s="136">
        <f t="shared" si="12"/>
        <v>1.132477248279748</v>
      </c>
      <c r="Z79" s="136">
        <f t="shared" si="12"/>
        <v>0.59160417811247945</v>
      </c>
      <c r="AA79" s="136">
        <f t="shared" si="12"/>
        <v>-4.3648160914878664E-3</v>
      </c>
      <c r="AC79" s="143"/>
      <c r="AD79" s="144"/>
      <c r="AE79" s="144"/>
      <c r="AF79" s="144"/>
      <c r="AG79" s="135"/>
      <c r="AH79" s="135"/>
    </row>
    <row r="80" spans="8:34">
      <c r="H80" s="131">
        <v>41476</v>
      </c>
      <c r="I80" s="132">
        <v>2190.4780000000001</v>
      </c>
      <c r="J80" s="132">
        <v>2014.5317</v>
      </c>
      <c r="K80" s="132">
        <v>2179.6062999999999</v>
      </c>
      <c r="L80" s="132">
        <v>1924.6098999999999</v>
      </c>
      <c r="M80" s="132">
        <v>1104.9899</v>
      </c>
      <c r="O80" s="134">
        <f t="shared" si="9"/>
        <v>41476</v>
      </c>
      <c r="P80" s="135">
        <f t="shared" si="10"/>
        <v>-8.5141003719614639E-2</v>
      </c>
      <c r="Q80" s="135">
        <f t="shared" si="10"/>
        <v>0.16355818522434329</v>
      </c>
      <c r="R80" s="135">
        <f t="shared" si="10"/>
        <v>1.2139306378226751</v>
      </c>
      <c r="S80" s="135">
        <f t="shared" si="10"/>
        <v>0.16871234806923896</v>
      </c>
      <c r="T80" s="135">
        <f t="shared" si="10"/>
        <v>-0.37681070573420594</v>
      </c>
      <c r="V80" s="134">
        <f t="shared" si="11"/>
        <v>41826</v>
      </c>
      <c r="W80" s="136">
        <f t="shared" si="12"/>
        <v>-0.12263664662556417</v>
      </c>
      <c r="X80" s="136">
        <f t="shared" si="12"/>
        <v>0.63431410418983347</v>
      </c>
      <c r="Y80" s="136">
        <f t="shared" si="12"/>
        <v>1.3174107432513189</v>
      </c>
      <c r="Z80" s="136">
        <f t="shared" si="12"/>
        <v>0.63107715706111733</v>
      </c>
      <c r="AA80" s="136">
        <f t="shared" si="12"/>
        <v>-2.0047852710978198E-3</v>
      </c>
      <c r="AC80" s="143"/>
      <c r="AD80" s="144"/>
      <c r="AE80" s="144"/>
      <c r="AF80" s="144"/>
      <c r="AG80" s="135"/>
      <c r="AH80" s="135"/>
    </row>
    <row r="81" spans="8:34">
      <c r="H81" s="131">
        <v>41483</v>
      </c>
      <c r="I81" s="132">
        <v>2224.0079999999998</v>
      </c>
      <c r="J81" s="132">
        <v>2128.9712</v>
      </c>
      <c r="K81" s="132">
        <v>2381.8697000000002</v>
      </c>
      <c r="L81" s="132">
        <v>2029.8155999999999</v>
      </c>
      <c r="M81" s="132">
        <v>1108.5893000000001</v>
      </c>
      <c r="O81" s="134">
        <f t="shared" si="9"/>
        <v>41483</v>
      </c>
      <c r="P81" s="135">
        <f t="shared" si="10"/>
        <v>-7.1137109526072773E-2</v>
      </c>
      <c r="Q81" s="135">
        <f t="shared" si="10"/>
        <v>0.22965643373439693</v>
      </c>
      <c r="R81" s="135">
        <f t="shared" si="10"/>
        <v>1.4193792723628595</v>
      </c>
      <c r="S81" s="135">
        <f t="shared" si="10"/>
        <v>0.23259812600131125</v>
      </c>
      <c r="T81" s="135">
        <f t="shared" si="10"/>
        <v>-0.37478072559974474</v>
      </c>
      <c r="V81" s="134">
        <f t="shared" si="11"/>
        <v>41833</v>
      </c>
      <c r="W81" s="136">
        <f t="shared" si="12"/>
        <v>-0.13499393934512716</v>
      </c>
      <c r="X81" s="136">
        <f t="shared" si="12"/>
        <v>0.62550342378899315</v>
      </c>
      <c r="Y81" s="136">
        <f t="shared" si="12"/>
        <v>1.2148943090819064</v>
      </c>
      <c r="Z81" s="136">
        <f t="shared" si="12"/>
        <v>0.63820346523376248</v>
      </c>
      <c r="AA81" s="136">
        <f t="shared" si="12"/>
        <v>2.0530029603795796E-2</v>
      </c>
      <c r="AC81" s="143"/>
      <c r="AD81" s="144"/>
      <c r="AE81" s="144"/>
      <c r="AF81" s="144"/>
      <c r="AG81" s="135"/>
      <c r="AH81" s="135"/>
    </row>
    <row r="82" spans="8:34">
      <c r="H82" s="131">
        <v>41490</v>
      </c>
      <c r="I82" s="132">
        <v>2247.2629999999999</v>
      </c>
      <c r="J82" s="132">
        <v>2142.0102999999999</v>
      </c>
      <c r="K82" s="132">
        <v>2356.9261000000001</v>
      </c>
      <c r="L82" s="132">
        <v>2042.4237000000001</v>
      </c>
      <c r="M82" s="132">
        <v>1151.7811999999999</v>
      </c>
      <c r="O82" s="134">
        <f t="shared" si="9"/>
        <v>41490</v>
      </c>
      <c r="P82" s="135">
        <f t="shared" si="10"/>
        <v>-6.1424596568398493E-2</v>
      </c>
      <c r="Q82" s="135">
        <f t="shared" si="10"/>
        <v>0.23718758925454031</v>
      </c>
      <c r="R82" s="135">
        <f t="shared" si="10"/>
        <v>1.3940428617195271</v>
      </c>
      <c r="S82" s="135">
        <f t="shared" si="10"/>
        <v>0.24025434877959584</v>
      </c>
      <c r="T82" s="135">
        <f t="shared" si="10"/>
        <v>-0.35042147156584036</v>
      </c>
      <c r="V82" s="134">
        <f t="shared" si="11"/>
        <v>41840</v>
      </c>
      <c r="W82" s="136">
        <f t="shared" si="12"/>
        <v>-0.12849635353954336</v>
      </c>
      <c r="X82" s="136">
        <f t="shared" si="12"/>
        <v>0.58450483492329797</v>
      </c>
      <c r="Y82" s="136">
        <f t="shared" si="12"/>
        <v>1.0737906158758346</v>
      </c>
      <c r="Z82" s="136">
        <f t="shared" si="12"/>
        <v>0.61538424430836014</v>
      </c>
      <c r="AA82" s="136">
        <f t="shared" si="12"/>
        <v>6.0609919299241533E-3</v>
      </c>
      <c r="AC82" s="143"/>
      <c r="AD82" s="144"/>
      <c r="AE82" s="144"/>
      <c r="AF82" s="144"/>
      <c r="AG82" s="135"/>
      <c r="AH82" s="135"/>
    </row>
    <row r="83" spans="8:34">
      <c r="H83" s="131">
        <v>41497</v>
      </c>
      <c r="I83" s="132">
        <v>2286.0100000000002</v>
      </c>
      <c r="J83" s="132">
        <v>2159.4933000000001</v>
      </c>
      <c r="K83" s="132">
        <v>2341.6981999999998</v>
      </c>
      <c r="L83" s="132">
        <v>2060.66</v>
      </c>
      <c r="M83" s="132">
        <v>1191.3737000000001</v>
      </c>
      <c r="O83" s="134">
        <f t="shared" si="9"/>
        <v>41497</v>
      </c>
      <c r="P83" s="135">
        <f t="shared" si="10"/>
        <v>-4.5241808369258285E-2</v>
      </c>
      <c r="Q83" s="135">
        <f t="shared" si="10"/>
        <v>0.24728546349115699</v>
      </c>
      <c r="R83" s="135">
        <f t="shared" si="10"/>
        <v>1.3785751534642792</v>
      </c>
      <c r="S83" s="135">
        <f t="shared" si="10"/>
        <v>0.25132827549746972</v>
      </c>
      <c r="T83" s="135">
        <f t="shared" si="10"/>
        <v>-0.32809219766639697</v>
      </c>
      <c r="V83" s="134">
        <f t="shared" si="11"/>
        <v>41847</v>
      </c>
      <c r="W83" s="136">
        <f t="shared" si="12"/>
        <v>-8.9712189366268902E-2</v>
      </c>
      <c r="X83" s="136">
        <f t="shared" si="12"/>
        <v>0.57286739889580351</v>
      </c>
      <c r="Y83" s="136">
        <f t="shared" si="12"/>
        <v>1.0127793808800178</v>
      </c>
      <c r="Z83" s="136">
        <f t="shared" si="12"/>
        <v>0.6042373403727872</v>
      </c>
      <c r="AA83" s="136">
        <f t="shared" si="12"/>
        <v>4.0693053246279254E-2</v>
      </c>
      <c r="AC83" s="143"/>
      <c r="AD83" s="144"/>
      <c r="AE83" s="144"/>
      <c r="AF83" s="144"/>
      <c r="AG83" s="135"/>
      <c r="AH83" s="135"/>
    </row>
    <row r="84" spans="8:34">
      <c r="H84" s="131">
        <v>41504</v>
      </c>
      <c r="I84" s="132">
        <v>2304.1439999999998</v>
      </c>
      <c r="J84" s="132">
        <v>2108.7442999999998</v>
      </c>
      <c r="K84" s="132">
        <v>2251.614</v>
      </c>
      <c r="L84" s="132">
        <v>2015.8068000000001</v>
      </c>
      <c r="M84" s="132">
        <v>1187.7744</v>
      </c>
      <c r="O84" s="134">
        <f t="shared" si="9"/>
        <v>41504</v>
      </c>
      <c r="P84" s="135">
        <f t="shared" si="10"/>
        <v>-3.7668094760380133E-2</v>
      </c>
      <c r="Q84" s="135">
        <f t="shared" si="10"/>
        <v>0.21797373097190675</v>
      </c>
      <c r="R84" s="135">
        <f t="shared" si="10"/>
        <v>1.2870723117062308</v>
      </c>
      <c r="S84" s="135">
        <f t="shared" si="10"/>
        <v>0.22409133325248876</v>
      </c>
      <c r="T84" s="135">
        <f t="shared" si="10"/>
        <v>-0.33012212140312147</v>
      </c>
      <c r="V84" s="134">
        <f t="shared" si="11"/>
        <v>41854</v>
      </c>
      <c r="W84" s="136">
        <f t="shared" si="12"/>
        <v>-6.1946738723356209E-2</v>
      </c>
      <c r="X84" s="136">
        <f t="shared" si="12"/>
        <v>0.59897019710359789</v>
      </c>
      <c r="Y84" s="136">
        <f t="shared" si="12"/>
        <v>1.0512067375825977</v>
      </c>
      <c r="Z84" s="136">
        <f t="shared" si="12"/>
        <v>0.63521795060768893</v>
      </c>
      <c r="AA84" s="136">
        <f t="shared" si="12"/>
        <v>3.5391216188815466E-2</v>
      </c>
      <c r="AC84" s="143"/>
      <c r="AD84" s="144"/>
      <c r="AE84" s="144"/>
      <c r="AF84" s="144"/>
      <c r="AG84" s="135"/>
      <c r="AH84" s="135"/>
    </row>
    <row r="85" spans="8:34">
      <c r="H85" s="131">
        <v>41511</v>
      </c>
      <c r="I85" s="132">
        <v>2286.9290000000001</v>
      </c>
      <c r="J85" s="132">
        <v>2256.7710999999999</v>
      </c>
      <c r="K85" s="132">
        <v>2450.5127000000002</v>
      </c>
      <c r="L85" s="132">
        <v>2179.3200999999999</v>
      </c>
      <c r="M85" s="132">
        <v>1155.3805</v>
      </c>
      <c r="O85" s="134">
        <f t="shared" si="9"/>
        <v>41511</v>
      </c>
      <c r="P85" s="135">
        <f t="shared" si="10"/>
        <v>-4.4857985560911584E-2</v>
      </c>
      <c r="Q85" s="135">
        <f t="shared" si="10"/>
        <v>0.30347141501061747</v>
      </c>
      <c r="R85" s="135">
        <f t="shared" si="10"/>
        <v>1.4891032591085676</v>
      </c>
      <c r="S85" s="135">
        <f t="shared" si="10"/>
        <v>0.32338418879872144</v>
      </c>
      <c r="T85" s="135">
        <f t="shared" si="10"/>
        <v>-0.34839154782911574</v>
      </c>
      <c r="V85" s="134">
        <f t="shared" si="11"/>
        <v>41861</v>
      </c>
      <c r="W85" s="136">
        <f t="shared" si="12"/>
        <v>-6.1249260036323694E-2</v>
      </c>
      <c r="X85" s="136">
        <f t="shared" si="12"/>
        <v>0.64314773990908924</v>
      </c>
      <c r="Y85" s="136">
        <f t="shared" si="12"/>
        <v>1.1186698994314206</v>
      </c>
      <c r="Z85" s="136">
        <f t="shared" si="12"/>
        <v>0.68229755986439233</v>
      </c>
      <c r="AA85" s="136">
        <f t="shared" si="12"/>
        <v>4.578725820187346E-2</v>
      </c>
      <c r="AC85" s="143"/>
      <c r="AD85" s="144"/>
      <c r="AE85" s="144"/>
      <c r="AF85" s="144"/>
      <c r="AG85" s="135"/>
      <c r="AH85" s="135"/>
    </row>
    <row r="86" spans="8:34">
      <c r="H86" s="131">
        <v>41518</v>
      </c>
      <c r="I86" s="132">
        <v>2313.91</v>
      </c>
      <c r="J86" s="132">
        <v>2166.2892999999999</v>
      </c>
      <c r="K86" s="132">
        <v>2295.674</v>
      </c>
      <c r="L86" s="132">
        <v>2092.8912</v>
      </c>
      <c r="M86" s="132">
        <v>1166.1784</v>
      </c>
      <c r="O86" s="134">
        <f t="shared" si="9"/>
        <v>41518</v>
      </c>
      <c r="P86" s="135">
        <f t="shared" si="10"/>
        <v>-3.3589298736099504E-2</v>
      </c>
      <c r="Q86" s="135">
        <f t="shared" si="10"/>
        <v>0.25121071392369387</v>
      </c>
      <c r="R86" s="135">
        <f t="shared" si="10"/>
        <v>1.3318261665205005</v>
      </c>
      <c r="S86" s="135">
        <f t="shared" si="10"/>
        <v>0.27090055423982151</v>
      </c>
      <c r="T86" s="135">
        <f t="shared" si="10"/>
        <v>-0.34230177661894212</v>
      </c>
      <c r="V86" s="134">
        <f t="shared" si="11"/>
        <v>41868</v>
      </c>
      <c r="W86" s="136">
        <f t="shared" si="12"/>
        <v>-4.936916838150307E-2</v>
      </c>
      <c r="X86" s="136">
        <f t="shared" si="12"/>
        <v>0.68520155810036631</v>
      </c>
      <c r="Y86" s="136">
        <f t="shared" si="12"/>
        <v>1.2098194375672309</v>
      </c>
      <c r="Z86" s="136">
        <f t="shared" si="12"/>
        <v>0.71743604861511256</v>
      </c>
      <c r="AA86" s="136">
        <f t="shared" si="12"/>
        <v>6.860870270489472E-2</v>
      </c>
      <c r="AC86" s="143"/>
      <c r="AD86" s="144"/>
      <c r="AE86" s="144"/>
      <c r="AF86" s="144"/>
      <c r="AG86" s="135"/>
      <c r="AH86" s="135"/>
    </row>
    <row r="87" spans="8:34">
      <c r="H87" s="131">
        <v>41525</v>
      </c>
      <c r="I87" s="132">
        <v>2357.7820000000002</v>
      </c>
      <c r="J87" s="132">
        <v>2277.7802999999999</v>
      </c>
      <c r="K87" s="132">
        <v>2501.8496</v>
      </c>
      <c r="L87" s="132">
        <v>2189.3492000000001</v>
      </c>
      <c r="M87" s="132">
        <v>1169.7775999999999</v>
      </c>
      <c r="O87" s="134">
        <f t="shared" si="9"/>
        <v>41525</v>
      </c>
      <c r="P87" s="135">
        <f t="shared" si="10"/>
        <v>-1.5266040577463169E-2</v>
      </c>
      <c r="Q87" s="135">
        <f t="shared" si="10"/>
        <v>0.31560596053552281</v>
      </c>
      <c r="R87" s="135">
        <f t="shared" si="10"/>
        <v>1.5412486102028629</v>
      </c>
      <c r="S87" s="135">
        <f t="shared" si="10"/>
        <v>0.32947432322545467</v>
      </c>
      <c r="T87" s="135">
        <f t="shared" si="10"/>
        <v>-0.34027190927995432</v>
      </c>
      <c r="V87" s="134">
        <f t="shared" si="11"/>
        <v>41875</v>
      </c>
      <c r="W87" s="136">
        <f t="shared" si="12"/>
        <v>-4.7464793837059038E-2</v>
      </c>
      <c r="X87" s="136">
        <f t="shared" si="12"/>
        <v>0.73668025777587021</v>
      </c>
      <c r="Y87" s="136">
        <f t="shared" si="12"/>
        <v>1.2714846244472144</v>
      </c>
      <c r="Z87" s="136">
        <f t="shared" si="12"/>
        <v>0.78507798785962191</v>
      </c>
      <c r="AA87" s="136">
        <f t="shared" si="12"/>
        <v>4.6194573989212895E-2</v>
      </c>
      <c r="AC87" s="143"/>
      <c r="AD87" s="144"/>
      <c r="AE87" s="144"/>
      <c r="AF87" s="144"/>
      <c r="AG87" s="135"/>
      <c r="AH87" s="135"/>
    </row>
    <row r="88" spans="8:34">
      <c r="H88" s="131">
        <v>41532</v>
      </c>
      <c r="I88" s="132">
        <v>2488.902</v>
      </c>
      <c r="J88" s="132">
        <v>2203.4901</v>
      </c>
      <c r="K88" s="132">
        <v>2345.9587000000001</v>
      </c>
      <c r="L88" s="132">
        <v>2114.7982999999999</v>
      </c>
      <c r="M88" s="132">
        <v>1220.1679999999999</v>
      </c>
      <c r="O88" s="134">
        <f t="shared" si="9"/>
        <v>41532</v>
      </c>
      <c r="P88" s="135">
        <f t="shared" si="10"/>
        <v>3.9496578171633656E-2</v>
      </c>
      <c r="Q88" s="135">
        <f t="shared" si="10"/>
        <v>0.27269724368983939</v>
      </c>
      <c r="R88" s="135">
        <f t="shared" si="10"/>
        <v>1.382902747618528</v>
      </c>
      <c r="S88" s="135">
        <f t="shared" si="10"/>
        <v>0.28420356088048537</v>
      </c>
      <c r="T88" s="135">
        <f t="shared" si="10"/>
        <v>-0.31185286417033742</v>
      </c>
      <c r="V88" s="134">
        <f t="shared" si="11"/>
        <v>41882</v>
      </c>
      <c r="W88" s="136">
        <f t="shared" si="12"/>
        <v>-5.8368737491090283E-2</v>
      </c>
      <c r="X88" s="136">
        <f t="shared" si="12"/>
        <v>0.69559550517957813</v>
      </c>
      <c r="Y88" s="136">
        <f t="shared" si="12"/>
        <v>1.2005442484675672</v>
      </c>
      <c r="Z88" s="136">
        <f t="shared" si="12"/>
        <v>0.74375963123266375</v>
      </c>
      <c r="AA88" s="136">
        <f t="shared" si="12"/>
        <v>3.4557686848615043E-2</v>
      </c>
      <c r="AC88" s="143"/>
      <c r="AD88" s="144"/>
      <c r="AE88" s="144"/>
      <c r="AF88" s="144"/>
      <c r="AG88" s="135"/>
      <c r="AH88" s="135"/>
    </row>
    <row r="89" spans="8:34">
      <c r="H89" s="131">
        <v>41539</v>
      </c>
      <c r="I89" s="132">
        <v>2432.5100000000002</v>
      </c>
      <c r="J89" s="132">
        <v>2229.2368000000001</v>
      </c>
      <c r="K89" s="132">
        <v>2417.1107999999999</v>
      </c>
      <c r="L89" s="132">
        <v>2119.5441000000001</v>
      </c>
      <c r="M89" s="132">
        <v>1252.5618999999999</v>
      </c>
      <c r="O89" s="134">
        <f t="shared" si="9"/>
        <v>41539</v>
      </c>
      <c r="P89" s="135">
        <f t="shared" si="10"/>
        <v>1.5944308521701922E-2</v>
      </c>
      <c r="Q89" s="135">
        <f t="shared" si="10"/>
        <v>0.28756808614295926</v>
      </c>
      <c r="R89" s="135">
        <f t="shared" si="10"/>
        <v>1.4551753475533982</v>
      </c>
      <c r="S89" s="135">
        <f t="shared" si="10"/>
        <v>0.28708543063573666</v>
      </c>
      <c r="T89" s="135">
        <f t="shared" si="10"/>
        <v>-0.29358343774434326</v>
      </c>
      <c r="V89" s="134">
        <f t="shared" si="11"/>
        <v>41889</v>
      </c>
      <c r="W89" s="136">
        <f t="shared" si="12"/>
        <v>-1.3680166557266116E-2</v>
      </c>
      <c r="X89" s="136">
        <f t="shared" si="12"/>
        <v>0.80224636974319963</v>
      </c>
      <c r="Y89" s="136">
        <f t="shared" si="12"/>
        <v>1.3640277801492311</v>
      </c>
      <c r="Z89" s="136">
        <f t="shared" si="12"/>
        <v>0.85357042357323754</v>
      </c>
      <c r="AA89" s="136">
        <f t="shared" si="12"/>
        <v>7.45374913824568E-2</v>
      </c>
      <c r="AC89" s="143"/>
      <c r="AD89" s="144"/>
      <c r="AE89" s="144"/>
      <c r="AF89" s="144"/>
      <c r="AG89" s="135"/>
      <c r="AH89" s="135"/>
    </row>
    <row r="90" spans="8:34">
      <c r="H90" s="131">
        <v>41546</v>
      </c>
      <c r="I90" s="132">
        <v>2394.971</v>
      </c>
      <c r="J90" s="132">
        <v>2302.7067999999999</v>
      </c>
      <c r="K90" s="132">
        <v>2572.0401999999999</v>
      </c>
      <c r="L90" s="132">
        <v>2200.4335000000001</v>
      </c>
      <c r="M90" s="132">
        <v>1176.9763</v>
      </c>
      <c r="O90" s="134">
        <f t="shared" si="9"/>
        <v>41546</v>
      </c>
      <c r="P90" s="135">
        <f t="shared" si="10"/>
        <v>2.6604475399016891E-4</v>
      </c>
      <c r="Q90" s="135">
        <f t="shared" si="10"/>
        <v>0.33000306985080186</v>
      </c>
      <c r="R90" s="135">
        <f t="shared" si="10"/>
        <v>1.6125445684808124</v>
      </c>
      <c r="S90" s="135">
        <f t="shared" si="10"/>
        <v>0.33620522400680453</v>
      </c>
      <c r="T90" s="135">
        <f t="shared" si="10"/>
        <v>-0.3362120054087685</v>
      </c>
      <c r="V90" s="134">
        <f t="shared" si="11"/>
        <v>41896</v>
      </c>
      <c r="W90" s="136">
        <f t="shared" si="12"/>
        <v>-1.8070013651574679E-2</v>
      </c>
      <c r="X90" s="136">
        <f t="shared" si="12"/>
        <v>0.8357235477347067</v>
      </c>
      <c r="Y90" s="136">
        <f t="shared" si="12"/>
        <v>1.3708450151108988</v>
      </c>
      <c r="Z90" s="136">
        <f t="shared" si="12"/>
        <v>0.9038597960523671</v>
      </c>
      <c r="AA90" s="136">
        <f t="shared" si="12"/>
        <v>6.6765967800802795E-2</v>
      </c>
      <c r="AC90" s="143"/>
      <c r="AD90" s="144"/>
      <c r="AE90" s="144"/>
      <c r="AF90" s="144"/>
      <c r="AG90" s="135"/>
      <c r="AH90" s="135"/>
    </row>
    <row r="91" spans="8:34">
      <c r="H91" s="131">
        <v>41553</v>
      </c>
      <c r="I91" s="132">
        <v>2409.0369999999998</v>
      </c>
      <c r="J91" s="132">
        <v>2354.7532000000001</v>
      </c>
      <c r="K91" s="132">
        <v>2666.5281</v>
      </c>
      <c r="L91" s="132">
        <v>2245.605</v>
      </c>
      <c r="M91" s="132">
        <v>1180.5755999999999</v>
      </c>
      <c r="O91" s="134">
        <f t="shared" si="9"/>
        <v>41553</v>
      </c>
      <c r="P91" s="135">
        <f t="shared" si="10"/>
        <v>6.1407472808723274E-3</v>
      </c>
      <c r="Q91" s="135">
        <f t="shared" si="10"/>
        <v>0.36006415786021884</v>
      </c>
      <c r="R91" s="135">
        <f t="shared" si="10"/>
        <v>1.7085204594999959</v>
      </c>
      <c r="S91" s="135">
        <f t="shared" si="10"/>
        <v>0.36363545276682996</v>
      </c>
      <c r="T91" s="135">
        <f t="shared" si="10"/>
        <v>-0.334182081672044</v>
      </c>
      <c r="V91" s="134">
        <f t="shared" si="11"/>
        <v>41903</v>
      </c>
      <c r="W91" s="136">
        <f t="shared" si="12"/>
        <v>-2.3364327911631344E-2</v>
      </c>
      <c r="X91" s="136">
        <f t="shared" si="12"/>
        <v>0.82646078412246293</v>
      </c>
      <c r="Y91" s="136">
        <f t="shared" si="12"/>
        <v>1.3101740741373131</v>
      </c>
      <c r="Z91" s="136">
        <f t="shared" si="12"/>
        <v>0.90199559140793562</v>
      </c>
      <c r="AA91" s="136">
        <f t="shared" si="12"/>
        <v>7.6436189626505557E-2</v>
      </c>
      <c r="AC91" s="143"/>
      <c r="AD91" s="144"/>
      <c r="AE91" s="144"/>
      <c r="AF91" s="144"/>
      <c r="AG91" s="135"/>
      <c r="AH91" s="135"/>
    </row>
    <row r="92" spans="8:34">
      <c r="H92" s="131">
        <v>41560</v>
      </c>
      <c r="I92" s="132">
        <v>2468.5079999999998</v>
      </c>
      <c r="J92" s="132">
        <v>2472.0882000000001</v>
      </c>
      <c r="K92" s="132">
        <v>2738.6215000000002</v>
      </c>
      <c r="L92" s="132">
        <v>2370.7103000000002</v>
      </c>
      <c r="M92" s="132">
        <v>1259.7603999999999</v>
      </c>
      <c r="O92" s="134">
        <f t="shared" si="9"/>
        <v>41560</v>
      </c>
      <c r="P92" s="135">
        <f t="shared" si="10"/>
        <v>3.0978969517201804E-2</v>
      </c>
      <c r="Q92" s="135">
        <f t="shared" si="10"/>
        <v>0.42783479639784927</v>
      </c>
      <c r="R92" s="135">
        <f t="shared" si="10"/>
        <v>1.781749182983134</v>
      </c>
      <c r="S92" s="135">
        <f t="shared" si="10"/>
        <v>0.43960519028034217</v>
      </c>
      <c r="T92" s="135">
        <f t="shared" si="10"/>
        <v>-0.28952364666863084</v>
      </c>
      <c r="V92" s="134">
        <f t="shared" si="11"/>
        <v>41910</v>
      </c>
      <c r="W92" s="136">
        <f t="shared" si="12"/>
        <v>-1.8535939079344255E-2</v>
      </c>
      <c r="X92" s="136">
        <f t="shared" si="12"/>
        <v>0.89694856838148751</v>
      </c>
      <c r="Y92" s="136">
        <f t="shared" si="12"/>
        <v>1.417054740724299</v>
      </c>
      <c r="Z92" s="136">
        <f t="shared" si="12"/>
        <v>0.98179164377504113</v>
      </c>
      <c r="AA92" s="136">
        <f t="shared" si="12"/>
        <v>7.4460602619733196E-2</v>
      </c>
      <c r="AC92" s="143"/>
      <c r="AD92" s="144"/>
      <c r="AE92" s="144"/>
      <c r="AF92" s="144"/>
      <c r="AG92" s="135"/>
      <c r="AH92" s="135"/>
    </row>
    <row r="93" spans="8:34">
      <c r="H93" s="131">
        <v>41567</v>
      </c>
      <c r="I93" s="132">
        <v>2426.0540000000001</v>
      </c>
      <c r="J93" s="132">
        <v>2414.6640000000002</v>
      </c>
      <c r="K93" s="132">
        <v>2666.5650000000001</v>
      </c>
      <c r="L93" s="132">
        <v>2319.2930000000001</v>
      </c>
      <c r="M93" s="132">
        <v>1227.3666000000001</v>
      </c>
      <c r="O93" s="134">
        <f t="shared" si="9"/>
        <v>41567</v>
      </c>
      <c r="P93" s="135">
        <f t="shared" si="10"/>
        <v>1.324794285174935E-2</v>
      </c>
      <c r="Q93" s="135">
        <f t="shared" si="10"/>
        <v>0.39466758540784119</v>
      </c>
      <c r="R93" s="135">
        <f t="shared" si="10"/>
        <v>1.7085579405994658</v>
      </c>
      <c r="S93" s="135">
        <f t="shared" si="10"/>
        <v>0.40838222223139842</v>
      </c>
      <c r="T93" s="135">
        <f t="shared" si="10"/>
        <v>-0.3077930166968883</v>
      </c>
      <c r="V93" s="134">
        <f t="shared" si="11"/>
        <v>41917</v>
      </c>
      <c r="W93" s="136">
        <f t="shared" si="12"/>
        <v>-1.2983895974195026E-2</v>
      </c>
      <c r="X93" s="136">
        <f t="shared" si="12"/>
        <v>0.93968161688679075</v>
      </c>
      <c r="Y93" s="136">
        <f t="shared" si="12"/>
        <v>1.4727688800860554</v>
      </c>
      <c r="Z93" s="136">
        <f t="shared" si="12"/>
        <v>1.0322246639956045</v>
      </c>
      <c r="AA93" s="136">
        <f t="shared" si="12"/>
        <v>7.4395717587899091E-2</v>
      </c>
      <c r="AC93" s="143"/>
      <c r="AD93" s="144"/>
      <c r="AE93" s="144"/>
      <c r="AF93" s="144"/>
      <c r="AG93" s="135"/>
      <c r="AH93" s="135"/>
    </row>
    <row r="94" spans="8:34">
      <c r="H94" s="131">
        <v>41574</v>
      </c>
      <c r="I94" s="132">
        <v>2368.5590000000002</v>
      </c>
      <c r="J94" s="132">
        <v>2244.4158000000002</v>
      </c>
      <c r="K94" s="132">
        <v>2409.7887000000001</v>
      </c>
      <c r="L94" s="132">
        <v>2157.5814999999998</v>
      </c>
      <c r="M94" s="132">
        <v>1209.3699999999999</v>
      </c>
      <c r="O94" s="134">
        <f t="shared" si="9"/>
        <v>41574</v>
      </c>
      <c r="P94" s="135">
        <f t="shared" si="10"/>
        <v>-1.0764997698733625E-2</v>
      </c>
      <c r="Q94" s="135">
        <f t="shared" si="10"/>
        <v>0.29633521038008115</v>
      </c>
      <c r="R94" s="135">
        <f t="shared" si="10"/>
        <v>1.4477379394658914</v>
      </c>
      <c r="S94" s="135">
        <f t="shared" si="10"/>
        <v>0.31018350316900611</v>
      </c>
      <c r="T94" s="135">
        <f t="shared" si="10"/>
        <v>-0.31794269177824774</v>
      </c>
      <c r="V94" s="134">
        <f t="shared" si="11"/>
        <v>41924</v>
      </c>
      <c r="W94" s="136">
        <f t="shared" si="12"/>
        <v>-6.6208124096438503E-3</v>
      </c>
      <c r="X94" s="136">
        <f t="shared" si="12"/>
        <v>0.94581849041144017</v>
      </c>
      <c r="Y94" s="136">
        <f t="shared" si="12"/>
        <v>1.4334465654720239</v>
      </c>
      <c r="Z94" s="136">
        <f t="shared" si="12"/>
        <v>1.0508953863883046</v>
      </c>
      <c r="AA94" s="136">
        <f t="shared" si="12"/>
        <v>7.6261405572002117E-2</v>
      </c>
      <c r="AC94" s="143"/>
      <c r="AD94" s="144"/>
      <c r="AE94" s="144"/>
      <c r="AF94" s="144"/>
      <c r="AG94" s="135"/>
      <c r="AH94" s="135"/>
    </row>
    <row r="95" spans="8:34">
      <c r="H95" s="131">
        <v>41581</v>
      </c>
      <c r="I95" s="132">
        <v>2384.96</v>
      </c>
      <c r="J95" s="132">
        <v>2139.8011999999999</v>
      </c>
      <c r="K95" s="132">
        <v>2253.0882000000001</v>
      </c>
      <c r="L95" s="132">
        <v>2045.5547999999999</v>
      </c>
      <c r="M95" s="132">
        <v>1227.3667</v>
      </c>
      <c r="O95" s="134">
        <f t="shared" si="9"/>
        <v>41581</v>
      </c>
      <c r="P95" s="135">
        <f t="shared" si="10"/>
        <v>-3.9150761756713282E-3</v>
      </c>
      <c r="Q95" s="135">
        <f t="shared" si="10"/>
        <v>0.23591165183097962</v>
      </c>
      <c r="R95" s="135">
        <f t="shared" si="10"/>
        <v>1.288569727338714</v>
      </c>
      <c r="S95" s="135">
        <f t="shared" si="10"/>
        <v>0.24215569784417212</v>
      </c>
      <c r="T95" s="135">
        <f t="shared" si="10"/>
        <v>-0.3077929602991516</v>
      </c>
      <c r="V95" s="134">
        <f t="shared" si="11"/>
        <v>41931</v>
      </c>
      <c r="W95" s="136">
        <f t="shared" si="12"/>
        <v>-1.6711299396350743E-2</v>
      </c>
      <c r="X95" s="136">
        <f t="shared" si="12"/>
        <v>0.86228857371388434</v>
      </c>
      <c r="Y95" s="136">
        <f t="shared" si="12"/>
        <v>1.3131126743729409</v>
      </c>
      <c r="Z95" s="136">
        <f t="shared" si="12"/>
        <v>0.95455183780669195</v>
      </c>
      <c r="AA95" s="136">
        <f t="shared" si="12"/>
        <v>7.5046676669775714E-2</v>
      </c>
      <c r="AC95" s="143"/>
      <c r="AD95" s="144"/>
      <c r="AE95" s="144"/>
      <c r="AF95" s="144"/>
      <c r="AG95" s="135"/>
      <c r="AH95" s="135"/>
    </row>
    <row r="96" spans="8:34">
      <c r="H96" s="131">
        <v>41588</v>
      </c>
      <c r="I96" s="132">
        <v>2307.9450000000002</v>
      </c>
      <c r="J96" s="132">
        <v>2098.759</v>
      </c>
      <c r="K96" s="132">
        <v>2158.7318</v>
      </c>
      <c r="L96" s="132">
        <v>2024.8239000000001</v>
      </c>
      <c r="M96" s="132">
        <v>1191.3735999999999</v>
      </c>
      <c r="O96" s="134">
        <f t="shared" si="9"/>
        <v>41588</v>
      </c>
      <c r="P96" s="135">
        <f t="shared" si="10"/>
        <v>-3.6080596942615228E-2</v>
      </c>
      <c r="Q96" s="135">
        <f t="shared" si="10"/>
        <v>0.21220639678355879</v>
      </c>
      <c r="R96" s="135">
        <f t="shared" si="10"/>
        <v>1.1927274071753655</v>
      </c>
      <c r="S96" s="135">
        <f t="shared" si="10"/>
        <v>0.22956693436717446</v>
      </c>
      <c r="T96" s="135">
        <f t="shared" si="10"/>
        <v>-0.32809225406413378</v>
      </c>
      <c r="V96" s="134">
        <f t="shared" si="11"/>
        <v>41938</v>
      </c>
      <c r="W96" s="136">
        <f t="shared" si="12"/>
        <v>-3.7259536974021734E-2</v>
      </c>
      <c r="X96" s="136">
        <f t="shared" si="12"/>
        <v>0.84872094006255816</v>
      </c>
      <c r="Y96" s="136">
        <f t="shared" si="12"/>
        <v>1.289535062407158</v>
      </c>
      <c r="Z96" s="136">
        <f t="shared" si="12"/>
        <v>0.9516948289493079</v>
      </c>
      <c r="AA96" s="136">
        <f t="shared" si="12"/>
        <v>3.1640780242507605E-2</v>
      </c>
      <c r="AC96" s="143"/>
      <c r="AD96" s="144"/>
      <c r="AE96" s="144"/>
      <c r="AF96" s="144"/>
      <c r="AG96" s="135"/>
      <c r="AH96" s="135"/>
    </row>
    <row r="97" spans="8:34">
      <c r="H97" s="131">
        <v>41595</v>
      </c>
      <c r="I97" s="132">
        <v>2350.7339999999999</v>
      </c>
      <c r="J97" s="132">
        <v>2175.3380999999999</v>
      </c>
      <c r="K97" s="132">
        <v>2273.7874000000002</v>
      </c>
      <c r="L97" s="132">
        <v>2104.2280000000001</v>
      </c>
      <c r="M97" s="132">
        <v>1180.5757000000001</v>
      </c>
      <c r="O97" s="134">
        <f t="shared" si="9"/>
        <v>41595</v>
      </c>
      <c r="P97" s="135">
        <f t="shared" si="10"/>
        <v>-1.8209656631029691E-2</v>
      </c>
      <c r="Q97" s="135">
        <f t="shared" si="10"/>
        <v>0.25643714213351454</v>
      </c>
      <c r="R97" s="135">
        <f t="shared" si="10"/>
        <v>1.3095948973698426</v>
      </c>
      <c r="S97" s="135">
        <f t="shared" si="10"/>
        <v>0.27778478472600532</v>
      </c>
      <c r="T97" s="135">
        <f t="shared" si="10"/>
        <v>-0.33418202527430718</v>
      </c>
      <c r="V97" s="134">
        <f t="shared" si="11"/>
        <v>41945</v>
      </c>
      <c r="W97" s="136">
        <f t="shared" si="12"/>
        <v>1.0105789636884133E-2</v>
      </c>
      <c r="X97" s="136">
        <f t="shared" si="12"/>
        <v>0.90385811922459158</v>
      </c>
      <c r="Y97" s="136">
        <f t="shared" si="12"/>
        <v>1.276550531869483</v>
      </c>
      <c r="Z97" s="136">
        <f t="shared" si="12"/>
        <v>1.0237282752891046</v>
      </c>
      <c r="AA97" s="136">
        <f t="shared" si="12"/>
        <v>9.081828135771941E-2</v>
      </c>
      <c r="AC97" s="143"/>
      <c r="AD97" s="144"/>
      <c r="AE97" s="144"/>
      <c r="AF97" s="144"/>
      <c r="AG97" s="135"/>
      <c r="AH97" s="135"/>
    </row>
    <row r="98" spans="8:34">
      <c r="H98" s="131">
        <v>41602</v>
      </c>
      <c r="I98" s="132">
        <v>2397.962</v>
      </c>
      <c r="J98" s="132">
        <v>2266.1723999999999</v>
      </c>
      <c r="K98" s="132">
        <v>2311.8033</v>
      </c>
      <c r="L98" s="132">
        <v>2218.1945000000001</v>
      </c>
      <c r="M98" s="132">
        <v>1198.5724</v>
      </c>
      <c r="O98" s="134">
        <f t="shared" si="9"/>
        <v>41602</v>
      </c>
      <c r="P98" s="135">
        <f t="shared" si="10"/>
        <v>1.5152439049856969E-3</v>
      </c>
      <c r="Q98" s="135">
        <f t="shared" si="10"/>
        <v>0.30890144103937112</v>
      </c>
      <c r="R98" s="135">
        <f t="shared" si="10"/>
        <v>1.3482094699806866</v>
      </c>
      <c r="S98" s="135">
        <f t="shared" si="10"/>
        <v>0.34699052653177742</v>
      </c>
      <c r="T98" s="135">
        <f t="shared" si="10"/>
        <v>-0.32403229379521126</v>
      </c>
      <c r="V98" s="134">
        <f t="shared" si="11"/>
        <v>41952</v>
      </c>
      <c r="W98" s="136">
        <f t="shared" si="12"/>
        <v>7.6203170870197123E-3</v>
      </c>
      <c r="X98" s="136">
        <f t="shared" si="12"/>
        <v>0.90379913771240172</v>
      </c>
      <c r="Y98" s="136">
        <f t="shared" si="12"/>
        <v>1.2731192480407056</v>
      </c>
      <c r="Z98" s="136">
        <f t="shared" si="12"/>
        <v>1.0470496603106114</v>
      </c>
      <c r="AA98" s="136">
        <f t="shared" si="12"/>
        <v>8.3299241656190404E-2</v>
      </c>
      <c r="AC98" s="143"/>
      <c r="AD98" s="144"/>
      <c r="AE98" s="144"/>
      <c r="AF98" s="144"/>
      <c r="AG98" s="135"/>
      <c r="AH98" s="135"/>
    </row>
    <row r="99" spans="8:34">
      <c r="H99" s="131">
        <v>41609</v>
      </c>
      <c r="I99" s="132">
        <v>2438.944</v>
      </c>
      <c r="J99" s="132">
        <v>2359.0731999999998</v>
      </c>
      <c r="K99" s="132">
        <v>2448.2624000000001</v>
      </c>
      <c r="L99" s="132">
        <v>2299.9131000000002</v>
      </c>
      <c r="M99" s="132">
        <v>1238.1647</v>
      </c>
      <c r="O99" s="134">
        <f t="shared" si="9"/>
        <v>41609</v>
      </c>
      <c r="P99" s="135">
        <f t="shared" si="10"/>
        <v>1.8631485832803607E-2</v>
      </c>
      <c r="Q99" s="135">
        <f t="shared" si="10"/>
        <v>0.36255931410927111</v>
      </c>
      <c r="R99" s="135">
        <f t="shared" si="10"/>
        <v>1.4868175214896717</v>
      </c>
      <c r="S99" s="135">
        <f t="shared" si="10"/>
        <v>0.39661384858105664</v>
      </c>
      <c r="T99" s="135">
        <f t="shared" si="10"/>
        <v>-0.30170313269124127</v>
      </c>
      <c r="V99" s="134">
        <f t="shared" si="11"/>
        <v>41959</v>
      </c>
      <c r="W99" s="136">
        <f t="shared" si="12"/>
        <v>3.9409559323944965E-2</v>
      </c>
      <c r="X99" s="136">
        <f t="shared" si="12"/>
        <v>0.85460699584463207</v>
      </c>
      <c r="Y99" s="136">
        <f t="shared" si="12"/>
        <v>1.220786535079482</v>
      </c>
      <c r="Z99" s="136">
        <f t="shared" si="12"/>
        <v>0.97643828641108454</v>
      </c>
      <c r="AA99" s="136">
        <f t="shared" si="12"/>
        <v>0.12309039295997404</v>
      </c>
      <c r="AC99" s="143"/>
      <c r="AD99" s="144"/>
      <c r="AE99" s="144"/>
      <c r="AF99" s="144"/>
      <c r="AG99" s="135"/>
      <c r="AH99" s="135"/>
    </row>
    <row r="100" spans="8:34">
      <c r="H100" s="131">
        <v>41616</v>
      </c>
      <c r="I100" s="132">
        <v>2452.2869999999998</v>
      </c>
      <c r="J100" s="132">
        <v>2229.4322999999999</v>
      </c>
      <c r="K100" s="132">
        <v>2248.5598</v>
      </c>
      <c r="L100" s="132">
        <v>2178.5488999999998</v>
      </c>
      <c r="M100" s="132">
        <v>1220.1681000000001</v>
      </c>
      <c r="O100" s="134">
        <f t="shared" si="9"/>
        <v>41616</v>
      </c>
      <c r="P100" s="135">
        <f t="shared" si="10"/>
        <v>2.4204225475643826E-2</v>
      </c>
      <c r="Q100" s="135">
        <f t="shared" si="10"/>
        <v>0.28768100351487802</v>
      </c>
      <c r="R100" s="135">
        <f t="shared" si="10"/>
        <v>1.2839700143078256</v>
      </c>
      <c r="S100" s="135">
        <f t="shared" si="10"/>
        <v>0.32291588040914543</v>
      </c>
      <c r="T100" s="135">
        <f t="shared" si="10"/>
        <v>-0.3118528077726006</v>
      </c>
      <c r="V100" s="134">
        <f t="shared" si="11"/>
        <v>41966</v>
      </c>
      <c r="W100" s="136">
        <f t="shared" si="12"/>
        <v>4.0360739842865812E-2</v>
      </c>
      <c r="X100" s="136">
        <f t="shared" si="12"/>
        <v>0.91993158924936758</v>
      </c>
      <c r="Y100" s="136">
        <f t="shared" si="12"/>
        <v>1.349021121109157</v>
      </c>
      <c r="Z100" s="136">
        <f t="shared" si="12"/>
        <v>1.0524546745815857</v>
      </c>
      <c r="AA100" s="136">
        <f t="shared" si="12"/>
        <v>8.9632345188369378E-2</v>
      </c>
      <c r="AC100" s="143"/>
      <c r="AD100" s="144"/>
      <c r="AE100" s="144"/>
      <c r="AF100" s="144"/>
      <c r="AG100" s="135"/>
      <c r="AH100" s="135"/>
    </row>
    <row r="101" spans="8:34">
      <c r="H101" s="131">
        <v>41623</v>
      </c>
      <c r="I101" s="132">
        <v>2406.6390000000001</v>
      </c>
      <c r="J101" s="132">
        <v>2240.1433000000002</v>
      </c>
      <c r="K101" s="132">
        <v>2344.3762999999999</v>
      </c>
      <c r="L101" s="132">
        <v>2171.7997</v>
      </c>
      <c r="M101" s="132">
        <v>1198.5723</v>
      </c>
      <c r="O101" s="134">
        <f t="shared" si="9"/>
        <v>41623</v>
      </c>
      <c r="P101" s="135">
        <f t="shared" ref="P101:T132" si="13">I101/I$4-1</f>
        <v>5.1392161661656388E-3</v>
      </c>
      <c r="Q101" s="135">
        <f t="shared" si="13"/>
        <v>0.29386748929811901</v>
      </c>
      <c r="R101" s="135">
        <f t="shared" si="13"/>
        <v>1.381295428057518</v>
      </c>
      <c r="S101" s="135">
        <f t="shared" si="13"/>
        <v>0.31881745330472877</v>
      </c>
      <c r="T101" s="135">
        <f t="shared" si="13"/>
        <v>-0.32403235019294785</v>
      </c>
      <c r="V101" s="134">
        <f t="shared" si="11"/>
        <v>41973</v>
      </c>
      <c r="W101" s="136">
        <f t="shared" si="12"/>
        <v>0.13111512022647931</v>
      </c>
      <c r="X101" s="136">
        <f t="shared" si="12"/>
        <v>1.001241017837518</v>
      </c>
      <c r="Y101" s="136">
        <f t="shared" si="12"/>
        <v>1.4782000956169856</v>
      </c>
      <c r="Z101" s="136">
        <f t="shared" si="12"/>
        <v>1.1208799764160426</v>
      </c>
      <c r="AA101" s="136">
        <f t="shared" si="12"/>
        <v>0.17871300539356816</v>
      </c>
      <c r="AC101" s="143"/>
      <c r="AD101" s="144"/>
      <c r="AE101" s="144"/>
      <c r="AF101" s="144"/>
      <c r="AG101" s="135"/>
      <c r="AH101" s="135"/>
    </row>
    <row r="102" spans="8:34">
      <c r="H102" s="131">
        <v>41630</v>
      </c>
      <c r="I102" s="132">
        <v>2278.136</v>
      </c>
      <c r="J102" s="132">
        <v>2129.4735999999998</v>
      </c>
      <c r="K102" s="132">
        <v>2213.7098999999998</v>
      </c>
      <c r="L102" s="132">
        <v>2065.1046000000001</v>
      </c>
      <c r="M102" s="132">
        <v>1151.7811999999999</v>
      </c>
      <c r="O102" s="134">
        <f t="shared" si="9"/>
        <v>41630</v>
      </c>
      <c r="P102" s="135">
        <f t="shared" si="13"/>
        <v>-4.8530405532394294E-2</v>
      </c>
      <c r="Q102" s="135">
        <f t="shared" si="13"/>
        <v>0.22994661116484227</v>
      </c>
      <c r="R102" s="135">
        <f t="shared" si="13"/>
        <v>1.248571299716545</v>
      </c>
      <c r="S102" s="135">
        <f t="shared" si="13"/>
        <v>0.2540272426503607</v>
      </c>
      <c r="T102" s="135">
        <f t="shared" si="13"/>
        <v>-0.35042147156584036</v>
      </c>
      <c r="V102" s="134">
        <f t="shared" si="11"/>
        <v>41980</v>
      </c>
      <c r="W102" s="136">
        <f t="shared" si="12"/>
        <v>0.2583953157782406</v>
      </c>
      <c r="X102" s="136">
        <f t="shared" si="12"/>
        <v>1.0178155380843692</v>
      </c>
      <c r="Y102" s="136">
        <f t="shared" si="12"/>
        <v>1.4428912186043337</v>
      </c>
      <c r="Z102" s="136">
        <f t="shared" si="12"/>
        <v>1.1172119340185187</v>
      </c>
      <c r="AA102" s="136">
        <f t="shared" si="12"/>
        <v>0.32596999067277665</v>
      </c>
      <c r="AC102" s="143"/>
      <c r="AD102" s="144"/>
      <c r="AE102" s="144"/>
      <c r="AF102" s="144"/>
      <c r="AG102" s="135"/>
      <c r="AH102" s="135"/>
    </row>
    <row r="103" spans="8:34">
      <c r="H103" s="131">
        <v>41637</v>
      </c>
      <c r="I103" s="132">
        <v>2303.4780000000001</v>
      </c>
      <c r="J103" s="132">
        <v>2149.2174</v>
      </c>
      <c r="K103" s="132">
        <v>2296.9366</v>
      </c>
      <c r="L103" s="132">
        <v>2068.6691999999998</v>
      </c>
      <c r="M103" s="132">
        <v>1151.7810999999999</v>
      </c>
      <c r="O103" s="134">
        <f t="shared" si="9"/>
        <v>41637</v>
      </c>
      <c r="P103" s="135">
        <f t="shared" si="13"/>
        <v>-3.7946251441945744E-2</v>
      </c>
      <c r="Q103" s="135">
        <f t="shared" si="13"/>
        <v>0.24135028383846291</v>
      </c>
      <c r="R103" s="135">
        <f t="shared" si="13"/>
        <v>1.3331086498861042</v>
      </c>
      <c r="S103" s="135">
        <f t="shared" si="13"/>
        <v>0.2561918330101669</v>
      </c>
      <c r="T103" s="135">
        <f t="shared" si="13"/>
        <v>-0.35042152796357695</v>
      </c>
      <c r="V103" s="134">
        <f t="shared" si="11"/>
        <v>41987</v>
      </c>
      <c r="W103" s="136">
        <f t="shared" si="12"/>
        <v>0.2859167294209557</v>
      </c>
      <c r="X103" s="136">
        <f t="shared" si="12"/>
        <v>1.0545008031109986</v>
      </c>
      <c r="Y103" s="136">
        <f t="shared" si="12"/>
        <v>1.5428374340498916</v>
      </c>
      <c r="Z103" s="136">
        <f t="shared" si="12"/>
        <v>1.1474966165060905</v>
      </c>
      <c r="AA103" s="136">
        <f t="shared" si="12"/>
        <v>0.32818711221055175</v>
      </c>
      <c r="AC103" s="143"/>
      <c r="AD103" s="144"/>
      <c r="AE103" s="144"/>
      <c r="AF103" s="144"/>
      <c r="AG103" s="135"/>
      <c r="AH103" s="135"/>
    </row>
    <row r="104" spans="8:34">
      <c r="H104" s="131">
        <v>41644</v>
      </c>
      <c r="I104" s="132">
        <v>2290.779</v>
      </c>
      <c r="J104" s="132">
        <v>2203.8096</v>
      </c>
      <c r="K104" s="132">
        <v>2362.3193999999999</v>
      </c>
      <c r="L104" s="132">
        <v>2131.1320999999998</v>
      </c>
      <c r="M104" s="132">
        <v>1140.9830999999999</v>
      </c>
      <c r="O104" s="134">
        <f t="shared" si="9"/>
        <v>41644</v>
      </c>
      <c r="P104" s="135">
        <f t="shared" si="13"/>
        <v>-4.3250022762070683E-2</v>
      </c>
      <c r="Q104" s="135">
        <f t="shared" si="13"/>
        <v>0.27288178128742557</v>
      </c>
      <c r="R104" s="135">
        <f t="shared" si="13"/>
        <v>1.3995210951550647</v>
      </c>
      <c r="S104" s="135">
        <f t="shared" si="13"/>
        <v>0.2941222014064917</v>
      </c>
      <c r="T104" s="135">
        <f t="shared" si="13"/>
        <v>-0.35651135557148728</v>
      </c>
      <c r="V104" s="134">
        <f t="shared" si="11"/>
        <v>41994</v>
      </c>
      <c r="W104" s="136">
        <f t="shared" si="12"/>
        <v>0.36240581822867801</v>
      </c>
      <c r="X104" s="136">
        <f t="shared" si="12"/>
        <v>1.0496504028560838</v>
      </c>
      <c r="Y104" s="136">
        <f t="shared" si="12"/>
        <v>1.4747208325507541</v>
      </c>
      <c r="Z104" s="136">
        <f t="shared" si="12"/>
        <v>1.1223894836989294</v>
      </c>
      <c r="AA104" s="136">
        <f t="shared" si="12"/>
        <v>0.4603720345512794</v>
      </c>
      <c r="AC104" s="143"/>
      <c r="AD104" s="144"/>
      <c r="AE104" s="144"/>
      <c r="AF104" s="144"/>
      <c r="AG104" s="135"/>
      <c r="AH104" s="135"/>
    </row>
    <row r="105" spans="8:34">
      <c r="H105" s="131">
        <v>41651</v>
      </c>
      <c r="I105" s="132">
        <v>2204.8510000000001</v>
      </c>
      <c r="J105" s="132">
        <v>2138.1235999999999</v>
      </c>
      <c r="K105" s="132">
        <v>2395.9011</v>
      </c>
      <c r="L105" s="132">
        <v>2045.9758999999999</v>
      </c>
      <c r="M105" s="132">
        <v>1079.7947999999999</v>
      </c>
      <c r="O105" s="134">
        <f t="shared" si="9"/>
        <v>41651</v>
      </c>
      <c r="P105" s="135">
        <f t="shared" si="13"/>
        <v>-7.9138081821500172E-2</v>
      </c>
      <c r="Q105" s="135">
        <f t="shared" si="13"/>
        <v>0.23494269948759761</v>
      </c>
      <c r="R105" s="135">
        <f t="shared" si="13"/>
        <v>1.4336316381922041</v>
      </c>
      <c r="S105" s="135">
        <f t="shared" si="13"/>
        <v>0.24241140928459037</v>
      </c>
      <c r="T105" s="135">
        <f t="shared" si="13"/>
        <v>-0.3910201718912778</v>
      </c>
      <c r="V105" s="134">
        <f t="shared" si="11"/>
        <v>42001</v>
      </c>
      <c r="W105" s="136">
        <f t="shared" si="12"/>
        <v>0.38764391538439846</v>
      </c>
      <c r="X105" s="136">
        <f t="shared" si="12"/>
        <v>0.97462956098766407</v>
      </c>
      <c r="Y105" s="136">
        <f t="shared" si="12"/>
        <v>1.4093340106203156</v>
      </c>
      <c r="Z105" s="136">
        <f t="shared" si="12"/>
        <v>1.0395565947981296</v>
      </c>
      <c r="AA105" s="136">
        <f t="shared" si="12"/>
        <v>0.40293848087919204</v>
      </c>
      <c r="AC105" s="143"/>
      <c r="AD105" s="144"/>
      <c r="AE105" s="144"/>
      <c r="AF105" s="144"/>
      <c r="AG105" s="135"/>
      <c r="AH105" s="135"/>
    </row>
    <row r="106" spans="8:34">
      <c r="H106" s="131">
        <v>41658</v>
      </c>
      <c r="I106" s="132">
        <v>2178.4879999999998</v>
      </c>
      <c r="J106" s="132">
        <v>2157.4580000000001</v>
      </c>
      <c r="K106" s="132">
        <v>2451.5484000000001</v>
      </c>
      <c r="L106" s="132">
        <v>2056.7008999999998</v>
      </c>
      <c r="M106" s="132">
        <v>1076.1955</v>
      </c>
      <c r="O106" s="134">
        <f t="shared" si="9"/>
        <v>41658</v>
      </c>
      <c r="P106" s="135">
        <f t="shared" si="13"/>
        <v>-9.0148659293147859E-2</v>
      </c>
      <c r="Q106" s="135">
        <f t="shared" si="13"/>
        <v>0.24610990990002346</v>
      </c>
      <c r="R106" s="135">
        <f t="shared" si="13"/>
        <v>1.4901552692636093</v>
      </c>
      <c r="S106" s="135">
        <f t="shared" si="13"/>
        <v>0.24892412645030904</v>
      </c>
      <c r="T106" s="135">
        <f t="shared" si="13"/>
        <v>-0.39305009562800231</v>
      </c>
      <c r="V106" s="134">
        <f t="shared" si="11"/>
        <v>42004</v>
      </c>
      <c r="W106" s="136">
        <f t="shared" si="12"/>
        <v>0.42302766960772864</v>
      </c>
      <c r="X106" s="136">
        <f t="shared" si="12"/>
        <v>0.91087431800594376</v>
      </c>
      <c r="Y106" s="136">
        <f t="shared" si="12"/>
        <v>1.3334613348814179</v>
      </c>
      <c r="Z106" s="136">
        <f t="shared" si="12"/>
        <v>0.94782484891527186</v>
      </c>
      <c r="AA106" s="136">
        <f t="shared" si="12"/>
        <v>0.45428849507279279</v>
      </c>
      <c r="AC106" s="143"/>
      <c r="AD106" s="144"/>
      <c r="AE106" s="144"/>
      <c r="AF106" s="144"/>
      <c r="AG106" s="135"/>
      <c r="AH106" s="135"/>
    </row>
    <row r="107" spans="8:34">
      <c r="H107" s="131">
        <v>41665</v>
      </c>
      <c r="I107" s="132">
        <v>2245.6779999999999</v>
      </c>
      <c r="J107" s="132">
        <v>2316.8321000000001</v>
      </c>
      <c r="K107" s="132">
        <v>2668.2937000000002</v>
      </c>
      <c r="L107" s="132">
        <v>2225.7372999999998</v>
      </c>
      <c r="M107" s="132">
        <v>1090.5927999999999</v>
      </c>
      <c r="O107" s="134">
        <f t="shared" si="9"/>
        <v>41665</v>
      </c>
      <c r="P107" s="135">
        <f t="shared" si="13"/>
        <v>-6.2086576058311027E-2</v>
      </c>
      <c r="Q107" s="135">
        <f t="shared" si="13"/>
        <v>0.33816159544449165</v>
      </c>
      <c r="R107" s="135">
        <f t="shared" si="13"/>
        <v>1.7103138640860167</v>
      </c>
      <c r="S107" s="135">
        <f t="shared" si="13"/>
        <v>0.35157086434413953</v>
      </c>
      <c r="T107" s="135">
        <f t="shared" si="13"/>
        <v>-0.38493034428336748</v>
      </c>
      <c r="V107" s="134"/>
      <c r="W107" s="135"/>
      <c r="X107" s="135"/>
      <c r="Y107" s="135"/>
      <c r="Z107" s="135"/>
      <c r="AA107" s="135"/>
      <c r="AC107" s="144"/>
      <c r="AD107" s="144"/>
      <c r="AE107" s="144"/>
      <c r="AF107" s="144"/>
      <c r="AG107" s="135"/>
      <c r="AH107" s="135"/>
    </row>
    <row r="108" spans="8:34">
      <c r="H108" s="131">
        <v>41672</v>
      </c>
      <c r="I108" s="132">
        <v>2202.4499999999998</v>
      </c>
      <c r="J108" s="132">
        <v>2348.4225999999999</v>
      </c>
      <c r="K108" s="132">
        <v>2803.5774999999999</v>
      </c>
      <c r="L108" s="132">
        <v>2236.0410999999999</v>
      </c>
      <c r="M108" s="132">
        <v>1079.7947999999999</v>
      </c>
      <c r="O108" s="134">
        <f t="shared" si="9"/>
        <v>41672</v>
      </c>
      <c r="P108" s="135">
        <f t="shared" si="13"/>
        <v>-8.0140865894231972E-2</v>
      </c>
      <c r="Q108" s="135">
        <f t="shared" si="13"/>
        <v>0.35640771430691975</v>
      </c>
      <c r="R108" s="135">
        <f t="shared" si="13"/>
        <v>1.8477281070257048</v>
      </c>
      <c r="S108" s="135">
        <f t="shared" si="13"/>
        <v>0.35782780934480485</v>
      </c>
      <c r="T108" s="135">
        <f t="shared" si="13"/>
        <v>-0.3910201718912778</v>
      </c>
      <c r="V108" s="143"/>
      <c r="W108" s="144"/>
      <c r="X108" s="144"/>
      <c r="Y108" s="144"/>
      <c r="Z108" s="135"/>
      <c r="AA108" s="135"/>
      <c r="AC108" s="144"/>
      <c r="AD108" s="144"/>
      <c r="AE108" s="144"/>
      <c r="AF108" s="144"/>
      <c r="AG108" s="135"/>
      <c r="AH108" s="135"/>
    </row>
    <row r="109" spans="8:34">
      <c r="H109" s="131">
        <v>41679</v>
      </c>
      <c r="I109" s="132">
        <v>2212.4830000000002</v>
      </c>
      <c r="J109" s="132">
        <v>2418.1556</v>
      </c>
      <c r="K109" s="132">
        <v>2902.6107999999999</v>
      </c>
      <c r="L109" s="132">
        <v>2304.1871999999998</v>
      </c>
      <c r="M109" s="132">
        <v>1090.5926999999999</v>
      </c>
      <c r="O109" s="134">
        <f t="shared" si="9"/>
        <v>41679</v>
      </c>
      <c r="P109" s="135">
        <f t="shared" si="13"/>
        <v>-7.5950556605719921E-2</v>
      </c>
      <c r="Q109" s="135">
        <f t="shared" si="13"/>
        <v>0.39668427234283921</v>
      </c>
      <c r="R109" s="135">
        <f t="shared" si="13"/>
        <v>1.9483209787909792</v>
      </c>
      <c r="S109" s="135">
        <f t="shared" si="13"/>
        <v>0.39920928023028712</v>
      </c>
      <c r="T109" s="135">
        <f t="shared" si="13"/>
        <v>-0.38493040068110418</v>
      </c>
      <c r="V109" s="143"/>
      <c r="W109" s="144"/>
      <c r="X109" s="144"/>
      <c r="Y109" s="144"/>
      <c r="Z109" s="135"/>
      <c r="AA109" s="135"/>
      <c r="AC109" s="144"/>
      <c r="AD109" s="144"/>
      <c r="AE109" s="144"/>
      <c r="AF109" s="144"/>
      <c r="AG109" s="135"/>
      <c r="AH109" s="135"/>
    </row>
    <row r="110" spans="8:34">
      <c r="H110" s="131">
        <v>41686</v>
      </c>
      <c r="I110" s="132">
        <v>2295.5749999999998</v>
      </c>
      <c r="J110" s="132">
        <v>2454.0450999999998</v>
      </c>
      <c r="K110" s="132">
        <v>2815.8939999999998</v>
      </c>
      <c r="L110" s="132">
        <v>2370.3274999999999</v>
      </c>
      <c r="M110" s="132">
        <v>1121.5161000000001</v>
      </c>
      <c r="O110" s="134">
        <f t="shared" si="9"/>
        <v>41686</v>
      </c>
      <c r="P110" s="135">
        <f t="shared" si="13"/>
        <v>-4.1246960532657528E-2</v>
      </c>
      <c r="Q110" s="135">
        <f t="shared" si="13"/>
        <v>0.41741341822255351</v>
      </c>
      <c r="R110" s="135">
        <f t="shared" si="13"/>
        <v>1.8602385666902519</v>
      </c>
      <c r="S110" s="135">
        <f t="shared" si="13"/>
        <v>0.43937273637535013</v>
      </c>
      <c r="T110" s="135">
        <f t="shared" si="13"/>
        <v>-0.36749030297315322</v>
      </c>
      <c r="V110" s="143"/>
      <c r="W110" s="144"/>
      <c r="X110" s="144"/>
      <c r="Y110" s="144"/>
      <c r="Z110" s="135"/>
      <c r="AA110" s="135"/>
      <c r="AC110" s="144"/>
      <c r="AD110" s="144"/>
      <c r="AE110" s="144"/>
      <c r="AF110" s="144"/>
      <c r="AG110" s="135"/>
      <c r="AH110" s="135"/>
    </row>
    <row r="111" spans="8:34">
      <c r="H111" s="131">
        <v>41693</v>
      </c>
      <c r="I111" s="132">
        <v>2264.2939999999999</v>
      </c>
      <c r="J111" s="132">
        <v>2484.6660999999999</v>
      </c>
      <c r="K111" s="132">
        <v>2854.4380000000001</v>
      </c>
      <c r="L111" s="132">
        <v>2393.4209999999998</v>
      </c>
      <c r="M111" s="132">
        <v>1156.8973000000001</v>
      </c>
      <c r="O111" s="134">
        <f t="shared" si="9"/>
        <v>41693</v>
      </c>
      <c r="P111" s="135">
        <f t="shared" si="13"/>
        <v>-5.431155386007136E-2</v>
      </c>
      <c r="Q111" s="135">
        <f t="shared" si="13"/>
        <v>0.43509957088510753</v>
      </c>
      <c r="R111" s="135">
        <f t="shared" si="13"/>
        <v>1.8993895557951368</v>
      </c>
      <c r="S111" s="135">
        <f t="shared" si="13"/>
        <v>0.45339618009250904</v>
      </c>
      <c r="T111" s="135">
        <f t="shared" si="13"/>
        <v>-0.34753610695898429</v>
      </c>
      <c r="V111" s="143"/>
      <c r="W111" s="144"/>
      <c r="X111" s="144"/>
      <c r="Y111" s="144"/>
      <c r="Z111" s="135"/>
      <c r="AA111" s="135"/>
      <c r="AC111" s="144"/>
      <c r="AD111" s="144"/>
      <c r="AE111" s="144"/>
      <c r="AF111" s="144"/>
      <c r="AG111" s="135"/>
      <c r="AH111" s="135"/>
    </row>
    <row r="112" spans="8:34">
      <c r="H112" s="131">
        <v>41700</v>
      </c>
      <c r="I112" s="132">
        <v>2178.971</v>
      </c>
      <c r="J112" s="132">
        <v>2369.819</v>
      </c>
      <c r="K112" s="132">
        <v>2548.3116</v>
      </c>
      <c r="L112" s="132">
        <v>2322.1084999999998</v>
      </c>
      <c r="M112" s="132">
        <v>1126.4799</v>
      </c>
      <c r="O112" s="134">
        <f t="shared" si="9"/>
        <v>41700</v>
      </c>
      <c r="P112" s="135">
        <f t="shared" si="13"/>
        <v>-8.9946933051111455E-2</v>
      </c>
      <c r="Q112" s="135">
        <f t="shared" si="13"/>
        <v>0.36876589976229601</v>
      </c>
      <c r="R112" s="135">
        <f t="shared" si="13"/>
        <v>1.5884422916005159</v>
      </c>
      <c r="S112" s="135">
        <f t="shared" si="13"/>
        <v>0.41009192434609121</v>
      </c>
      <c r="T112" s="135">
        <f t="shared" si="13"/>
        <v>-0.364690832119278</v>
      </c>
      <c r="V112" s="143"/>
      <c r="W112" s="144"/>
      <c r="X112" s="144"/>
      <c r="Y112" s="144"/>
      <c r="Z112" s="135"/>
      <c r="AA112" s="135"/>
      <c r="AC112" s="144"/>
      <c r="AD112" s="144"/>
      <c r="AE112" s="144"/>
      <c r="AF112" s="144"/>
      <c r="AG112" s="135"/>
      <c r="AH112" s="135"/>
    </row>
    <row r="113" spans="8:34">
      <c r="H113" s="131">
        <v>41707</v>
      </c>
      <c r="I113" s="132">
        <v>2168.3580000000002</v>
      </c>
      <c r="J113" s="132">
        <v>2437.7447000000002</v>
      </c>
      <c r="K113" s="132">
        <v>2601.1932999999999</v>
      </c>
      <c r="L113" s="132">
        <v>2385.0167999999999</v>
      </c>
      <c r="M113" s="132">
        <v>1187.8178</v>
      </c>
      <c r="O113" s="134">
        <f t="shared" si="9"/>
        <v>41707</v>
      </c>
      <c r="P113" s="135">
        <f t="shared" si="13"/>
        <v>-9.4379480891137013E-2</v>
      </c>
      <c r="Q113" s="135">
        <f t="shared" si="13"/>
        <v>0.40799859300911523</v>
      </c>
      <c r="R113" s="135">
        <f t="shared" si="13"/>
        <v>1.6421567701327846</v>
      </c>
      <c r="S113" s="135">
        <f t="shared" si="13"/>
        <v>0.44829276026927967</v>
      </c>
      <c r="T113" s="135">
        <f t="shared" si="13"/>
        <v>-0.33009764478539749</v>
      </c>
      <c r="V113" s="143"/>
      <c r="W113" s="144"/>
      <c r="X113" s="144"/>
      <c r="Y113" s="144"/>
      <c r="Z113" s="135"/>
      <c r="AA113" s="135"/>
      <c r="AC113" s="144"/>
      <c r="AD113" s="144"/>
      <c r="AE113" s="144"/>
      <c r="AF113" s="144"/>
      <c r="AG113" s="135"/>
      <c r="AH113" s="135"/>
    </row>
    <row r="114" spans="8:34">
      <c r="H114" s="131">
        <v>41714</v>
      </c>
      <c r="I114" s="132">
        <v>2122.8359999999998</v>
      </c>
      <c r="J114" s="132">
        <v>2302.0371</v>
      </c>
      <c r="K114" s="132">
        <v>2477.0315999999998</v>
      </c>
      <c r="L114" s="132">
        <v>2245.4641999999999</v>
      </c>
      <c r="M114" s="132">
        <v>1126.1039000000001</v>
      </c>
      <c r="O114" s="134">
        <f t="shared" si="9"/>
        <v>41714</v>
      </c>
      <c r="P114" s="135">
        <f t="shared" si="13"/>
        <v>-0.11339186596356232</v>
      </c>
      <c r="Q114" s="135">
        <f t="shared" si="13"/>
        <v>0.32961626287395229</v>
      </c>
      <c r="R114" s="135">
        <f t="shared" si="13"/>
        <v>1.5160397775024421</v>
      </c>
      <c r="S114" s="135">
        <f t="shared" si="13"/>
        <v>0.36354995247993638</v>
      </c>
      <c r="T114" s="135">
        <f t="shared" si="13"/>
        <v>-0.36490288760923673</v>
      </c>
      <c r="V114" s="143"/>
      <c r="W114" s="144"/>
      <c r="X114" s="144"/>
      <c r="Y114" s="144"/>
      <c r="Z114" s="135"/>
      <c r="AA114" s="135"/>
      <c r="AC114" s="144"/>
      <c r="AD114" s="144"/>
      <c r="AE114" s="144"/>
      <c r="AF114" s="144"/>
      <c r="AG114" s="135"/>
      <c r="AH114" s="135"/>
    </row>
    <row r="115" spans="8:34">
      <c r="H115" s="131">
        <v>41721</v>
      </c>
      <c r="I115" s="132">
        <v>2158.7979999999998</v>
      </c>
      <c r="J115" s="132">
        <v>2364.9497000000001</v>
      </c>
      <c r="K115" s="132">
        <v>2535.3119000000002</v>
      </c>
      <c r="L115" s="132">
        <v>2314.2240000000002</v>
      </c>
      <c r="M115" s="132">
        <v>1140.0393999999999</v>
      </c>
      <c r="O115" s="134">
        <f t="shared" si="9"/>
        <v>41721</v>
      </c>
      <c r="P115" s="135">
        <f t="shared" si="13"/>
        <v>-9.8372240464362992E-2</v>
      </c>
      <c r="Q115" s="135">
        <f t="shared" si="13"/>
        <v>0.36595347746518714</v>
      </c>
      <c r="R115" s="135">
        <f t="shared" si="13"/>
        <v>1.5752378729344003</v>
      </c>
      <c r="S115" s="135">
        <f t="shared" si="13"/>
        <v>0.40530409045395976</v>
      </c>
      <c r="T115" s="135">
        <f t="shared" si="13"/>
        <v>-0.35704358101264166</v>
      </c>
      <c r="V115" s="143"/>
      <c r="W115" s="144"/>
      <c r="X115" s="144"/>
      <c r="Y115" s="144"/>
      <c r="Z115" s="135"/>
      <c r="AA115" s="135"/>
      <c r="AC115" s="144"/>
      <c r="AD115" s="144"/>
      <c r="AE115" s="144"/>
      <c r="AF115" s="144"/>
      <c r="AG115" s="135"/>
      <c r="AH115" s="135"/>
    </row>
    <row r="116" spans="8:34">
      <c r="H116" s="131">
        <v>41728</v>
      </c>
      <c r="I116" s="132">
        <v>2151.9650000000001</v>
      </c>
      <c r="J116" s="132">
        <v>2240.1324</v>
      </c>
      <c r="K116" s="132">
        <v>2358.1480000000001</v>
      </c>
      <c r="L116" s="132">
        <v>2189.6446000000001</v>
      </c>
      <c r="M116" s="132">
        <v>1124.9690000000001</v>
      </c>
      <c r="O116" s="134">
        <f t="shared" si="9"/>
        <v>41728</v>
      </c>
      <c r="P116" s="135">
        <f t="shared" si="13"/>
        <v>-0.1012260611927992</v>
      </c>
      <c r="Q116" s="135">
        <f t="shared" si="13"/>
        <v>0.2938611936492499</v>
      </c>
      <c r="R116" s="135">
        <f t="shared" si="13"/>
        <v>1.3952840041434391</v>
      </c>
      <c r="S116" s="135">
        <f t="shared" si="13"/>
        <v>0.32965370379895154</v>
      </c>
      <c r="T116" s="135">
        <f t="shared" si="13"/>
        <v>-0.36554294552294453</v>
      </c>
      <c r="V116" s="143"/>
      <c r="W116" s="144"/>
      <c r="X116" s="144"/>
      <c r="Y116" s="144"/>
      <c r="Z116" s="135"/>
      <c r="AA116" s="135"/>
      <c r="AC116" s="144"/>
      <c r="AD116" s="144"/>
      <c r="AE116" s="144"/>
      <c r="AF116" s="144"/>
      <c r="AG116" s="135"/>
      <c r="AH116" s="135"/>
    </row>
    <row r="117" spans="8:34">
      <c r="H117" s="131">
        <v>41735</v>
      </c>
      <c r="I117" s="132">
        <v>2185.4720000000002</v>
      </c>
      <c r="J117" s="132">
        <v>2290.7345999999998</v>
      </c>
      <c r="K117" s="132">
        <v>2396.4618</v>
      </c>
      <c r="L117" s="132">
        <v>2251.8935000000001</v>
      </c>
      <c r="M117" s="132">
        <v>1121.1306</v>
      </c>
      <c r="O117" s="134">
        <f t="shared" si="9"/>
        <v>41735</v>
      </c>
      <c r="P117" s="135">
        <f t="shared" si="13"/>
        <v>-8.7231773010782776E-2</v>
      </c>
      <c r="Q117" s="135">
        <f t="shared" si="13"/>
        <v>0.32308813706262929</v>
      </c>
      <c r="R117" s="135">
        <f t="shared" si="13"/>
        <v>1.4342011680695159</v>
      </c>
      <c r="S117" s="135">
        <f t="shared" si="13"/>
        <v>0.36745412147513989</v>
      </c>
      <c r="T117" s="135">
        <f t="shared" si="13"/>
        <v>-0.36770771624809773</v>
      </c>
      <c r="V117" s="143"/>
      <c r="W117" s="144"/>
      <c r="X117" s="144"/>
      <c r="Y117" s="144"/>
      <c r="Z117" s="135"/>
      <c r="AA117" s="135"/>
      <c r="AC117" s="144"/>
      <c r="AD117" s="144"/>
      <c r="AE117" s="144"/>
      <c r="AF117" s="144"/>
      <c r="AG117" s="135"/>
      <c r="AH117" s="135"/>
    </row>
    <row r="118" spans="8:34">
      <c r="H118" s="131">
        <v>41742</v>
      </c>
      <c r="I118" s="132">
        <v>2270.6660000000002</v>
      </c>
      <c r="J118" s="132">
        <v>2362.0987</v>
      </c>
      <c r="K118" s="132">
        <v>2439.8507</v>
      </c>
      <c r="L118" s="132">
        <v>2332.1286</v>
      </c>
      <c r="M118" s="132">
        <v>1150.5731000000001</v>
      </c>
      <c r="O118" s="134">
        <f t="shared" si="9"/>
        <v>41742</v>
      </c>
      <c r="P118" s="135">
        <f t="shared" si="13"/>
        <v>-5.165027101482067E-2</v>
      </c>
      <c r="Q118" s="135">
        <f t="shared" si="13"/>
        <v>0.36430678985730536</v>
      </c>
      <c r="R118" s="135">
        <f t="shared" si="13"/>
        <v>1.4782733544324498</v>
      </c>
      <c r="S118" s="135">
        <f t="shared" si="13"/>
        <v>0.41617659355562231</v>
      </c>
      <c r="T118" s="135">
        <f t="shared" si="13"/>
        <v>-0.35110281262280596</v>
      </c>
      <c r="V118" s="143"/>
      <c r="W118" s="144"/>
      <c r="X118" s="144"/>
      <c r="Y118" s="144"/>
      <c r="Z118" s="135"/>
      <c r="AA118" s="135"/>
      <c r="AC118" s="144"/>
      <c r="AD118" s="144"/>
      <c r="AE118" s="144"/>
      <c r="AF118" s="144"/>
      <c r="AG118" s="135"/>
      <c r="AH118" s="135"/>
    </row>
    <row r="119" spans="8:34">
      <c r="H119" s="131">
        <v>41749</v>
      </c>
      <c r="I119" s="132">
        <v>2224.4789999999998</v>
      </c>
      <c r="J119" s="132">
        <v>2385.6163999999999</v>
      </c>
      <c r="K119" s="132">
        <v>2470.5147999999999</v>
      </c>
      <c r="L119" s="132">
        <v>2359.0176000000001</v>
      </c>
      <c r="M119" s="132">
        <v>1144.7942</v>
      </c>
      <c r="O119" s="134">
        <f t="shared" si="9"/>
        <v>41749</v>
      </c>
      <c r="P119" s="135">
        <f t="shared" si="13"/>
        <v>-7.0940395116136701E-2</v>
      </c>
      <c r="Q119" s="135">
        <f t="shared" si="13"/>
        <v>0.37789020099580983</v>
      </c>
      <c r="R119" s="135">
        <f t="shared" si="13"/>
        <v>1.5094203512415789</v>
      </c>
      <c r="S119" s="135">
        <f t="shared" si="13"/>
        <v>0.43250484081613672</v>
      </c>
      <c r="T119" s="135">
        <f t="shared" si="13"/>
        <v>-0.35436198142845088</v>
      </c>
      <c r="V119" s="143"/>
      <c r="W119" s="144"/>
      <c r="X119" s="144"/>
      <c r="Y119" s="144"/>
      <c r="Z119" s="135"/>
      <c r="AA119" s="135"/>
      <c r="AC119" s="144"/>
      <c r="AD119" s="144"/>
      <c r="AE119" s="144"/>
      <c r="AF119" s="144"/>
      <c r="AG119" s="135"/>
      <c r="AH119" s="135"/>
    </row>
    <row r="120" spans="8:34">
      <c r="H120" s="131">
        <v>41756</v>
      </c>
      <c r="I120" s="132">
        <v>2167.826</v>
      </c>
      <c r="J120" s="132">
        <v>2218.5679</v>
      </c>
      <c r="K120" s="132">
        <v>2310.8078</v>
      </c>
      <c r="L120" s="132">
        <v>2171.3647000000001</v>
      </c>
      <c r="M120" s="132">
        <v>1123.0618999999999</v>
      </c>
      <c r="O120" s="134">
        <f t="shared" si="9"/>
        <v>41756</v>
      </c>
      <c r="P120" s="135">
        <f t="shared" si="13"/>
        <v>-9.4601672114249635E-2</v>
      </c>
      <c r="Q120" s="135">
        <f t="shared" si="13"/>
        <v>0.28140591658149749</v>
      </c>
      <c r="R120" s="135">
        <f t="shared" si="13"/>
        <v>1.3471982928933599</v>
      </c>
      <c r="S120" s="135">
        <f t="shared" si="13"/>
        <v>0.31855330113996549</v>
      </c>
      <c r="T120" s="135">
        <f t="shared" si="13"/>
        <v>-0.36661850675938157</v>
      </c>
      <c r="V120" s="143"/>
      <c r="W120" s="144"/>
      <c r="X120" s="144"/>
      <c r="Y120" s="144"/>
      <c r="Z120" s="135"/>
      <c r="AA120" s="135"/>
      <c r="AC120" s="144"/>
      <c r="AD120" s="144"/>
      <c r="AE120" s="144"/>
      <c r="AF120" s="144"/>
      <c r="AG120" s="135"/>
      <c r="AH120" s="135"/>
    </row>
    <row r="121" spans="8:34">
      <c r="H121" s="131">
        <v>41763</v>
      </c>
      <c r="I121" s="132">
        <v>2158.6590000000001</v>
      </c>
      <c r="J121" s="132">
        <v>2222.1552000000001</v>
      </c>
      <c r="K121" s="132">
        <v>2395.0374000000002</v>
      </c>
      <c r="L121" s="132">
        <v>2142.6731</v>
      </c>
      <c r="M121" s="132">
        <v>1158.7552000000001</v>
      </c>
      <c r="O121" s="134">
        <f t="shared" si="9"/>
        <v>41763</v>
      </c>
      <c r="P121" s="135">
        <f t="shared" si="13"/>
        <v>-9.8430294186191092E-2</v>
      </c>
      <c r="Q121" s="135">
        <f t="shared" si="13"/>
        <v>0.28347787815840153</v>
      </c>
      <c r="R121" s="135">
        <f t="shared" si="13"/>
        <v>1.4327543366850986</v>
      </c>
      <c r="S121" s="135">
        <f t="shared" si="13"/>
        <v>0.30113043159852571</v>
      </c>
      <c r="T121" s="135">
        <f t="shared" si="13"/>
        <v>-0.34648829340899945</v>
      </c>
      <c r="V121" s="143"/>
      <c r="W121" s="144"/>
      <c r="X121" s="144"/>
      <c r="Y121" s="144"/>
      <c r="Z121" s="135"/>
      <c r="AA121" s="135"/>
      <c r="AC121" s="144"/>
      <c r="AD121" s="144"/>
      <c r="AE121" s="144"/>
      <c r="AF121" s="144"/>
      <c r="AG121" s="135"/>
      <c r="AH121" s="135"/>
    </row>
    <row r="122" spans="8:34">
      <c r="H122" s="131">
        <v>41770</v>
      </c>
      <c r="I122" s="132">
        <v>2133.9110000000001</v>
      </c>
      <c r="J122" s="132">
        <v>2190.8658</v>
      </c>
      <c r="K122" s="132">
        <v>2323.9222</v>
      </c>
      <c r="L122" s="132">
        <v>2112.7150999999999</v>
      </c>
      <c r="M122" s="132">
        <v>1172.5814</v>
      </c>
      <c r="O122" s="134">
        <f t="shared" si="9"/>
        <v>41770</v>
      </c>
      <c r="P122" s="135">
        <f t="shared" si="13"/>
        <v>-0.10876636258767569</v>
      </c>
      <c r="Q122" s="135">
        <f t="shared" si="13"/>
        <v>0.26540566937620236</v>
      </c>
      <c r="R122" s="135">
        <f t="shared" si="13"/>
        <v>1.3605192178496979</v>
      </c>
      <c r="S122" s="135">
        <f t="shared" si="13"/>
        <v>0.28293854527212869</v>
      </c>
      <c r="T122" s="135">
        <f t="shared" si="13"/>
        <v>-0.33869062953860785</v>
      </c>
      <c r="V122" s="143"/>
      <c r="W122" s="144"/>
      <c r="X122" s="144"/>
      <c r="Y122" s="144"/>
      <c r="Z122" s="135"/>
      <c r="AA122" s="135"/>
      <c r="AC122" s="144"/>
      <c r="AD122" s="144"/>
      <c r="AE122" s="144"/>
      <c r="AF122" s="144"/>
      <c r="AG122" s="135"/>
      <c r="AH122" s="135"/>
    </row>
    <row r="123" spans="8:34">
      <c r="H123" s="131">
        <v>41777</v>
      </c>
      <c r="I123" s="132">
        <v>2145.9520000000002</v>
      </c>
      <c r="J123" s="132">
        <v>2175.1513</v>
      </c>
      <c r="K123" s="132">
        <v>2246.1363999999999</v>
      </c>
      <c r="L123" s="132">
        <v>2109.2961</v>
      </c>
      <c r="M123" s="132">
        <v>1177.1020000000001</v>
      </c>
      <c r="O123" s="134">
        <f t="shared" si="9"/>
        <v>41777</v>
      </c>
      <c r="P123" s="135">
        <f t="shared" si="13"/>
        <v>-0.10373740672771614</v>
      </c>
      <c r="Q123" s="135">
        <f t="shared" si="13"/>
        <v>0.2563292497290417</v>
      </c>
      <c r="R123" s="135">
        <f t="shared" si="13"/>
        <v>1.2815084507182455</v>
      </c>
      <c r="S123" s="135">
        <f t="shared" si="13"/>
        <v>0.28086236998172365</v>
      </c>
      <c r="T123" s="135">
        <f t="shared" si="13"/>
        <v>-0.33614111345374764</v>
      </c>
      <c r="V123" s="143"/>
      <c r="W123" s="144"/>
      <c r="X123" s="144"/>
      <c r="Y123" s="144"/>
      <c r="Z123" s="135"/>
      <c r="AA123" s="135"/>
      <c r="AC123" s="144"/>
      <c r="AD123" s="144"/>
      <c r="AE123" s="144"/>
      <c r="AF123" s="144"/>
      <c r="AG123" s="135"/>
      <c r="AH123" s="135"/>
    </row>
    <row r="124" spans="8:34">
      <c r="H124" s="131">
        <v>41784</v>
      </c>
      <c r="I124" s="132">
        <v>2148.4140000000002</v>
      </c>
      <c r="J124" s="132">
        <v>2251.9059999999999</v>
      </c>
      <c r="K124" s="132">
        <v>2308.9679999999998</v>
      </c>
      <c r="L124" s="132">
        <v>2202.1712000000002</v>
      </c>
      <c r="M124" s="132">
        <v>1173.9565</v>
      </c>
      <c r="O124" s="134">
        <f t="shared" si="9"/>
        <v>41784</v>
      </c>
      <c r="P124" s="135">
        <f t="shared" si="13"/>
        <v>-0.10270914584180801</v>
      </c>
      <c r="Q124" s="135">
        <f t="shared" si="13"/>
        <v>0.30066141855986173</v>
      </c>
      <c r="R124" s="135">
        <f t="shared" si="13"/>
        <v>1.3453295198092179</v>
      </c>
      <c r="S124" s="135">
        <f t="shared" si="13"/>
        <v>0.33726043599924016</v>
      </c>
      <c r="T124" s="135">
        <f t="shared" si="13"/>
        <v>-0.33791510426136784</v>
      </c>
      <c r="V124" s="143"/>
      <c r="W124" s="144"/>
      <c r="X124" s="144"/>
      <c r="Y124" s="144"/>
      <c r="Z124" s="135"/>
      <c r="AA124" s="135"/>
      <c r="AC124" s="144"/>
      <c r="AD124" s="144"/>
      <c r="AE124" s="144"/>
      <c r="AF124" s="144"/>
      <c r="AG124" s="135"/>
      <c r="AH124" s="135"/>
    </row>
    <row r="125" spans="8:34">
      <c r="H125" s="131">
        <v>41791</v>
      </c>
      <c r="I125" s="132">
        <v>2156.4639999999999</v>
      </c>
      <c r="J125" s="132">
        <v>2316.1008000000002</v>
      </c>
      <c r="K125" s="132">
        <v>2379.0724</v>
      </c>
      <c r="L125" s="132">
        <v>2269.1873000000001</v>
      </c>
      <c r="M125" s="132">
        <v>1190.0208</v>
      </c>
      <c r="O125" s="134">
        <f t="shared" si="9"/>
        <v>41791</v>
      </c>
      <c r="P125" s="135">
        <f t="shared" si="13"/>
        <v>-9.934704180786802E-2</v>
      </c>
      <c r="Q125" s="135">
        <f t="shared" si="13"/>
        <v>0.33773920938779445</v>
      </c>
      <c r="R125" s="135">
        <f t="shared" si="13"/>
        <v>1.4165379206136093</v>
      </c>
      <c r="S125" s="135">
        <f t="shared" si="13"/>
        <v>0.37795571850269316</v>
      </c>
      <c r="T125" s="135">
        <f t="shared" si="13"/>
        <v>-0.32885520264609158</v>
      </c>
      <c r="V125" s="143"/>
      <c r="W125" s="144"/>
      <c r="X125" s="144"/>
      <c r="Y125" s="144"/>
      <c r="Z125" s="135"/>
      <c r="AA125" s="135"/>
      <c r="AC125" s="144"/>
      <c r="AD125" s="144"/>
      <c r="AE125" s="144"/>
      <c r="AF125" s="144"/>
      <c r="AG125" s="135"/>
      <c r="AH125" s="135"/>
    </row>
    <row r="126" spans="8:34">
      <c r="H126" s="131">
        <v>41798</v>
      </c>
      <c r="I126" s="132">
        <v>2134.7159999999999</v>
      </c>
      <c r="J126" s="132">
        <v>2289.1642000000002</v>
      </c>
      <c r="K126" s="132">
        <v>2315.2512000000002</v>
      </c>
      <c r="L126" s="132">
        <v>2255.8242</v>
      </c>
      <c r="M126" s="132">
        <v>1168.6637000000001</v>
      </c>
      <c r="O126" s="134">
        <f t="shared" si="9"/>
        <v>41798</v>
      </c>
      <c r="P126" s="135">
        <f t="shared" si="13"/>
        <v>-0.10843015218428176</v>
      </c>
      <c r="Q126" s="135">
        <f t="shared" si="13"/>
        <v>0.32218110155950175</v>
      </c>
      <c r="R126" s="135">
        <f t="shared" si="13"/>
        <v>1.3517116673482334</v>
      </c>
      <c r="S126" s="135">
        <f t="shared" si="13"/>
        <v>0.36984102472579639</v>
      </c>
      <c r="T126" s="135">
        <f t="shared" si="13"/>
        <v>-0.34090012366895694</v>
      </c>
      <c r="V126" s="143"/>
      <c r="W126" s="144"/>
      <c r="X126" s="144"/>
      <c r="Y126" s="144"/>
      <c r="Z126" s="135"/>
      <c r="AA126" s="135"/>
      <c r="AC126" s="144"/>
      <c r="AD126" s="144"/>
      <c r="AE126" s="144"/>
      <c r="AF126" s="144"/>
      <c r="AG126" s="135"/>
      <c r="AH126" s="135"/>
    </row>
    <row r="127" spans="8:34">
      <c r="H127" s="131">
        <v>41805</v>
      </c>
      <c r="I127" s="132">
        <v>2176.2420000000002</v>
      </c>
      <c r="J127" s="132">
        <v>2346.9141</v>
      </c>
      <c r="K127" s="132">
        <v>2349.9861000000001</v>
      </c>
      <c r="L127" s="132">
        <v>2330.0419999999999</v>
      </c>
      <c r="M127" s="132">
        <v>1164.4272000000001</v>
      </c>
      <c r="O127" s="134">
        <f t="shared" si="9"/>
        <v>41805</v>
      </c>
      <c r="P127" s="135">
        <f t="shared" si="13"/>
        <v>-9.1086707201250783E-2</v>
      </c>
      <c r="Q127" s="135">
        <f t="shared" si="13"/>
        <v>0.3555364311583793</v>
      </c>
      <c r="R127" s="135">
        <f t="shared" si="13"/>
        <v>1.3869935709249055</v>
      </c>
      <c r="S127" s="135">
        <f t="shared" si="13"/>
        <v>0.41490951330965586</v>
      </c>
      <c r="T127" s="135">
        <f t="shared" si="13"/>
        <v>-0.34328941378387745</v>
      </c>
      <c r="V127" s="143"/>
      <c r="W127" s="144"/>
      <c r="X127" s="144"/>
      <c r="Y127" s="144"/>
      <c r="Z127" s="135"/>
      <c r="AA127" s="135"/>
      <c r="AC127" s="144"/>
      <c r="AD127" s="144"/>
      <c r="AE127" s="144"/>
      <c r="AF127" s="144"/>
      <c r="AG127" s="135"/>
      <c r="AH127" s="135"/>
    </row>
    <row r="128" spans="8:34">
      <c r="H128" s="131">
        <v>41812</v>
      </c>
      <c r="I128" s="132">
        <v>2136.7289999999998</v>
      </c>
      <c r="J128" s="132">
        <v>2321.4773</v>
      </c>
      <c r="K128" s="132">
        <v>2415.9661999999998</v>
      </c>
      <c r="L128" s="132">
        <v>2268.5214000000001</v>
      </c>
      <c r="M128" s="132">
        <v>1172.5198</v>
      </c>
      <c r="O128" s="134">
        <f t="shared" si="9"/>
        <v>41812</v>
      </c>
      <c r="P128" s="135">
        <f t="shared" si="13"/>
        <v>-0.10758941734945915</v>
      </c>
      <c r="Q128" s="135">
        <f t="shared" si="13"/>
        <v>0.34084458151118113</v>
      </c>
      <c r="R128" s="135">
        <f t="shared" si="13"/>
        <v>1.454012722446262</v>
      </c>
      <c r="S128" s="135">
        <f t="shared" si="13"/>
        <v>0.37755135315438082</v>
      </c>
      <c r="T128" s="135">
        <f t="shared" si="13"/>
        <v>-0.33872537054440954</v>
      </c>
      <c r="V128" s="143"/>
      <c r="W128" s="144"/>
      <c r="X128" s="144"/>
      <c r="Y128" s="144"/>
      <c r="Z128" s="135"/>
      <c r="AA128" s="135"/>
      <c r="AC128" s="144"/>
      <c r="AD128" s="144"/>
      <c r="AE128" s="144"/>
      <c r="AF128" s="144"/>
      <c r="AG128" s="135"/>
      <c r="AH128" s="135"/>
    </row>
    <row r="129" spans="8:34">
      <c r="H129" s="131">
        <v>41819</v>
      </c>
      <c r="I129" s="132">
        <v>2150.2579999999998</v>
      </c>
      <c r="J129" s="132">
        <v>2423.8168000000001</v>
      </c>
      <c r="K129" s="132">
        <v>2497.8559</v>
      </c>
      <c r="L129" s="132">
        <v>2375.5329000000002</v>
      </c>
      <c r="M129" s="132">
        <v>1227.5684000000001</v>
      </c>
      <c r="O129" s="134">
        <f t="shared" si="9"/>
        <v>41819</v>
      </c>
      <c r="P129" s="135">
        <f t="shared" si="13"/>
        <v>-0.10193899430906461</v>
      </c>
      <c r="Q129" s="135">
        <f t="shared" si="13"/>
        <v>0.39995408219402795</v>
      </c>
      <c r="R129" s="135">
        <f t="shared" si="13"/>
        <v>1.5371920176025058</v>
      </c>
      <c r="S129" s="135">
        <f t="shared" si="13"/>
        <v>0.44253369655571695</v>
      </c>
      <c r="T129" s="135">
        <f t="shared" si="13"/>
        <v>-0.30767920606424548</v>
      </c>
      <c r="V129" s="143"/>
      <c r="W129" s="144"/>
      <c r="X129" s="144"/>
      <c r="Y129" s="144"/>
      <c r="Z129" s="135"/>
      <c r="AA129" s="135"/>
      <c r="AC129" s="144"/>
      <c r="AD129" s="144"/>
      <c r="AE129" s="144"/>
      <c r="AF129" s="144"/>
      <c r="AG129" s="135"/>
      <c r="AH129" s="135"/>
    </row>
    <row r="130" spans="8:34">
      <c r="H130" s="131">
        <v>41826</v>
      </c>
      <c r="I130" s="132">
        <v>2178.6950000000002</v>
      </c>
      <c r="J130" s="132">
        <v>2513.1992</v>
      </c>
      <c r="K130" s="132">
        <v>2714.4758999999999</v>
      </c>
      <c r="L130" s="132">
        <v>2434.4479000000001</v>
      </c>
      <c r="M130" s="132">
        <v>1230.4782</v>
      </c>
      <c r="O130" s="134">
        <f t="shared" si="9"/>
        <v>41826</v>
      </c>
      <c r="P130" s="135">
        <f t="shared" si="13"/>
        <v>-9.0062205189417877E-2</v>
      </c>
      <c r="Q130" s="135">
        <f t="shared" si="13"/>
        <v>0.4515797891188662</v>
      </c>
      <c r="R130" s="135">
        <f t="shared" si="13"/>
        <v>1.7572233392063876</v>
      </c>
      <c r="S130" s="135">
        <f t="shared" si="13"/>
        <v>0.47830961560637708</v>
      </c>
      <c r="T130" s="135">
        <f t="shared" si="13"/>
        <v>-0.30603814472200652</v>
      </c>
      <c r="V130" s="143"/>
      <c r="W130" s="144"/>
      <c r="X130" s="144"/>
      <c r="Y130" s="144"/>
      <c r="Z130" s="135"/>
      <c r="AA130" s="135"/>
      <c r="AC130" s="144"/>
      <c r="AD130" s="144"/>
      <c r="AE130" s="144"/>
      <c r="AF130" s="144"/>
      <c r="AG130" s="135"/>
      <c r="AH130" s="135"/>
    </row>
    <row r="131" spans="8:34">
      <c r="H131" s="131">
        <v>41833</v>
      </c>
      <c r="I131" s="132">
        <v>2148.009</v>
      </c>
      <c r="J131" s="132">
        <v>2499.6504</v>
      </c>
      <c r="K131" s="132">
        <v>2594.3942999999999</v>
      </c>
      <c r="L131" s="132">
        <v>2445.0841999999998</v>
      </c>
      <c r="M131" s="132">
        <v>1258.2625</v>
      </c>
      <c r="O131" s="134">
        <f t="shared" si="9"/>
        <v>41833</v>
      </c>
      <c r="P131" s="135">
        <f t="shared" si="13"/>
        <v>-0.10287829517519265</v>
      </c>
      <c r="Q131" s="135">
        <f t="shared" si="13"/>
        <v>0.44375423981628259</v>
      </c>
      <c r="R131" s="135">
        <f t="shared" si="13"/>
        <v>1.6352506997995522</v>
      </c>
      <c r="S131" s="135">
        <f t="shared" si="13"/>
        <v>0.48476847002033829</v>
      </c>
      <c r="T131" s="135">
        <f t="shared" si="13"/>
        <v>-0.29036842836652743</v>
      </c>
      <c r="V131" s="143"/>
      <c r="W131" s="144"/>
      <c r="X131" s="144"/>
      <c r="Y131" s="144"/>
      <c r="Z131" s="135"/>
      <c r="AA131" s="135"/>
      <c r="AC131" s="144"/>
      <c r="AD131" s="144"/>
      <c r="AE131" s="144"/>
      <c r="AF131" s="144"/>
      <c r="AG131" s="135"/>
      <c r="AH131" s="135"/>
    </row>
    <row r="132" spans="8:34">
      <c r="H132" s="131">
        <v>41840</v>
      </c>
      <c r="I132" s="132">
        <v>2164.1439999999998</v>
      </c>
      <c r="J132" s="132">
        <v>2436.6039999999998</v>
      </c>
      <c r="K132" s="132">
        <v>2429.1138999999998</v>
      </c>
      <c r="L132" s="132">
        <v>2411.0255999999999</v>
      </c>
      <c r="M132" s="132">
        <v>1240.4229</v>
      </c>
      <c r="O132" s="134">
        <f t="shared" ref="O132:O156" si="14">H132</f>
        <v>41840</v>
      </c>
      <c r="P132" s="135">
        <f t="shared" si="13"/>
        <v>-9.6139469263686661E-2</v>
      </c>
      <c r="Q132" s="135">
        <f t="shared" si="13"/>
        <v>0.40733974469122303</v>
      </c>
      <c r="R132" s="135">
        <f t="shared" si="13"/>
        <v>1.4673674718094389</v>
      </c>
      <c r="S132" s="135">
        <f t="shared" si="13"/>
        <v>0.46408650928743822</v>
      </c>
      <c r="T132" s="135">
        <f t="shared" si="13"/>
        <v>-0.30042955900128177</v>
      </c>
      <c r="V132" s="143"/>
      <c r="W132" s="144"/>
      <c r="X132" s="144"/>
      <c r="Y132" s="144"/>
      <c r="Z132" s="135"/>
      <c r="AA132" s="135"/>
      <c r="AC132" s="144"/>
      <c r="AD132" s="144"/>
      <c r="AE132" s="144"/>
      <c r="AF132" s="144"/>
      <c r="AG132" s="135"/>
      <c r="AH132" s="135"/>
    </row>
    <row r="133" spans="8:34">
      <c r="H133" s="131">
        <v>41847</v>
      </c>
      <c r="I133" s="132">
        <v>2260.4540000000002</v>
      </c>
      <c r="J133" s="132">
        <v>2418.7082999999998</v>
      </c>
      <c r="K133" s="132">
        <v>2357.6489999999999</v>
      </c>
      <c r="L133" s="132">
        <v>2394.3883999999998</v>
      </c>
      <c r="M133" s="132">
        <v>1283.1224999999999</v>
      </c>
      <c r="O133" s="134">
        <f t="shared" si="14"/>
        <v>41847</v>
      </c>
      <c r="P133" s="135">
        <f t="shared" ref="P133:T156" si="15">I133/I$4-1</f>
        <v>-5.5915340132161817E-2</v>
      </c>
      <c r="Q133" s="135">
        <f t="shared" si="15"/>
        <v>0.39700350217127678</v>
      </c>
      <c r="R133" s="135">
        <f t="shared" si="15"/>
        <v>1.3947771459148344</v>
      </c>
      <c r="S133" s="135">
        <f t="shared" si="15"/>
        <v>0.45398363021708854</v>
      </c>
      <c r="T133" s="135">
        <f t="shared" si="15"/>
        <v>-0.27634795102510779</v>
      </c>
      <c r="V133" s="143"/>
      <c r="W133" s="144"/>
      <c r="X133" s="144"/>
      <c r="Y133" s="144"/>
      <c r="Z133" s="135"/>
      <c r="AA133" s="135"/>
      <c r="AC133" s="144"/>
      <c r="AD133" s="144"/>
      <c r="AE133" s="144"/>
      <c r="AF133" s="144"/>
      <c r="AG133" s="135"/>
      <c r="AH133" s="135"/>
    </row>
    <row r="134" spans="8:34">
      <c r="H134" s="131">
        <v>41854</v>
      </c>
      <c r="I134" s="132">
        <v>2329.402</v>
      </c>
      <c r="J134" s="132">
        <v>2458.8483999999999</v>
      </c>
      <c r="K134" s="132">
        <v>2402.6605</v>
      </c>
      <c r="L134" s="132">
        <v>2440.6282000000001</v>
      </c>
      <c r="M134" s="132">
        <v>1276.5856000000001</v>
      </c>
      <c r="O134" s="134">
        <f t="shared" si="14"/>
        <v>41854</v>
      </c>
      <c r="P134" s="135">
        <f t="shared" si="15"/>
        <v>-2.7119023494633465E-2</v>
      </c>
      <c r="Q134" s="135">
        <f t="shared" si="15"/>
        <v>0.42018772007696858</v>
      </c>
      <c r="R134" s="135">
        <f t="shared" si="15"/>
        <v>1.4404974849064933</v>
      </c>
      <c r="S134" s="135">
        <f t="shared" si="15"/>
        <v>0.48206258025899196</v>
      </c>
      <c r="T134" s="135">
        <f t="shared" si="15"/>
        <v>-0.28003461467487145</v>
      </c>
      <c r="V134" s="143"/>
      <c r="W134" s="144"/>
      <c r="X134" s="144"/>
      <c r="Y134" s="144"/>
      <c r="Z134" s="135"/>
      <c r="AA134" s="135"/>
      <c r="AC134" s="144"/>
      <c r="AD134" s="144"/>
      <c r="AE134" s="144"/>
      <c r="AF134" s="144"/>
      <c r="AG134" s="135"/>
      <c r="AH134" s="135"/>
    </row>
    <row r="135" spans="8:34">
      <c r="H135" s="131">
        <v>41861</v>
      </c>
      <c r="I135" s="132">
        <v>2331.134</v>
      </c>
      <c r="J135" s="132">
        <v>2526.7833000000001</v>
      </c>
      <c r="K135" s="132">
        <v>2481.6828</v>
      </c>
      <c r="L135" s="132">
        <v>2510.8964000000001</v>
      </c>
      <c r="M135" s="132">
        <v>1289.4033999999999</v>
      </c>
      <c r="O135" s="134">
        <f t="shared" si="14"/>
        <v>41861</v>
      </c>
      <c r="P135" s="135">
        <f t="shared" si="15"/>
        <v>-2.639564906149261E-2</v>
      </c>
      <c r="Q135" s="135">
        <f t="shared" si="15"/>
        <v>0.45942572708246643</v>
      </c>
      <c r="R135" s="135">
        <f t="shared" si="15"/>
        <v>1.5207642243819732</v>
      </c>
      <c r="S135" s="135">
        <f t="shared" si="15"/>
        <v>0.52473268863607059</v>
      </c>
      <c r="T135" s="135">
        <f t="shared" si="15"/>
        <v>-0.27280566558127339</v>
      </c>
      <c r="V135" s="143"/>
      <c r="W135" s="144"/>
      <c r="X135" s="144"/>
      <c r="Y135" s="144"/>
      <c r="Z135" s="135"/>
      <c r="AA135" s="135"/>
      <c r="AC135" s="144"/>
      <c r="AD135" s="144"/>
      <c r="AE135" s="144"/>
      <c r="AF135" s="144"/>
      <c r="AG135" s="135"/>
      <c r="AH135" s="135"/>
    </row>
    <row r="136" spans="8:34">
      <c r="H136" s="131">
        <v>41868</v>
      </c>
      <c r="I136" s="132">
        <v>2360.6350000000002</v>
      </c>
      <c r="J136" s="132">
        <v>2591.4524000000001</v>
      </c>
      <c r="K136" s="132">
        <v>2588.4499000000001</v>
      </c>
      <c r="L136" s="132">
        <v>2563.3420000000001</v>
      </c>
      <c r="M136" s="132">
        <v>1317.5410999999999</v>
      </c>
      <c r="O136" s="134">
        <f t="shared" si="14"/>
        <v>41868</v>
      </c>
      <c r="P136" s="135">
        <f t="shared" si="15"/>
        <v>-1.4074477495620741E-2</v>
      </c>
      <c r="Q136" s="135">
        <f t="shared" si="15"/>
        <v>0.49677746527357636</v>
      </c>
      <c r="R136" s="135">
        <f t="shared" si="15"/>
        <v>1.6292126876670525</v>
      </c>
      <c r="S136" s="135">
        <f t="shared" si="15"/>
        <v>0.5565800881126608</v>
      </c>
      <c r="T136" s="135">
        <f t="shared" si="15"/>
        <v>-0.25693663962432789</v>
      </c>
      <c r="V136" s="143"/>
      <c r="W136" s="144"/>
      <c r="X136" s="144"/>
      <c r="Y136" s="144"/>
      <c r="Z136" s="135"/>
      <c r="AA136" s="135"/>
      <c r="AC136" s="144"/>
      <c r="AD136" s="144"/>
      <c r="AE136" s="144"/>
      <c r="AF136" s="144"/>
      <c r="AG136" s="135"/>
      <c r="AH136" s="135"/>
    </row>
    <row r="137" spans="8:34">
      <c r="H137" s="131">
        <v>41875</v>
      </c>
      <c r="I137" s="132">
        <v>2365.364</v>
      </c>
      <c r="J137" s="132">
        <v>2670.6147999999998</v>
      </c>
      <c r="K137" s="132">
        <v>2660.6808000000001</v>
      </c>
      <c r="L137" s="132">
        <v>2664.3002999999999</v>
      </c>
      <c r="M137" s="132">
        <v>1289.9056</v>
      </c>
      <c r="O137" s="134">
        <f t="shared" si="14"/>
        <v>41875</v>
      </c>
      <c r="P137" s="135">
        <f t="shared" si="15"/>
        <v>-1.2099397995434136E-2</v>
      </c>
      <c r="Q137" s="135">
        <f t="shared" si="15"/>
        <v>0.54250027940551737</v>
      </c>
      <c r="R137" s="135">
        <f t="shared" si="15"/>
        <v>1.7025810764937437</v>
      </c>
      <c r="S137" s="135">
        <f t="shared" si="15"/>
        <v>0.61788664787320147</v>
      </c>
      <c r="T137" s="135">
        <f t="shared" si="15"/>
        <v>-0.2725224361476104</v>
      </c>
      <c r="V137" s="143"/>
      <c r="W137" s="144"/>
      <c r="X137" s="144"/>
      <c r="Y137" s="144"/>
      <c r="Z137" s="135"/>
      <c r="AA137" s="135"/>
      <c r="AC137" s="144"/>
      <c r="AD137" s="144"/>
      <c r="AE137" s="144"/>
      <c r="AF137" s="144"/>
      <c r="AG137" s="135"/>
      <c r="AH137" s="135"/>
    </row>
    <row r="138" spans="8:34">
      <c r="H138" s="131">
        <v>41882</v>
      </c>
      <c r="I138" s="132">
        <v>2338.2869999999998</v>
      </c>
      <c r="J138" s="132">
        <v>2607.4358999999999</v>
      </c>
      <c r="K138" s="132">
        <v>2577.5855000000001</v>
      </c>
      <c r="L138" s="132">
        <v>2602.6309999999999</v>
      </c>
      <c r="M138" s="132">
        <v>1275.5579</v>
      </c>
      <c r="O138" s="134">
        <f t="shared" si="14"/>
        <v>41882</v>
      </c>
      <c r="P138" s="135">
        <f t="shared" si="15"/>
        <v>-2.3408179477048763E-2</v>
      </c>
      <c r="Q138" s="135">
        <f t="shared" si="15"/>
        <v>0.50600925460383772</v>
      </c>
      <c r="R138" s="135">
        <f t="shared" si="15"/>
        <v>1.6181771956052242</v>
      </c>
      <c r="S138" s="135">
        <f t="shared" si="15"/>
        <v>0.58043819018482212</v>
      </c>
      <c r="T138" s="135">
        <f t="shared" si="15"/>
        <v>-0.28061421421484645</v>
      </c>
      <c r="V138" s="143"/>
      <c r="W138" s="144"/>
      <c r="X138" s="144"/>
      <c r="Y138" s="144"/>
      <c r="Z138" s="135"/>
      <c r="AA138" s="135"/>
      <c r="AC138" s="144"/>
      <c r="AD138" s="144"/>
      <c r="AE138" s="144"/>
      <c r="AF138" s="144"/>
      <c r="AG138" s="135"/>
      <c r="AH138" s="135"/>
    </row>
    <row r="139" spans="8:34">
      <c r="H139" s="131">
        <v>41889</v>
      </c>
      <c r="I139" s="132">
        <v>2449.259</v>
      </c>
      <c r="J139" s="132">
        <v>2771.4404</v>
      </c>
      <c r="K139" s="132">
        <v>2769.0803000000001</v>
      </c>
      <c r="L139" s="132">
        <v>2766.5279999999998</v>
      </c>
      <c r="M139" s="132">
        <v>1324.8510000000001</v>
      </c>
      <c r="O139" s="134">
        <f t="shared" si="14"/>
        <v>41889</v>
      </c>
      <c r="P139" s="135">
        <f t="shared" si="15"/>
        <v>2.2939573175672301E-2</v>
      </c>
      <c r="Q139" s="135">
        <f t="shared" si="15"/>
        <v>0.60073537799451238</v>
      </c>
      <c r="R139" s="135">
        <f t="shared" si="15"/>
        <v>1.8126876467374888</v>
      </c>
      <c r="S139" s="135">
        <f t="shared" si="15"/>
        <v>0.67996404615776695</v>
      </c>
      <c r="T139" s="135">
        <f t="shared" si="15"/>
        <v>-0.25281402146994147</v>
      </c>
      <c r="V139" s="143"/>
      <c r="W139" s="144"/>
      <c r="X139" s="144"/>
      <c r="Y139" s="144"/>
      <c r="Z139" s="135"/>
      <c r="AA139" s="135"/>
      <c r="AC139" s="144"/>
      <c r="AD139" s="144"/>
      <c r="AE139" s="144"/>
      <c r="AF139" s="144"/>
      <c r="AG139" s="135"/>
      <c r="AH139" s="135"/>
    </row>
    <row r="140" spans="8:34">
      <c r="H140" s="131">
        <v>41896</v>
      </c>
      <c r="I140" s="132">
        <v>2438.3580000000002</v>
      </c>
      <c r="J140" s="132">
        <v>2822.9205999999999</v>
      </c>
      <c r="K140" s="132">
        <v>2777.0655999999999</v>
      </c>
      <c r="L140" s="132">
        <v>2841.5868999999998</v>
      </c>
      <c r="M140" s="132">
        <v>1315.2691</v>
      </c>
      <c r="O140" s="134">
        <f t="shared" si="14"/>
        <v>41896</v>
      </c>
      <c r="P140" s="135">
        <f t="shared" si="15"/>
        <v>1.8386741365239878E-2</v>
      </c>
      <c r="Q140" s="135">
        <f t="shared" si="15"/>
        <v>0.63046943881221318</v>
      </c>
      <c r="R140" s="135">
        <f t="shared" si="15"/>
        <v>1.8207986988675016</v>
      </c>
      <c r="S140" s="135">
        <f t="shared" si="15"/>
        <v>0.72554328965147152</v>
      </c>
      <c r="T140" s="135">
        <f t="shared" si="15"/>
        <v>-0.25821799620195085</v>
      </c>
      <c r="V140" s="143"/>
      <c r="W140" s="144"/>
      <c r="X140" s="144"/>
      <c r="Y140" s="144"/>
      <c r="Z140" s="135"/>
      <c r="AA140" s="135"/>
      <c r="AC140" s="144"/>
      <c r="AD140" s="144"/>
      <c r="AE140" s="144"/>
      <c r="AF140" s="144"/>
      <c r="AG140" s="135"/>
      <c r="AH140" s="135"/>
    </row>
    <row r="141" spans="8:34">
      <c r="H141" s="131">
        <v>41903</v>
      </c>
      <c r="I141" s="132">
        <v>2425.2109999999998</v>
      </c>
      <c r="J141" s="132">
        <v>2808.6765999999998</v>
      </c>
      <c r="K141" s="132">
        <v>2705.9992999999999</v>
      </c>
      <c r="L141" s="132">
        <v>2838.8045000000002</v>
      </c>
      <c r="M141" s="132">
        <v>1327.192</v>
      </c>
      <c r="O141" s="134">
        <f t="shared" si="14"/>
        <v>41903</v>
      </c>
      <c r="P141" s="135">
        <f t="shared" si="15"/>
        <v>1.289586164670431E-2</v>
      </c>
      <c r="Q141" s="135">
        <f t="shared" si="15"/>
        <v>0.62224235417992091</v>
      </c>
      <c r="R141" s="135">
        <f t="shared" si="15"/>
        <v>1.7486132501070091</v>
      </c>
      <c r="S141" s="135">
        <f t="shared" si="15"/>
        <v>0.72385368739115497</v>
      </c>
      <c r="T141" s="135">
        <f t="shared" si="15"/>
        <v>-0.2514937504540018</v>
      </c>
      <c r="V141" s="143"/>
      <c r="W141" s="144"/>
      <c r="X141" s="144"/>
      <c r="Y141" s="144"/>
      <c r="Z141" s="135"/>
      <c r="AA141" s="135"/>
      <c r="AC141" s="144"/>
      <c r="AD141" s="144"/>
      <c r="AE141" s="144"/>
      <c r="AF141" s="144"/>
      <c r="AG141" s="135"/>
      <c r="AH141" s="135"/>
    </row>
    <row r="142" spans="8:34">
      <c r="H142" s="131">
        <v>41910</v>
      </c>
      <c r="I142" s="132">
        <v>2437.201</v>
      </c>
      <c r="J142" s="132">
        <v>2917.0706</v>
      </c>
      <c r="K142" s="132">
        <v>2831.1929</v>
      </c>
      <c r="L142" s="132">
        <v>2957.9032999999999</v>
      </c>
      <c r="M142" s="132">
        <v>1324.7562</v>
      </c>
      <c r="O142" s="134">
        <f t="shared" si="14"/>
        <v>41910</v>
      </c>
      <c r="P142" s="135">
        <f t="shared" si="15"/>
        <v>1.790351722023753E-2</v>
      </c>
      <c r="Q142" s="135">
        <f t="shared" si="15"/>
        <v>0.68484882789746426</v>
      </c>
      <c r="R142" s="135">
        <f t="shared" si="15"/>
        <v>1.875778393050171</v>
      </c>
      <c r="S142" s="135">
        <f t="shared" si="15"/>
        <v>0.79617599966868635</v>
      </c>
      <c r="T142" s="135">
        <f t="shared" si="15"/>
        <v>-0.25286748652432478</v>
      </c>
      <c r="V142" s="143"/>
      <c r="W142" s="144"/>
      <c r="X142" s="144"/>
      <c r="Y142" s="144"/>
      <c r="Z142" s="135"/>
      <c r="AA142" s="135"/>
      <c r="AC142" s="144"/>
      <c r="AD142" s="144"/>
      <c r="AE142" s="144"/>
      <c r="AF142" s="144"/>
      <c r="AG142" s="135"/>
      <c r="AH142" s="135"/>
    </row>
    <row r="143" spans="8:34">
      <c r="H143" s="131">
        <v>41917</v>
      </c>
      <c r="I143" s="132">
        <v>2450.9879999999998</v>
      </c>
      <c r="J143" s="132">
        <v>2982.7842000000001</v>
      </c>
      <c r="K143" s="132">
        <v>2896.4531000000002</v>
      </c>
      <c r="L143" s="132">
        <v>3033.1765999999998</v>
      </c>
      <c r="M143" s="132">
        <v>1324.6762000000001</v>
      </c>
      <c r="O143" s="134">
        <f t="shared" si="14"/>
        <v>41917</v>
      </c>
      <c r="P143" s="135">
        <f t="shared" si="15"/>
        <v>2.3661694650788156E-2</v>
      </c>
      <c r="Q143" s="135">
        <f t="shared" si="15"/>
        <v>0.72280385097332767</v>
      </c>
      <c r="R143" s="135">
        <f t="shared" si="15"/>
        <v>1.9420663076200801</v>
      </c>
      <c r="S143" s="135">
        <f t="shared" si="15"/>
        <v>0.84188543678106953</v>
      </c>
      <c r="T143" s="135">
        <f t="shared" si="15"/>
        <v>-0.2529126047136776</v>
      </c>
      <c r="V143" s="143"/>
      <c r="W143" s="144"/>
      <c r="X143" s="144"/>
      <c r="Y143" s="144"/>
      <c r="Z143" s="135"/>
      <c r="AA143" s="135"/>
      <c r="AC143" s="144"/>
      <c r="AD143" s="144"/>
      <c r="AE143" s="144"/>
      <c r="AF143" s="144"/>
      <c r="AG143" s="135"/>
      <c r="AH143" s="135"/>
    </row>
    <row r="144" spans="8:34">
      <c r="H144" s="131">
        <v>41924</v>
      </c>
      <c r="I144" s="132">
        <v>2466.7890000000002</v>
      </c>
      <c r="J144" s="132">
        <v>2992.2213000000002</v>
      </c>
      <c r="K144" s="132">
        <v>2850.3933000000002</v>
      </c>
      <c r="L144" s="132">
        <v>3061.0434</v>
      </c>
      <c r="M144" s="132">
        <v>1326.9765</v>
      </c>
      <c r="O144" s="134">
        <f t="shared" si="14"/>
        <v>41924</v>
      </c>
      <c r="P144" s="135">
        <f t="shared" si="15"/>
        <v>3.0261024568836392E-2</v>
      </c>
      <c r="Q144" s="135">
        <f t="shared" si="15"/>
        <v>0.72825455445433063</v>
      </c>
      <c r="R144" s="135">
        <f t="shared" si="15"/>
        <v>1.8952811600491706</v>
      </c>
      <c r="S144" s="135">
        <f t="shared" si="15"/>
        <v>0.85880744952826382</v>
      </c>
      <c r="T144" s="135">
        <f t="shared" si="15"/>
        <v>-0.25161528757657114</v>
      </c>
      <c r="V144" s="143"/>
      <c r="W144" s="144"/>
      <c r="X144" s="144"/>
      <c r="Y144" s="144"/>
      <c r="Z144" s="135"/>
      <c r="AA144" s="135"/>
      <c r="AC144" s="144"/>
      <c r="AD144" s="144"/>
      <c r="AE144" s="144"/>
      <c r="AF144" s="144"/>
      <c r="AG144" s="135"/>
      <c r="AH144" s="135"/>
    </row>
    <row r="145" spans="8:34">
      <c r="H145" s="131">
        <v>41931</v>
      </c>
      <c r="I145" s="132">
        <v>2441.732</v>
      </c>
      <c r="J145" s="132">
        <v>2863.7714999999998</v>
      </c>
      <c r="K145" s="132">
        <v>2709.4414000000002</v>
      </c>
      <c r="L145" s="132">
        <v>2917.2467999999999</v>
      </c>
      <c r="M145" s="132">
        <v>1325.4788000000001</v>
      </c>
      <c r="O145" s="134">
        <f t="shared" si="14"/>
        <v>41931</v>
      </c>
      <c r="P145" s="135">
        <f t="shared" si="15"/>
        <v>1.9795901490769596E-2</v>
      </c>
      <c r="Q145" s="135">
        <f t="shared" si="15"/>
        <v>0.65406420233406859</v>
      </c>
      <c r="R145" s="135">
        <f t="shared" si="15"/>
        <v>1.7521095561364279</v>
      </c>
      <c r="S145" s="135">
        <f t="shared" si="15"/>
        <v>0.77148748820499846</v>
      </c>
      <c r="T145" s="135">
        <f t="shared" si="15"/>
        <v>-0.25245995647899444</v>
      </c>
      <c r="V145" s="143"/>
      <c r="W145" s="144"/>
      <c r="X145" s="144"/>
      <c r="Y145" s="144"/>
      <c r="Z145" s="135"/>
      <c r="AA145" s="135"/>
      <c r="AC145" s="144"/>
      <c r="AD145" s="144"/>
      <c r="AE145" s="144"/>
      <c r="AF145" s="144"/>
      <c r="AG145" s="135"/>
      <c r="AH145" s="135"/>
    </row>
    <row r="146" spans="8:34">
      <c r="H146" s="131">
        <v>41938</v>
      </c>
      <c r="I146" s="132">
        <v>2390.7060000000001</v>
      </c>
      <c r="J146" s="132">
        <v>2842.9076</v>
      </c>
      <c r="K146" s="132">
        <v>2681.8240000000001</v>
      </c>
      <c r="L146" s="132">
        <v>2912.9825999999998</v>
      </c>
      <c r="M146" s="132">
        <v>1271.9614999999999</v>
      </c>
      <c r="O146" s="134">
        <f t="shared" si="14"/>
        <v>41938</v>
      </c>
      <c r="P146" s="135">
        <f t="shared" si="15"/>
        <v>-1.5152439049855859E-3</v>
      </c>
      <c r="Q146" s="135">
        <f t="shared" si="15"/>
        <v>0.64201357954133598</v>
      </c>
      <c r="R146" s="135">
        <f t="shared" si="15"/>
        <v>1.7240572386160555</v>
      </c>
      <c r="S146" s="135">
        <f t="shared" si="15"/>
        <v>0.76889806829468998</v>
      </c>
      <c r="T146" s="135">
        <f t="shared" si="15"/>
        <v>-0.28264250241720701</v>
      </c>
      <c r="V146" s="143"/>
      <c r="W146" s="144"/>
      <c r="X146" s="144"/>
      <c r="Y146" s="144"/>
      <c r="Z146" s="135"/>
      <c r="AA146" s="135"/>
      <c r="AC146" s="144"/>
      <c r="AD146" s="144"/>
      <c r="AE146" s="144"/>
      <c r="AF146" s="144"/>
      <c r="AG146" s="135"/>
      <c r="AH146" s="135"/>
    </row>
    <row r="147" spans="8:34">
      <c r="H147" s="131">
        <v>41945</v>
      </c>
      <c r="I147" s="132">
        <v>2508.3249999999998</v>
      </c>
      <c r="J147" s="132">
        <v>2927.6959000000002</v>
      </c>
      <c r="K147" s="132">
        <v>2666.6147000000001</v>
      </c>
      <c r="L147" s="132">
        <v>3020.4953999999998</v>
      </c>
      <c r="M147" s="132">
        <v>1344.9244000000001</v>
      </c>
      <c r="O147" s="134">
        <f t="shared" si="14"/>
        <v>41945</v>
      </c>
      <c r="P147" s="135">
        <f t="shared" si="15"/>
        <v>4.7608646078617367E-2</v>
      </c>
      <c r="Q147" s="135">
        <f t="shared" si="15"/>
        <v>0.69098581486344957</v>
      </c>
      <c r="R147" s="135">
        <f t="shared" si="15"/>
        <v>1.7086084232727359</v>
      </c>
      <c r="S147" s="135">
        <f t="shared" si="15"/>
        <v>0.83418482429417762</v>
      </c>
      <c r="T147" s="135">
        <f t="shared" si="15"/>
        <v>-0.24149307819298038</v>
      </c>
      <c r="V147" s="143"/>
      <c r="W147" s="144"/>
      <c r="X147" s="144"/>
      <c r="Y147" s="144"/>
      <c r="Z147" s="135"/>
      <c r="AA147" s="135"/>
      <c r="AC147" s="144"/>
      <c r="AD147" s="144"/>
      <c r="AE147" s="144"/>
      <c r="AF147" s="144"/>
      <c r="AG147" s="135"/>
      <c r="AH147" s="135"/>
    </row>
    <row r="148" spans="8:34">
      <c r="H148" s="131">
        <v>41952</v>
      </c>
      <c r="I148" s="132">
        <v>2502.1529999999998</v>
      </c>
      <c r="J148" s="132">
        <v>2927.6052</v>
      </c>
      <c r="K148" s="132">
        <v>2662.5954999999999</v>
      </c>
      <c r="L148" s="132">
        <v>3055.3035</v>
      </c>
      <c r="M148" s="132">
        <v>1335.6538</v>
      </c>
      <c r="O148" s="134">
        <f t="shared" si="14"/>
        <v>41952</v>
      </c>
      <c r="P148" s="135">
        <f t="shared" si="15"/>
        <v>4.5030893768371438E-2</v>
      </c>
      <c r="Q148" s="135">
        <f t="shared" si="15"/>
        <v>0.6909334281338686</v>
      </c>
      <c r="R148" s="135">
        <f t="shared" si="15"/>
        <v>1.7045259290995736</v>
      </c>
      <c r="S148" s="135">
        <f t="shared" si="15"/>
        <v>0.85532191617073372</v>
      </c>
      <c r="T148" s="135">
        <f t="shared" si="15"/>
        <v>-0.24672148677067007</v>
      </c>
      <c r="V148" s="143"/>
      <c r="W148" s="144"/>
      <c r="X148" s="144"/>
      <c r="Y148" s="144"/>
      <c r="Z148" s="135"/>
      <c r="AA148" s="135"/>
      <c r="AC148" s="144"/>
      <c r="AD148" s="144"/>
      <c r="AE148" s="144"/>
      <c r="AF148" s="144"/>
      <c r="AG148" s="135"/>
      <c r="AH148" s="135"/>
    </row>
    <row r="149" spans="8:34">
      <c r="H149" s="131">
        <v>41959</v>
      </c>
      <c r="I149" s="132">
        <v>2581.0929999999998</v>
      </c>
      <c r="J149" s="132">
        <v>2851.9589999999998</v>
      </c>
      <c r="K149" s="132">
        <v>2601.2961</v>
      </c>
      <c r="L149" s="132">
        <v>2949.9132</v>
      </c>
      <c r="M149" s="132">
        <v>1384.7143000000001</v>
      </c>
      <c r="O149" s="134">
        <f t="shared" si="14"/>
        <v>41959</v>
      </c>
      <c r="P149" s="135">
        <f t="shared" si="15"/>
        <v>7.8000395934735955E-2</v>
      </c>
      <c r="Q149" s="135">
        <f t="shared" si="15"/>
        <v>0.64724150946556591</v>
      </c>
      <c r="R149" s="135">
        <f t="shared" si="15"/>
        <v>1.6422611890223648</v>
      </c>
      <c r="S149" s="135">
        <f t="shared" si="15"/>
        <v>0.79132404056138461</v>
      </c>
      <c r="T149" s="135">
        <f t="shared" si="15"/>
        <v>-0.21905247516130877</v>
      </c>
      <c r="V149" s="143"/>
      <c r="W149" s="144"/>
      <c r="X149" s="144"/>
      <c r="Y149" s="144"/>
      <c r="Z149" s="135"/>
      <c r="AA149" s="135"/>
      <c r="AC149" s="144"/>
      <c r="AD149" s="144"/>
      <c r="AE149" s="144"/>
      <c r="AF149" s="144"/>
      <c r="AG149" s="135"/>
      <c r="AH149" s="135"/>
    </row>
    <row r="150" spans="8:34">
      <c r="H150" s="131">
        <v>41966</v>
      </c>
      <c r="I150" s="132">
        <v>2583.4549999999999</v>
      </c>
      <c r="J150" s="132">
        <v>2952.4132</v>
      </c>
      <c r="K150" s="132">
        <v>2751.5023999999999</v>
      </c>
      <c r="L150" s="132">
        <v>3063.3706999999999</v>
      </c>
      <c r="M150" s="132">
        <v>1343.4621999999999</v>
      </c>
      <c r="O150" s="134">
        <f t="shared" si="14"/>
        <v>41966</v>
      </c>
      <c r="P150" s="135">
        <f t="shared" si="15"/>
        <v>7.8986891553141758E-2</v>
      </c>
      <c r="Q150" s="135">
        <f t="shared" si="15"/>
        <v>0.7052620939270382</v>
      </c>
      <c r="R150" s="135">
        <f t="shared" si="15"/>
        <v>1.7948329307924191</v>
      </c>
      <c r="S150" s="135">
        <f t="shared" si="15"/>
        <v>0.8602206939720658</v>
      </c>
      <c r="T150" s="135">
        <f t="shared" si="15"/>
        <v>-0.24231772589887846</v>
      </c>
      <c r="V150" s="143"/>
      <c r="W150" s="144"/>
      <c r="X150" s="144"/>
      <c r="Y150" s="144"/>
      <c r="Z150" s="135"/>
      <c r="AA150" s="135"/>
      <c r="AC150" s="144"/>
      <c r="AD150" s="144"/>
      <c r="AE150" s="144"/>
      <c r="AF150" s="144"/>
      <c r="AG150" s="135"/>
      <c r="AH150" s="135"/>
    </row>
    <row r="151" spans="8:34">
      <c r="H151" s="131">
        <v>41973</v>
      </c>
      <c r="I151" s="132">
        <v>2808.819</v>
      </c>
      <c r="J151" s="132">
        <v>3077.4484000000002</v>
      </c>
      <c r="K151" s="132">
        <v>2902.8148999999999</v>
      </c>
      <c r="L151" s="132">
        <v>3165.4982</v>
      </c>
      <c r="M151" s="132">
        <v>1453.2942</v>
      </c>
      <c r="O151" s="134">
        <f t="shared" si="14"/>
        <v>41973</v>
      </c>
      <c r="P151" s="135">
        <f t="shared" si="15"/>
        <v>0.17311076900716449</v>
      </c>
      <c r="Q151" s="135">
        <f t="shared" si="15"/>
        <v>0.77748023296211177</v>
      </c>
      <c r="R151" s="135">
        <f t="shared" si="15"/>
        <v>1.9485282929482102</v>
      </c>
      <c r="S151" s="135">
        <f t="shared" si="15"/>
        <v>0.92223724617178227</v>
      </c>
      <c r="T151" s="135">
        <f t="shared" si="15"/>
        <v>-0.18037496373625528</v>
      </c>
      <c r="V151" s="143"/>
      <c r="W151" s="144"/>
      <c r="X151" s="144"/>
      <c r="Y151" s="144"/>
      <c r="Z151" s="135"/>
      <c r="AA151" s="135"/>
      <c r="AC151" s="144"/>
      <c r="AD151" s="144"/>
      <c r="AE151" s="144"/>
      <c r="AF151" s="144"/>
      <c r="AG151" s="135"/>
      <c r="AH151" s="135"/>
    </row>
    <row r="152" spans="8:34">
      <c r="H152" s="131">
        <v>41980</v>
      </c>
      <c r="I152" s="132">
        <v>3124.8850000000002</v>
      </c>
      <c r="J152" s="132">
        <v>3102.9362000000001</v>
      </c>
      <c r="K152" s="132">
        <v>2861.4562000000001</v>
      </c>
      <c r="L152" s="132">
        <v>3160.0234999999998</v>
      </c>
      <c r="M152" s="132">
        <v>1634.8547000000001</v>
      </c>
      <c r="O152" s="134">
        <f t="shared" si="14"/>
        <v>41980</v>
      </c>
      <c r="P152" s="135">
        <f t="shared" si="15"/>
        <v>0.30511657939117942</v>
      </c>
      <c r="Q152" s="135">
        <f t="shared" si="15"/>
        <v>0.79220153931502768</v>
      </c>
      <c r="R152" s="135">
        <f t="shared" si="15"/>
        <v>1.9065182780796919</v>
      </c>
      <c r="S152" s="135">
        <f t="shared" si="15"/>
        <v>0.91891275454780441</v>
      </c>
      <c r="T152" s="135">
        <f t="shared" si="15"/>
        <v>-7.7978951011121067E-2</v>
      </c>
      <c r="V152" s="143"/>
      <c r="W152" s="144"/>
      <c r="X152" s="144"/>
      <c r="Y152" s="144"/>
      <c r="Z152" s="135"/>
      <c r="AA152" s="135"/>
      <c r="AC152" s="144"/>
      <c r="AD152" s="144"/>
      <c r="AE152" s="144"/>
      <c r="AF152" s="144"/>
      <c r="AG152" s="135"/>
      <c r="AH152" s="135"/>
    </row>
    <row r="153" spans="8:34">
      <c r="H153" s="131">
        <v>41987</v>
      </c>
      <c r="I153" s="132">
        <v>3193.2269999999999</v>
      </c>
      <c r="J153" s="132">
        <v>3159.3497000000002</v>
      </c>
      <c r="K153" s="132">
        <v>2978.5272</v>
      </c>
      <c r="L153" s="132">
        <v>3205.2246</v>
      </c>
      <c r="M153" s="132">
        <v>1637.5882999999999</v>
      </c>
      <c r="O153" s="134">
        <f t="shared" si="14"/>
        <v>41987</v>
      </c>
      <c r="P153" s="135">
        <f t="shared" si="15"/>
        <v>0.33365979850764349</v>
      </c>
      <c r="Q153" s="135">
        <f t="shared" si="15"/>
        <v>0.82478498770760145</v>
      </c>
      <c r="R153" s="135">
        <f t="shared" si="15"/>
        <v>2.0254329066988781</v>
      </c>
      <c r="S153" s="135">
        <f t="shared" si="15"/>
        <v>0.94636095779996099</v>
      </c>
      <c r="T153" s="135">
        <f t="shared" si="15"/>
        <v>-7.6437262480931967E-2</v>
      </c>
      <c r="V153" s="143"/>
      <c r="W153" s="144"/>
      <c r="X153" s="144"/>
      <c r="Y153" s="144"/>
      <c r="Z153" s="135"/>
      <c r="AA153" s="135"/>
      <c r="AC153" s="144"/>
      <c r="AD153" s="144"/>
      <c r="AE153" s="144"/>
      <c r="AF153" s="144"/>
      <c r="AG153" s="135"/>
      <c r="AH153" s="135"/>
    </row>
    <row r="154" spans="8:34">
      <c r="H154" s="131">
        <v>41994</v>
      </c>
      <c r="I154" s="132">
        <v>3383.1669999999999</v>
      </c>
      <c r="J154" s="132">
        <v>3151.8908999999999</v>
      </c>
      <c r="K154" s="132">
        <v>2898.7395000000001</v>
      </c>
      <c r="L154" s="132">
        <v>3167.7512000000002</v>
      </c>
      <c r="M154" s="132">
        <v>1800.5657000000001</v>
      </c>
      <c r="O154" s="134">
        <f t="shared" si="14"/>
        <v>41994</v>
      </c>
      <c r="P154" s="135">
        <f t="shared" si="15"/>
        <v>0.41298874760162962</v>
      </c>
      <c r="Q154" s="135">
        <f t="shared" si="15"/>
        <v>0.82047691561722336</v>
      </c>
      <c r="R154" s="135">
        <f t="shared" si="15"/>
        <v>1.9443887137400835</v>
      </c>
      <c r="S154" s="135">
        <f t="shared" si="15"/>
        <v>0.9236053722113502</v>
      </c>
      <c r="T154" s="135">
        <f t="shared" si="15"/>
        <v>1.5478302437149427E-2</v>
      </c>
      <c r="V154" s="143"/>
      <c r="W154" s="144"/>
      <c r="X154" s="144"/>
      <c r="Y154" s="144"/>
      <c r="Z154" s="135"/>
      <c r="AA154" s="135"/>
      <c r="AC154" s="144"/>
      <c r="AD154" s="144"/>
      <c r="AE154" s="144"/>
      <c r="AF154" s="144"/>
      <c r="AG154" s="135"/>
      <c r="AH154" s="135"/>
    </row>
    <row r="155" spans="8:34">
      <c r="H155" s="131">
        <v>42001</v>
      </c>
      <c r="I155" s="132">
        <v>3445.8389999999999</v>
      </c>
      <c r="J155" s="132">
        <v>3036.5261</v>
      </c>
      <c r="K155" s="132">
        <v>2822.1493</v>
      </c>
      <c r="L155" s="132">
        <v>3044.1197999999999</v>
      </c>
      <c r="M155" s="132">
        <v>1729.7529999999999</v>
      </c>
      <c r="O155" s="134">
        <f t="shared" si="14"/>
        <v>42001</v>
      </c>
      <c r="P155" s="135">
        <f t="shared" si="15"/>
        <v>0.43916387605070972</v>
      </c>
      <c r="Q155" s="135">
        <f t="shared" si="15"/>
        <v>0.75384423005225121</v>
      </c>
      <c r="R155" s="135">
        <f t="shared" si="15"/>
        <v>1.8665923748613755</v>
      </c>
      <c r="S155" s="135">
        <f t="shared" si="15"/>
        <v>0.8485306551016194</v>
      </c>
      <c r="T155" s="135">
        <f t="shared" si="15"/>
        <v>-2.4458457652744237E-2</v>
      </c>
      <c r="V155" s="143"/>
      <c r="W155" s="144"/>
      <c r="X155" s="144"/>
      <c r="Y155" s="144"/>
      <c r="Z155" s="135"/>
      <c r="AA155" s="135"/>
      <c r="AC155" s="144"/>
      <c r="AD155" s="144"/>
      <c r="AE155" s="144"/>
      <c r="AF155" s="144"/>
      <c r="AG155" s="135"/>
      <c r="AH155" s="135"/>
    </row>
    <row r="156" spans="8:34">
      <c r="H156" s="131">
        <v>42004</v>
      </c>
      <c r="I156" s="132">
        <v>3533.7049999999999</v>
      </c>
      <c r="J156" s="132">
        <v>2938.4852000000001</v>
      </c>
      <c r="K156" s="132">
        <v>2733.2766000000001</v>
      </c>
      <c r="L156" s="132">
        <v>2907.2064999999998</v>
      </c>
      <c r="M156" s="132">
        <v>1793.0650000000001</v>
      </c>
      <c r="O156" s="145">
        <f t="shared" si="14"/>
        <v>42004</v>
      </c>
      <c r="P156" s="135">
        <f t="shared" si="15"/>
        <v>0.47586134599433505</v>
      </c>
      <c r="Q156" s="135">
        <f t="shared" si="15"/>
        <v>0.69721752535370451</v>
      </c>
      <c r="R156" s="135">
        <f t="shared" si="15"/>
        <v>1.776320111748527</v>
      </c>
      <c r="S156" s="135">
        <f t="shared" si="15"/>
        <v>0.76539055261908073</v>
      </c>
      <c r="T156" s="135">
        <f t="shared" si="15"/>
        <v>1.1248077401156298E-2</v>
      </c>
      <c r="V156" s="143"/>
      <c r="W156" s="144"/>
      <c r="X156" s="144"/>
      <c r="Y156" s="144"/>
      <c r="Z156" s="135"/>
      <c r="AA156" s="135"/>
      <c r="AC156" s="144"/>
      <c r="AD156" s="144"/>
      <c r="AE156" s="144"/>
      <c r="AF156" s="144"/>
      <c r="AG156" s="135"/>
      <c r="AH156" s="135"/>
    </row>
    <row r="157" spans="8:34">
      <c r="H157" s="131"/>
      <c r="I157" s="132"/>
      <c r="J157" s="132"/>
      <c r="K157" s="132"/>
      <c r="L157" s="132"/>
      <c r="M157" s="132"/>
      <c r="N157" s="57"/>
      <c r="O157" s="57"/>
      <c r="P157" s="144"/>
      <c r="Q157" s="144"/>
      <c r="R157" s="144"/>
      <c r="S157" s="144"/>
      <c r="T157" s="144"/>
      <c r="W157" s="146"/>
      <c r="X157" s="146"/>
      <c r="Y157" s="146"/>
      <c r="AC157" s="144"/>
      <c r="AD157" s="144"/>
      <c r="AE157" s="144"/>
      <c r="AF157" s="144"/>
    </row>
    <row r="158" spans="8:34">
      <c r="H158" s="131"/>
      <c r="I158" s="132"/>
      <c r="J158" s="132"/>
      <c r="K158" s="132"/>
      <c r="L158" s="132"/>
      <c r="M158" s="132"/>
      <c r="N158" s="57"/>
      <c r="O158" s="57"/>
      <c r="P158" s="144"/>
      <c r="Q158" s="144"/>
      <c r="R158" s="144"/>
      <c r="S158" s="144"/>
      <c r="T158" s="144"/>
      <c r="W158" s="146"/>
      <c r="X158" s="146"/>
      <c r="Y158" s="146"/>
      <c r="AC158" s="144"/>
      <c r="AD158" s="144"/>
      <c r="AE158" s="144"/>
      <c r="AF158" s="144"/>
    </row>
    <row r="159" spans="8:34">
      <c r="H159" s="131"/>
      <c r="I159" s="132"/>
      <c r="J159" s="132"/>
      <c r="K159" s="132"/>
      <c r="L159" s="132"/>
      <c r="M159" s="132"/>
      <c r="N159" s="57"/>
      <c r="O159" s="57"/>
      <c r="P159" s="144"/>
      <c r="Q159" s="144"/>
      <c r="R159" s="144"/>
      <c r="S159" s="144"/>
      <c r="T159" s="144"/>
      <c r="W159" s="146"/>
      <c r="X159" s="146"/>
      <c r="Y159" s="146"/>
      <c r="AC159" s="144"/>
      <c r="AD159" s="144"/>
      <c r="AE159" s="144"/>
      <c r="AF159" s="144"/>
    </row>
    <row r="160" spans="8:34">
      <c r="H160" s="131"/>
      <c r="I160" s="132"/>
      <c r="J160" s="132"/>
      <c r="K160" s="132"/>
      <c r="L160" s="132"/>
      <c r="M160" s="132"/>
      <c r="N160" s="57"/>
      <c r="O160" s="57"/>
      <c r="P160" s="144"/>
      <c r="Q160" s="144"/>
      <c r="R160" s="144"/>
      <c r="S160" s="144"/>
      <c r="T160" s="144"/>
      <c r="W160" s="146"/>
      <c r="X160" s="146"/>
      <c r="Y160" s="146"/>
      <c r="AC160" s="144"/>
      <c r="AD160" s="144"/>
      <c r="AE160" s="144"/>
      <c r="AF160" s="144"/>
    </row>
    <row r="161" spans="8:32">
      <c r="H161" s="131"/>
      <c r="I161" s="132"/>
      <c r="J161" s="132"/>
      <c r="K161" s="132"/>
      <c r="L161" s="132"/>
      <c r="M161" s="132"/>
      <c r="N161" s="57"/>
      <c r="O161" s="57"/>
      <c r="P161" s="144"/>
      <c r="Q161" s="144"/>
      <c r="R161" s="144"/>
      <c r="S161" s="144"/>
      <c r="T161" s="144"/>
      <c r="W161" s="146"/>
      <c r="X161" s="146"/>
      <c r="Y161" s="146"/>
      <c r="AC161" s="144"/>
      <c r="AD161" s="144"/>
      <c r="AE161" s="144"/>
      <c r="AF161" s="144"/>
    </row>
    <row r="162" spans="8:32">
      <c r="H162" s="131"/>
      <c r="I162" s="132"/>
      <c r="J162" s="132"/>
      <c r="K162" s="132"/>
      <c r="L162" s="132"/>
      <c r="M162" s="132"/>
      <c r="N162" s="57"/>
      <c r="O162" s="57"/>
      <c r="P162" s="144"/>
      <c r="Q162" s="144"/>
      <c r="R162" s="144"/>
      <c r="S162" s="144"/>
      <c r="T162" s="144"/>
      <c r="W162" s="146"/>
      <c r="X162" s="146"/>
      <c r="Y162" s="146"/>
      <c r="AC162" s="144"/>
      <c r="AD162" s="144"/>
      <c r="AE162" s="144"/>
      <c r="AF162" s="144"/>
    </row>
    <row r="163" spans="8:32">
      <c r="H163" s="131"/>
      <c r="I163" s="132"/>
      <c r="J163" s="132"/>
      <c r="K163" s="132"/>
      <c r="L163" s="132"/>
      <c r="M163" s="132"/>
      <c r="O163" s="134"/>
      <c r="P163" s="144"/>
      <c r="Q163" s="144"/>
      <c r="R163" s="144"/>
      <c r="S163" s="144"/>
      <c r="T163" s="144"/>
      <c r="W163" s="146"/>
      <c r="X163" s="146"/>
      <c r="Y163" s="146"/>
      <c r="AC163" s="144"/>
      <c r="AD163" s="144"/>
      <c r="AE163" s="144"/>
      <c r="AF163" s="144"/>
    </row>
    <row r="164" spans="8:32">
      <c r="H164" s="131"/>
      <c r="I164" s="132"/>
      <c r="J164" s="132"/>
      <c r="K164" s="132"/>
      <c r="L164" s="132"/>
      <c r="M164" s="132"/>
      <c r="O164" s="134"/>
      <c r="P164" s="144"/>
      <c r="Q164" s="144"/>
      <c r="R164" s="144"/>
      <c r="S164" s="144"/>
      <c r="T164" s="144"/>
      <c r="W164" s="146"/>
      <c r="X164" s="146"/>
      <c r="Y164" s="146"/>
      <c r="AC164" s="144"/>
      <c r="AD164" s="144"/>
      <c r="AE164" s="144"/>
      <c r="AF164" s="144"/>
    </row>
    <row r="165" spans="8:32">
      <c r="H165" s="131"/>
      <c r="I165" s="132"/>
      <c r="J165" s="132"/>
      <c r="K165" s="132"/>
      <c r="L165" s="132"/>
      <c r="M165" s="132"/>
      <c r="O165" s="134"/>
      <c r="P165" s="144"/>
      <c r="Q165" s="144"/>
      <c r="R165" s="144"/>
      <c r="S165" s="144"/>
      <c r="T165" s="144"/>
      <c r="W165" s="146"/>
      <c r="X165" s="146"/>
      <c r="Y165" s="146"/>
      <c r="AC165" s="144"/>
      <c r="AD165" s="144"/>
      <c r="AE165" s="144"/>
      <c r="AF165" s="144"/>
    </row>
    <row r="166" spans="8:32">
      <c r="H166" s="147"/>
      <c r="I166" s="132"/>
      <c r="J166" s="132"/>
      <c r="K166" s="132"/>
      <c r="L166" s="132"/>
      <c r="M166" s="132"/>
      <c r="O166" s="134"/>
      <c r="P166" s="144"/>
      <c r="Q166" s="144"/>
      <c r="R166" s="144"/>
      <c r="S166" s="144"/>
      <c r="T166" s="144"/>
      <c r="W166" s="146"/>
      <c r="X166" s="146"/>
      <c r="Y166" s="146"/>
      <c r="AC166" s="144"/>
      <c r="AD166" s="144"/>
      <c r="AE166" s="144"/>
      <c r="AF166" s="144"/>
    </row>
    <row r="167" spans="8:32">
      <c r="H167" s="147"/>
      <c r="I167" s="148"/>
      <c r="J167" s="148"/>
      <c r="K167" s="148"/>
      <c r="L167" s="148"/>
      <c r="M167" s="148"/>
      <c r="O167" s="134"/>
      <c r="P167" s="144"/>
      <c r="Q167" s="144"/>
      <c r="R167" s="144"/>
      <c r="S167" s="144"/>
      <c r="T167" s="144"/>
      <c r="W167" s="146"/>
      <c r="X167" s="146"/>
      <c r="Y167" s="146"/>
      <c r="AC167" s="144"/>
      <c r="AD167" s="144"/>
      <c r="AE167" s="144"/>
      <c r="AF167" s="144"/>
    </row>
    <row r="168" spans="8:32">
      <c r="H168" s="147"/>
      <c r="I168" s="148"/>
      <c r="J168" s="148"/>
      <c r="K168" s="148"/>
      <c r="L168" s="148"/>
      <c r="M168" s="148"/>
      <c r="O168" s="134"/>
      <c r="P168" s="144"/>
      <c r="Q168" s="144"/>
      <c r="R168" s="144"/>
      <c r="S168" s="144"/>
      <c r="T168" s="144"/>
      <c r="W168" s="146"/>
      <c r="X168" s="146"/>
      <c r="Y168" s="146"/>
      <c r="AC168" s="144"/>
      <c r="AD168" s="144"/>
      <c r="AE168" s="144"/>
      <c r="AF168" s="144"/>
    </row>
    <row r="169" spans="8:32">
      <c r="H169" s="147"/>
      <c r="I169" s="148"/>
      <c r="J169" s="148"/>
      <c r="K169" s="148"/>
      <c r="L169" s="148"/>
      <c r="M169" s="148"/>
      <c r="O169" s="134"/>
      <c r="P169" s="144"/>
      <c r="Q169" s="144"/>
      <c r="R169" s="144"/>
      <c r="S169" s="144"/>
      <c r="T169" s="144"/>
      <c r="W169" s="146"/>
      <c r="X169" s="146"/>
      <c r="Y169" s="146"/>
      <c r="AC169" s="144"/>
      <c r="AD169" s="144"/>
      <c r="AE169" s="144"/>
      <c r="AF169" s="144"/>
    </row>
    <row r="170" spans="8:32">
      <c r="H170" s="147"/>
      <c r="I170" s="148"/>
      <c r="J170" s="148"/>
      <c r="K170" s="148"/>
      <c r="L170" s="148"/>
      <c r="M170" s="148"/>
      <c r="O170" s="134"/>
      <c r="P170" s="144"/>
      <c r="Q170" s="144"/>
      <c r="R170" s="144"/>
      <c r="S170" s="144"/>
      <c r="T170" s="144"/>
      <c r="W170" s="146"/>
      <c r="X170" s="146"/>
      <c r="Y170" s="146"/>
      <c r="AC170" s="144"/>
      <c r="AD170" s="144"/>
      <c r="AE170" s="144"/>
      <c r="AF170" s="144"/>
    </row>
    <row r="171" spans="8:32">
      <c r="H171" s="147"/>
      <c r="I171" s="148"/>
      <c r="J171" s="148"/>
      <c r="K171" s="148"/>
      <c r="L171" s="148"/>
      <c r="M171" s="148"/>
      <c r="O171" s="134"/>
      <c r="P171" s="144"/>
      <c r="Q171" s="144"/>
      <c r="R171" s="144"/>
      <c r="S171" s="144"/>
      <c r="T171" s="144"/>
      <c r="W171" s="146"/>
      <c r="X171" s="146"/>
      <c r="Y171" s="146"/>
      <c r="AC171" s="144"/>
      <c r="AD171" s="144"/>
      <c r="AE171" s="144"/>
      <c r="AF171" s="144"/>
    </row>
    <row r="172" spans="8:32">
      <c r="H172" s="147"/>
      <c r="I172" s="148"/>
      <c r="J172" s="148"/>
      <c r="K172" s="148"/>
      <c r="L172" s="148"/>
      <c r="M172" s="148"/>
      <c r="O172" s="134"/>
      <c r="P172" s="144"/>
      <c r="Q172" s="144"/>
      <c r="R172" s="144"/>
      <c r="S172" s="144"/>
      <c r="T172" s="144"/>
      <c r="W172" s="146"/>
      <c r="X172" s="146"/>
      <c r="Y172" s="146"/>
      <c r="AC172" s="144"/>
      <c r="AD172" s="144"/>
      <c r="AE172" s="144"/>
      <c r="AF172" s="144"/>
    </row>
    <row r="173" spans="8:32">
      <c r="H173" s="147"/>
      <c r="I173" s="148"/>
      <c r="J173" s="148"/>
      <c r="K173" s="148"/>
      <c r="L173" s="148"/>
      <c r="M173" s="148"/>
      <c r="O173" s="134"/>
      <c r="P173" s="144"/>
      <c r="Q173" s="144"/>
      <c r="R173" s="144"/>
      <c r="S173" s="144"/>
      <c r="T173" s="144"/>
      <c r="W173" s="146"/>
      <c r="X173" s="146"/>
      <c r="Y173" s="146"/>
      <c r="AC173" s="144"/>
      <c r="AD173" s="144"/>
      <c r="AE173" s="144"/>
      <c r="AF173" s="144"/>
    </row>
    <row r="174" spans="8:32">
      <c r="H174" s="147"/>
      <c r="I174" s="148"/>
      <c r="J174" s="148"/>
      <c r="K174" s="148"/>
      <c r="L174" s="148"/>
      <c r="M174" s="148"/>
      <c r="O174" s="134"/>
      <c r="P174" s="144"/>
      <c r="Q174" s="144"/>
      <c r="R174" s="144"/>
      <c r="S174" s="144"/>
      <c r="T174" s="144"/>
      <c r="W174" s="146"/>
      <c r="X174" s="146"/>
      <c r="Y174" s="146"/>
      <c r="AC174" s="144"/>
      <c r="AD174" s="144"/>
      <c r="AE174" s="144"/>
      <c r="AF174" s="144"/>
    </row>
    <row r="175" spans="8:32">
      <c r="H175" s="147"/>
      <c r="I175" s="148"/>
      <c r="J175" s="148"/>
      <c r="K175" s="148"/>
      <c r="L175" s="148"/>
      <c r="M175" s="148"/>
      <c r="O175" s="134"/>
      <c r="P175" s="144"/>
      <c r="Q175" s="144"/>
      <c r="R175" s="144"/>
      <c r="S175" s="144"/>
      <c r="T175" s="144"/>
      <c r="W175" s="146"/>
      <c r="X175" s="146"/>
      <c r="Y175" s="146"/>
      <c r="AC175" s="144"/>
      <c r="AD175" s="144"/>
      <c r="AE175" s="144"/>
      <c r="AF175" s="144"/>
    </row>
    <row r="176" spans="8:32">
      <c r="H176" s="147"/>
      <c r="I176" s="148"/>
      <c r="J176" s="148"/>
      <c r="K176" s="148"/>
      <c r="L176" s="148"/>
      <c r="M176" s="148"/>
      <c r="O176" s="134"/>
      <c r="P176" s="144"/>
      <c r="Q176" s="144"/>
      <c r="R176" s="144"/>
      <c r="S176" s="144"/>
      <c r="T176" s="144"/>
      <c r="W176" s="146"/>
      <c r="X176" s="146"/>
      <c r="Y176" s="146"/>
      <c r="AC176" s="144"/>
      <c r="AD176" s="144"/>
      <c r="AE176" s="144"/>
      <c r="AF176" s="144"/>
    </row>
    <row r="177" spans="8:32">
      <c r="H177" s="147"/>
      <c r="I177" s="148"/>
      <c r="J177" s="148"/>
      <c r="K177" s="148"/>
      <c r="L177" s="148"/>
      <c r="M177" s="148"/>
      <c r="O177" s="134"/>
      <c r="P177" s="144"/>
      <c r="Q177" s="144"/>
      <c r="R177" s="144"/>
      <c r="S177" s="144"/>
      <c r="T177" s="144"/>
      <c r="W177" s="146"/>
      <c r="X177" s="146"/>
      <c r="Y177" s="146"/>
      <c r="AC177" s="144"/>
      <c r="AD177" s="144"/>
      <c r="AE177" s="144"/>
      <c r="AF177" s="144"/>
    </row>
    <row r="178" spans="8:32">
      <c r="H178" s="147"/>
      <c r="I178" s="148"/>
      <c r="J178" s="148"/>
      <c r="K178" s="148"/>
      <c r="L178" s="148"/>
      <c r="M178" s="148"/>
      <c r="O178" s="134"/>
      <c r="P178" s="144"/>
      <c r="Q178" s="144"/>
      <c r="R178" s="144"/>
      <c r="S178" s="144"/>
      <c r="T178" s="144"/>
      <c r="W178" s="146"/>
      <c r="X178" s="146"/>
      <c r="Y178" s="146"/>
      <c r="AC178" s="144"/>
      <c r="AD178" s="144"/>
      <c r="AE178" s="144"/>
      <c r="AF178" s="144"/>
    </row>
    <row r="179" spans="8:32">
      <c r="H179" s="147"/>
      <c r="I179" s="148"/>
      <c r="J179" s="148"/>
      <c r="K179" s="148"/>
      <c r="L179" s="148"/>
      <c r="M179" s="148"/>
      <c r="O179" s="134"/>
      <c r="P179" s="144"/>
      <c r="Q179" s="144"/>
      <c r="R179" s="144"/>
      <c r="S179" s="144"/>
      <c r="T179" s="144"/>
      <c r="W179" s="146"/>
      <c r="X179" s="146"/>
      <c r="Y179" s="146"/>
      <c r="AC179" s="144"/>
      <c r="AD179" s="144"/>
      <c r="AE179" s="144"/>
      <c r="AF179" s="144"/>
    </row>
    <row r="180" spans="8:32">
      <c r="H180" s="147"/>
      <c r="I180" s="148"/>
      <c r="J180" s="148"/>
      <c r="K180" s="148"/>
      <c r="L180" s="148"/>
      <c r="M180" s="148"/>
      <c r="O180" s="134"/>
      <c r="P180" s="144"/>
      <c r="Q180" s="144"/>
      <c r="R180" s="144"/>
      <c r="S180" s="144"/>
      <c r="T180" s="144"/>
      <c r="W180" s="146"/>
      <c r="X180" s="146"/>
      <c r="Y180" s="146"/>
      <c r="AC180" s="144"/>
      <c r="AD180" s="144"/>
      <c r="AE180" s="144"/>
      <c r="AF180" s="144"/>
    </row>
    <row r="181" spans="8:32">
      <c r="H181" s="147"/>
      <c r="I181" s="148"/>
      <c r="J181" s="148"/>
      <c r="K181" s="148"/>
      <c r="L181" s="148"/>
      <c r="M181" s="148"/>
      <c r="O181" s="134"/>
      <c r="P181" s="144"/>
      <c r="Q181" s="144"/>
      <c r="R181" s="144"/>
      <c r="S181" s="144"/>
      <c r="T181" s="144"/>
      <c r="W181" s="146"/>
      <c r="X181" s="146"/>
      <c r="Y181" s="146"/>
      <c r="AC181" s="144"/>
      <c r="AD181" s="144"/>
      <c r="AE181" s="144"/>
      <c r="AF181" s="144"/>
    </row>
    <row r="182" spans="8:32">
      <c r="H182" s="147"/>
      <c r="I182" s="148"/>
      <c r="J182" s="148"/>
      <c r="K182" s="148"/>
      <c r="L182" s="148"/>
      <c r="M182" s="148"/>
      <c r="O182" s="134"/>
      <c r="P182" s="144"/>
      <c r="Q182" s="144"/>
      <c r="R182" s="144"/>
      <c r="S182" s="144"/>
      <c r="T182" s="144"/>
      <c r="AC182" s="144"/>
      <c r="AD182" s="144"/>
      <c r="AE182" s="144"/>
      <c r="AF182" s="144"/>
    </row>
    <row r="183" spans="8:32">
      <c r="H183" s="147"/>
      <c r="I183" s="148"/>
      <c r="J183" s="148"/>
      <c r="K183" s="148"/>
      <c r="L183" s="148"/>
      <c r="M183" s="148"/>
      <c r="O183" s="134"/>
      <c r="P183" s="144"/>
      <c r="Q183" s="144"/>
      <c r="R183" s="144"/>
      <c r="S183" s="144"/>
      <c r="T183" s="144"/>
      <c r="AC183" s="144"/>
      <c r="AD183" s="144"/>
      <c r="AE183" s="144"/>
      <c r="AF183" s="144"/>
    </row>
    <row r="184" spans="8:32">
      <c r="H184" s="147"/>
      <c r="I184" s="148"/>
      <c r="J184" s="148"/>
      <c r="K184" s="148"/>
      <c r="L184" s="148"/>
      <c r="M184" s="148"/>
      <c r="O184" s="134"/>
      <c r="P184" s="144"/>
      <c r="Q184" s="144"/>
      <c r="R184" s="144"/>
      <c r="S184" s="144"/>
      <c r="T184" s="144"/>
      <c r="AC184" s="144"/>
      <c r="AD184" s="144"/>
      <c r="AE184" s="144"/>
      <c r="AF184" s="144"/>
    </row>
    <row r="185" spans="8:32">
      <c r="H185" s="147"/>
      <c r="I185" s="148"/>
      <c r="J185" s="148"/>
      <c r="K185" s="148"/>
      <c r="L185" s="148"/>
      <c r="M185" s="148"/>
      <c r="O185" s="134"/>
      <c r="P185" s="144"/>
      <c r="Q185" s="144"/>
      <c r="R185" s="144"/>
      <c r="S185" s="144"/>
      <c r="T185" s="144"/>
      <c r="AC185" s="144"/>
      <c r="AD185" s="144"/>
      <c r="AE185" s="144"/>
      <c r="AF185" s="144"/>
    </row>
    <row r="186" spans="8:32">
      <c r="H186" s="147"/>
      <c r="I186" s="148"/>
      <c r="J186" s="148"/>
      <c r="K186" s="148"/>
      <c r="L186" s="148"/>
      <c r="M186" s="148"/>
      <c r="O186" s="134"/>
      <c r="P186" s="144"/>
      <c r="Q186" s="144"/>
      <c r="R186" s="144"/>
      <c r="S186" s="144"/>
      <c r="T186" s="144"/>
      <c r="AC186" s="144"/>
      <c r="AD186" s="144"/>
      <c r="AE186" s="144"/>
      <c r="AF186" s="144"/>
    </row>
    <row r="187" spans="8:32">
      <c r="H187" s="147"/>
      <c r="I187" s="148"/>
      <c r="J187" s="148"/>
      <c r="K187" s="148"/>
      <c r="L187" s="148"/>
      <c r="M187" s="148"/>
      <c r="O187" s="134"/>
      <c r="P187" s="144"/>
      <c r="Q187" s="144"/>
      <c r="R187" s="144"/>
      <c r="S187" s="144"/>
      <c r="T187" s="144"/>
      <c r="AC187" s="144"/>
      <c r="AD187" s="144"/>
      <c r="AE187" s="144"/>
      <c r="AF187" s="144"/>
    </row>
    <row r="188" spans="8:32">
      <c r="H188" s="147"/>
      <c r="I188" s="148"/>
      <c r="J188" s="148"/>
      <c r="K188" s="148"/>
      <c r="L188" s="148"/>
      <c r="M188" s="148"/>
      <c r="O188" s="134"/>
      <c r="P188" s="144"/>
      <c r="Q188" s="144"/>
      <c r="R188" s="144"/>
      <c r="S188" s="144"/>
      <c r="T188" s="144"/>
      <c r="AC188" s="144"/>
      <c r="AD188" s="144"/>
      <c r="AE188" s="144"/>
      <c r="AF188" s="144"/>
    </row>
    <row r="189" spans="8:32">
      <c r="H189" s="147"/>
      <c r="I189" s="148"/>
      <c r="J189" s="148"/>
      <c r="K189" s="148"/>
      <c r="L189" s="148"/>
      <c r="M189" s="148"/>
      <c r="O189" s="134"/>
      <c r="P189" s="144"/>
      <c r="Q189" s="144"/>
      <c r="R189" s="144"/>
      <c r="S189" s="144"/>
      <c r="T189" s="144"/>
      <c r="AC189" s="144"/>
      <c r="AD189" s="144"/>
      <c r="AE189" s="144"/>
      <c r="AF189" s="144"/>
    </row>
    <row r="190" spans="8:32">
      <c r="H190" s="147"/>
      <c r="I190" s="148"/>
      <c r="J190" s="148"/>
      <c r="K190" s="148"/>
      <c r="L190" s="148"/>
      <c r="M190" s="148"/>
      <c r="O190" s="134"/>
      <c r="P190" s="144"/>
      <c r="Q190" s="144"/>
      <c r="R190" s="144"/>
      <c r="S190" s="144"/>
      <c r="T190" s="144"/>
      <c r="AC190" s="144"/>
      <c r="AD190" s="144"/>
      <c r="AE190" s="144"/>
      <c r="AF190" s="144"/>
    </row>
    <row r="191" spans="8:32">
      <c r="H191" s="147"/>
      <c r="I191" s="148"/>
      <c r="J191" s="148"/>
      <c r="K191" s="148"/>
      <c r="L191" s="148"/>
      <c r="M191" s="148"/>
      <c r="O191" s="134"/>
      <c r="P191" s="144"/>
      <c r="Q191" s="144"/>
      <c r="R191" s="144"/>
      <c r="S191" s="144"/>
      <c r="T191" s="144"/>
      <c r="AC191" s="144"/>
      <c r="AD191" s="144"/>
      <c r="AE191" s="144"/>
      <c r="AF191" s="144"/>
    </row>
    <row r="192" spans="8:32">
      <c r="H192" s="147"/>
      <c r="I192" s="148"/>
      <c r="J192" s="148"/>
      <c r="K192" s="148"/>
      <c r="L192" s="148"/>
      <c r="M192" s="148"/>
      <c r="O192" s="134"/>
      <c r="P192" s="144"/>
      <c r="Q192" s="144"/>
      <c r="R192" s="144"/>
      <c r="S192" s="144"/>
      <c r="T192" s="144"/>
      <c r="AC192" s="144"/>
      <c r="AD192" s="144"/>
      <c r="AE192" s="144"/>
      <c r="AF192" s="144"/>
    </row>
    <row r="193" spans="8:32">
      <c r="H193" s="147"/>
      <c r="I193" s="148"/>
      <c r="J193" s="148"/>
      <c r="K193" s="148"/>
      <c r="L193" s="148"/>
      <c r="M193" s="148"/>
      <c r="O193" s="134"/>
      <c r="P193" s="144"/>
      <c r="Q193" s="144"/>
      <c r="R193" s="144"/>
      <c r="S193" s="144"/>
      <c r="T193" s="144"/>
      <c r="AC193" s="144"/>
      <c r="AD193" s="144"/>
      <c r="AE193" s="144"/>
      <c r="AF193" s="144"/>
    </row>
    <row r="194" spans="8:32">
      <c r="H194" s="147"/>
      <c r="I194" s="148"/>
      <c r="J194" s="148"/>
      <c r="K194" s="148"/>
      <c r="L194" s="148"/>
      <c r="M194" s="148"/>
      <c r="O194" s="134"/>
      <c r="P194" s="144"/>
      <c r="Q194" s="144"/>
      <c r="R194" s="144"/>
      <c r="S194" s="144"/>
      <c r="T194" s="144"/>
      <c r="AC194" s="144"/>
      <c r="AD194" s="144"/>
      <c r="AE194" s="144"/>
      <c r="AF194" s="144"/>
    </row>
    <row r="195" spans="8:32">
      <c r="H195" s="147"/>
      <c r="I195" s="148"/>
      <c r="J195" s="148"/>
      <c r="K195" s="148"/>
      <c r="L195" s="148"/>
      <c r="M195" s="148"/>
      <c r="O195" s="134"/>
      <c r="P195" s="144"/>
      <c r="Q195" s="144"/>
      <c r="R195" s="144"/>
      <c r="S195" s="144"/>
      <c r="T195" s="144"/>
      <c r="AC195" s="144"/>
      <c r="AD195" s="144"/>
      <c r="AE195" s="144"/>
      <c r="AF195" s="144"/>
    </row>
    <row r="196" spans="8:32">
      <c r="H196" s="147"/>
      <c r="I196" s="148"/>
      <c r="J196" s="148"/>
      <c r="K196" s="148"/>
      <c r="L196" s="148"/>
      <c r="M196" s="148"/>
      <c r="O196" s="134"/>
      <c r="P196" s="144"/>
      <c r="Q196" s="144"/>
      <c r="R196" s="144"/>
      <c r="S196" s="144"/>
      <c r="T196" s="144"/>
      <c r="AC196" s="144"/>
      <c r="AD196" s="144"/>
      <c r="AE196" s="144"/>
      <c r="AF196" s="144"/>
    </row>
    <row r="197" spans="8:32">
      <c r="H197" s="147"/>
      <c r="I197" s="148"/>
      <c r="J197" s="148"/>
      <c r="K197" s="148"/>
      <c r="L197" s="148"/>
      <c r="M197" s="148"/>
      <c r="O197" s="134"/>
      <c r="P197" s="144"/>
      <c r="Q197" s="144"/>
      <c r="R197" s="144"/>
      <c r="S197" s="144"/>
      <c r="T197" s="144"/>
      <c r="AC197" s="144"/>
      <c r="AD197" s="144"/>
      <c r="AE197" s="144"/>
      <c r="AF197" s="144"/>
    </row>
    <row r="198" spans="8:32">
      <c r="H198" s="147"/>
      <c r="I198" s="148"/>
      <c r="J198" s="148"/>
      <c r="K198" s="148"/>
      <c r="L198" s="148"/>
      <c r="M198" s="148"/>
      <c r="O198" s="134"/>
      <c r="P198" s="144"/>
      <c r="Q198" s="144"/>
      <c r="R198" s="144"/>
      <c r="S198" s="144"/>
      <c r="T198" s="144"/>
      <c r="AC198" s="144"/>
      <c r="AD198" s="144"/>
      <c r="AE198" s="144"/>
      <c r="AF198" s="144"/>
    </row>
    <row r="199" spans="8:32">
      <c r="H199" s="147"/>
      <c r="I199" s="148"/>
      <c r="J199" s="148"/>
      <c r="K199" s="148"/>
      <c r="L199" s="148"/>
      <c r="M199" s="148"/>
      <c r="O199" s="134"/>
      <c r="P199" s="144"/>
      <c r="Q199" s="144"/>
      <c r="R199" s="144"/>
      <c r="S199" s="144"/>
      <c r="T199" s="144"/>
      <c r="AC199" s="144"/>
      <c r="AD199" s="144"/>
      <c r="AE199" s="144"/>
      <c r="AF199" s="144"/>
    </row>
    <row r="200" spans="8:32">
      <c r="H200" s="147"/>
      <c r="I200" s="148"/>
      <c r="J200" s="148"/>
      <c r="K200" s="148"/>
      <c r="L200" s="148"/>
      <c r="M200" s="148"/>
      <c r="O200" s="134"/>
      <c r="P200" s="144"/>
      <c r="Q200" s="144"/>
      <c r="R200" s="144"/>
      <c r="S200" s="144"/>
      <c r="T200" s="144"/>
      <c r="AC200" s="144"/>
      <c r="AD200" s="144"/>
      <c r="AE200" s="144"/>
      <c r="AF200" s="144"/>
    </row>
    <row r="201" spans="8:32">
      <c r="H201" s="147"/>
      <c r="I201" s="148"/>
      <c r="J201" s="148"/>
      <c r="K201" s="148"/>
      <c r="L201" s="148"/>
      <c r="M201" s="148"/>
      <c r="O201" s="134"/>
      <c r="P201" s="144"/>
      <c r="Q201" s="144"/>
      <c r="R201" s="144"/>
      <c r="S201" s="144"/>
      <c r="T201" s="144"/>
      <c r="AC201" s="144"/>
      <c r="AD201" s="144"/>
      <c r="AE201" s="144"/>
      <c r="AF201" s="144"/>
    </row>
    <row r="202" spans="8:32">
      <c r="H202" s="147"/>
      <c r="I202" s="148"/>
      <c r="J202" s="148"/>
      <c r="K202" s="148"/>
      <c r="L202" s="148"/>
      <c r="M202" s="148"/>
      <c r="O202" s="134"/>
      <c r="P202" s="144"/>
      <c r="Q202" s="144"/>
      <c r="R202" s="144"/>
      <c r="S202" s="144"/>
      <c r="T202" s="144"/>
      <c r="AC202" s="144"/>
      <c r="AD202" s="144"/>
      <c r="AE202" s="144"/>
      <c r="AF202" s="144"/>
    </row>
    <row r="203" spans="8:32">
      <c r="H203" s="147"/>
      <c r="I203" s="148"/>
      <c r="J203" s="148"/>
      <c r="K203" s="148"/>
      <c r="L203" s="148"/>
      <c r="M203" s="148"/>
      <c r="O203" s="134"/>
      <c r="P203" s="144"/>
      <c r="Q203" s="144"/>
      <c r="R203" s="144"/>
      <c r="S203" s="144"/>
      <c r="T203" s="144"/>
      <c r="AC203" s="144"/>
      <c r="AD203" s="144"/>
      <c r="AE203" s="144"/>
      <c r="AF203" s="144"/>
    </row>
    <row r="204" spans="8:32">
      <c r="H204" s="147"/>
      <c r="I204" s="148"/>
      <c r="J204" s="148"/>
      <c r="K204" s="148"/>
      <c r="L204" s="148"/>
      <c r="M204" s="148"/>
      <c r="O204" s="134"/>
      <c r="P204" s="144"/>
      <c r="Q204" s="144"/>
      <c r="R204" s="144"/>
      <c r="S204" s="144"/>
      <c r="T204" s="144"/>
      <c r="AC204" s="144"/>
      <c r="AD204" s="144"/>
      <c r="AE204" s="144"/>
      <c r="AF204" s="144"/>
    </row>
    <row r="205" spans="8:32">
      <c r="H205" s="147"/>
      <c r="I205" s="148"/>
      <c r="J205" s="148"/>
      <c r="K205" s="148"/>
      <c r="L205" s="148"/>
      <c r="M205" s="148"/>
      <c r="O205" s="134"/>
      <c r="P205" s="144"/>
      <c r="Q205" s="144"/>
      <c r="R205" s="144"/>
      <c r="S205" s="144"/>
      <c r="T205" s="144"/>
      <c r="AC205" s="144"/>
      <c r="AD205" s="144"/>
      <c r="AE205" s="144"/>
      <c r="AF205" s="144"/>
    </row>
    <row r="206" spans="8:32">
      <c r="H206" s="147"/>
      <c r="I206" s="148"/>
      <c r="J206" s="148"/>
      <c r="K206" s="148"/>
      <c r="L206" s="148"/>
      <c r="M206" s="148"/>
      <c r="O206" s="134"/>
      <c r="P206" s="144"/>
      <c r="Q206" s="144"/>
      <c r="R206" s="144"/>
      <c r="S206" s="144"/>
      <c r="T206" s="144"/>
      <c r="AC206" s="144"/>
      <c r="AD206" s="144"/>
      <c r="AE206" s="144"/>
      <c r="AF206" s="144"/>
    </row>
    <row r="207" spans="8:32">
      <c r="H207" s="147"/>
      <c r="I207" s="148"/>
      <c r="J207" s="148"/>
      <c r="K207" s="148"/>
      <c r="L207" s="148"/>
      <c r="M207" s="148"/>
      <c r="O207" s="134"/>
      <c r="P207" s="144"/>
      <c r="Q207" s="144"/>
      <c r="R207" s="144"/>
      <c r="S207" s="144"/>
      <c r="T207" s="144"/>
      <c r="AC207" s="144"/>
      <c r="AD207" s="144"/>
      <c r="AE207" s="144"/>
      <c r="AF207" s="144"/>
    </row>
    <row r="208" spans="8:32">
      <c r="H208" s="147"/>
      <c r="I208" s="148"/>
      <c r="J208" s="148"/>
      <c r="K208" s="148"/>
      <c r="L208" s="148"/>
      <c r="M208" s="148"/>
      <c r="O208" s="134"/>
      <c r="P208" s="144"/>
      <c r="Q208" s="144"/>
      <c r="R208" s="144"/>
      <c r="S208" s="144"/>
      <c r="T208" s="144"/>
      <c r="AC208" s="144"/>
      <c r="AD208" s="144"/>
      <c r="AE208" s="144"/>
      <c r="AF208" s="144"/>
    </row>
    <row r="209" spans="8:32">
      <c r="H209" s="147"/>
      <c r="I209" s="148"/>
      <c r="J209" s="148"/>
      <c r="K209" s="148"/>
      <c r="L209" s="148"/>
      <c r="M209" s="148"/>
      <c r="O209" s="134"/>
      <c r="P209" s="144"/>
      <c r="Q209" s="144"/>
      <c r="R209" s="144"/>
      <c r="S209" s="144"/>
      <c r="T209" s="144"/>
      <c r="AC209" s="144"/>
      <c r="AD209" s="144"/>
      <c r="AE209" s="144"/>
      <c r="AF209" s="144"/>
    </row>
    <row r="210" spans="8:32">
      <c r="H210" s="147"/>
      <c r="I210" s="148"/>
      <c r="J210" s="148"/>
      <c r="K210" s="148"/>
      <c r="L210" s="148"/>
      <c r="M210" s="148"/>
      <c r="O210" s="134"/>
      <c r="P210" s="144"/>
      <c r="Q210" s="144"/>
      <c r="R210" s="144"/>
      <c r="S210" s="144"/>
      <c r="T210" s="144"/>
      <c r="AC210" s="144"/>
      <c r="AD210" s="144"/>
      <c r="AE210" s="144"/>
      <c r="AF210" s="144"/>
    </row>
    <row r="211" spans="8:32">
      <c r="H211" s="147"/>
      <c r="I211" s="148"/>
      <c r="J211" s="148"/>
      <c r="K211" s="148"/>
      <c r="L211" s="148"/>
      <c r="M211" s="148"/>
      <c r="O211" s="134"/>
      <c r="P211" s="144"/>
      <c r="Q211" s="144"/>
      <c r="R211" s="144"/>
      <c r="S211" s="144"/>
      <c r="T211" s="144"/>
      <c r="AC211" s="144"/>
      <c r="AD211" s="144"/>
      <c r="AE211" s="144"/>
      <c r="AF211" s="144"/>
    </row>
    <row r="212" spans="8:32">
      <c r="H212" s="147"/>
      <c r="I212" s="148"/>
      <c r="J212" s="148"/>
      <c r="K212" s="148"/>
      <c r="L212" s="148"/>
      <c r="M212" s="148"/>
      <c r="O212" s="134"/>
      <c r="P212" s="144"/>
      <c r="Q212" s="144"/>
      <c r="R212" s="144"/>
      <c r="S212" s="144"/>
      <c r="T212" s="144"/>
      <c r="AC212" s="144"/>
      <c r="AD212" s="144"/>
      <c r="AE212" s="144"/>
      <c r="AF212" s="144"/>
    </row>
    <row r="213" spans="8:32">
      <c r="H213" s="147"/>
      <c r="I213" s="148"/>
      <c r="J213" s="148"/>
      <c r="K213" s="148"/>
      <c r="L213" s="148"/>
      <c r="M213" s="148"/>
      <c r="O213" s="134"/>
      <c r="P213" s="144"/>
      <c r="Q213" s="144"/>
      <c r="R213" s="144"/>
      <c r="S213" s="144"/>
      <c r="T213" s="144"/>
      <c r="AC213" s="144"/>
    </row>
    <row r="214" spans="8:32">
      <c r="H214" s="147"/>
      <c r="I214" s="148"/>
      <c r="J214" s="148"/>
      <c r="K214" s="148"/>
      <c r="L214" s="148"/>
      <c r="M214" s="148"/>
      <c r="O214" s="134"/>
      <c r="P214" s="144"/>
      <c r="Q214" s="144"/>
      <c r="R214" s="144"/>
      <c r="S214" s="144"/>
      <c r="T214" s="144"/>
      <c r="AC214" s="144"/>
    </row>
    <row r="215" spans="8:32">
      <c r="H215" s="147"/>
      <c r="I215" s="148"/>
      <c r="J215" s="148"/>
      <c r="K215" s="148"/>
      <c r="L215" s="148"/>
      <c r="M215" s="148"/>
      <c r="O215" s="134"/>
      <c r="P215" s="144"/>
      <c r="Q215" s="144"/>
      <c r="R215" s="144"/>
      <c r="S215" s="144"/>
      <c r="T215" s="144"/>
      <c r="AC215" s="144"/>
    </row>
    <row r="216" spans="8:32">
      <c r="H216" s="147"/>
      <c r="I216" s="148"/>
      <c r="J216" s="148"/>
      <c r="K216" s="148"/>
      <c r="L216" s="148"/>
      <c r="M216" s="148"/>
      <c r="O216" s="134"/>
      <c r="P216" s="144"/>
      <c r="Q216" s="144"/>
      <c r="R216" s="144"/>
      <c r="S216" s="144"/>
      <c r="T216" s="144"/>
      <c r="AC216" s="144"/>
    </row>
    <row r="217" spans="8:32">
      <c r="H217" s="147"/>
      <c r="I217" s="148"/>
      <c r="J217" s="148"/>
      <c r="K217" s="148"/>
      <c r="L217" s="148"/>
      <c r="M217" s="148"/>
      <c r="O217" s="134"/>
      <c r="P217" s="144"/>
      <c r="Q217" s="144"/>
      <c r="R217" s="144"/>
      <c r="S217" s="144"/>
      <c r="T217" s="144"/>
      <c r="AC217" s="144"/>
    </row>
    <row r="218" spans="8:32">
      <c r="H218" s="147"/>
      <c r="I218" s="148"/>
      <c r="J218" s="148"/>
      <c r="K218" s="148"/>
      <c r="L218" s="148"/>
      <c r="M218" s="148"/>
      <c r="O218" s="134"/>
      <c r="P218" s="144"/>
      <c r="Q218" s="144"/>
      <c r="R218" s="144"/>
      <c r="S218" s="144"/>
      <c r="T218" s="144"/>
      <c r="AC218" s="144"/>
    </row>
    <row r="219" spans="8:32">
      <c r="H219" s="147"/>
      <c r="I219" s="148"/>
      <c r="J219" s="148"/>
      <c r="K219" s="148"/>
      <c r="L219" s="148"/>
      <c r="M219" s="148"/>
      <c r="O219" s="134"/>
      <c r="P219" s="144"/>
      <c r="Q219" s="144"/>
      <c r="R219" s="144"/>
      <c r="S219" s="144"/>
      <c r="T219" s="144"/>
      <c r="AC219" s="144"/>
    </row>
    <row r="220" spans="8:32">
      <c r="H220" s="147"/>
      <c r="I220" s="148"/>
      <c r="J220" s="148"/>
      <c r="K220" s="148"/>
      <c r="L220" s="148"/>
      <c r="M220" s="148"/>
      <c r="O220" s="134"/>
      <c r="P220" s="144"/>
      <c r="Q220" s="144"/>
      <c r="R220" s="144"/>
      <c r="S220" s="144"/>
      <c r="T220" s="144"/>
      <c r="AC220" s="144"/>
    </row>
    <row r="221" spans="8:32">
      <c r="H221" s="147"/>
      <c r="I221" s="148"/>
      <c r="J221" s="148"/>
      <c r="K221" s="148"/>
      <c r="L221" s="148"/>
      <c r="M221" s="148"/>
      <c r="O221" s="134"/>
      <c r="P221" s="144"/>
      <c r="Q221" s="144"/>
      <c r="R221" s="144"/>
      <c r="S221" s="144"/>
      <c r="T221" s="144"/>
      <c r="AC221" s="144"/>
    </row>
    <row r="222" spans="8:32">
      <c r="H222" s="147"/>
      <c r="I222" s="148"/>
      <c r="J222" s="148"/>
      <c r="K222" s="148"/>
      <c r="L222" s="148"/>
      <c r="M222" s="148"/>
      <c r="O222" s="134"/>
      <c r="P222" s="144"/>
      <c r="Q222" s="144"/>
      <c r="R222" s="144"/>
      <c r="S222" s="144"/>
      <c r="T222" s="144"/>
      <c r="AC222" s="144"/>
    </row>
    <row r="223" spans="8:32">
      <c r="H223" s="147"/>
      <c r="I223" s="148"/>
      <c r="J223" s="148"/>
      <c r="K223" s="148"/>
      <c r="L223" s="148"/>
      <c r="M223" s="148"/>
      <c r="O223" s="134"/>
      <c r="P223" s="144"/>
      <c r="Q223" s="144"/>
      <c r="R223" s="144"/>
      <c r="S223" s="144"/>
      <c r="T223" s="144"/>
      <c r="AC223" s="144"/>
    </row>
    <row r="224" spans="8:32">
      <c r="H224" s="147"/>
      <c r="I224" s="148"/>
      <c r="J224" s="148"/>
      <c r="K224" s="148"/>
      <c r="L224" s="148"/>
      <c r="M224" s="148"/>
      <c r="O224" s="134"/>
      <c r="P224" s="144"/>
      <c r="Q224" s="144"/>
      <c r="R224" s="144"/>
      <c r="S224" s="144"/>
      <c r="T224" s="144"/>
      <c r="AC224" s="144"/>
    </row>
    <row r="225" spans="8:29">
      <c r="H225" s="147"/>
      <c r="I225" s="148"/>
      <c r="J225" s="148"/>
      <c r="K225" s="148"/>
      <c r="L225" s="148"/>
      <c r="M225" s="148"/>
      <c r="O225" s="134"/>
      <c r="P225" s="144"/>
      <c r="Q225" s="144"/>
      <c r="R225" s="144"/>
      <c r="S225" s="144"/>
      <c r="T225" s="144"/>
      <c r="AC225" s="144"/>
    </row>
    <row r="226" spans="8:29">
      <c r="H226" s="147"/>
      <c r="I226" s="148"/>
      <c r="J226" s="148"/>
      <c r="K226" s="148"/>
      <c r="L226" s="148"/>
      <c r="M226" s="148"/>
      <c r="O226" s="134"/>
      <c r="P226" s="144"/>
      <c r="Q226" s="144"/>
      <c r="R226" s="144"/>
      <c r="S226" s="144"/>
      <c r="T226" s="144"/>
      <c r="AC226" s="144"/>
    </row>
    <row r="227" spans="8:29">
      <c r="H227" s="147"/>
      <c r="I227" s="148"/>
      <c r="J227" s="148"/>
      <c r="K227" s="148"/>
      <c r="L227" s="148"/>
      <c r="M227" s="148"/>
      <c r="O227" s="134"/>
      <c r="P227" s="144"/>
      <c r="Q227" s="144"/>
      <c r="R227" s="144"/>
      <c r="S227" s="144"/>
      <c r="T227" s="144"/>
    </row>
    <row r="228" spans="8:29">
      <c r="H228" s="147"/>
      <c r="I228" s="148"/>
      <c r="J228" s="148"/>
      <c r="K228" s="148"/>
      <c r="L228" s="148"/>
      <c r="M228" s="148"/>
      <c r="O228" s="134"/>
      <c r="P228" s="144"/>
      <c r="Q228" s="144"/>
      <c r="R228" s="144"/>
      <c r="S228" s="144"/>
      <c r="T228" s="144"/>
    </row>
    <row r="229" spans="8:29">
      <c r="H229" s="147"/>
      <c r="I229" s="148"/>
      <c r="J229" s="148"/>
      <c r="K229" s="148"/>
      <c r="L229" s="148"/>
      <c r="M229" s="148"/>
      <c r="O229" s="134"/>
      <c r="P229" s="144"/>
      <c r="Q229" s="144"/>
      <c r="R229" s="144"/>
      <c r="S229" s="144"/>
      <c r="T229" s="144"/>
    </row>
    <row r="230" spans="8:29">
      <c r="H230" s="147"/>
      <c r="I230" s="148"/>
      <c r="J230" s="148"/>
      <c r="K230" s="148"/>
      <c r="L230" s="148"/>
      <c r="M230" s="148"/>
      <c r="O230" s="134"/>
      <c r="P230" s="144"/>
      <c r="Q230" s="144"/>
      <c r="R230" s="144"/>
      <c r="S230" s="144"/>
      <c r="T230" s="144"/>
    </row>
    <row r="231" spans="8:29">
      <c r="H231" s="147"/>
      <c r="I231" s="148"/>
      <c r="J231" s="148"/>
      <c r="K231" s="148"/>
      <c r="L231" s="148"/>
      <c r="M231" s="148"/>
      <c r="O231" s="134"/>
      <c r="P231" s="144"/>
      <c r="Q231" s="144"/>
      <c r="R231" s="144"/>
      <c r="S231" s="144"/>
      <c r="T231" s="144"/>
    </row>
    <row r="232" spans="8:29">
      <c r="H232" s="147"/>
      <c r="I232" s="148"/>
      <c r="J232" s="148"/>
      <c r="K232" s="148"/>
      <c r="L232" s="148"/>
      <c r="M232" s="148"/>
      <c r="O232" s="134"/>
      <c r="P232" s="144"/>
      <c r="Q232" s="144"/>
      <c r="R232" s="144"/>
      <c r="S232" s="144"/>
      <c r="T232" s="144"/>
    </row>
    <row r="233" spans="8:29">
      <c r="H233" s="147"/>
      <c r="I233" s="148"/>
      <c r="J233" s="148"/>
      <c r="K233" s="148"/>
      <c r="L233" s="148"/>
      <c r="M233" s="148"/>
      <c r="O233" s="134"/>
      <c r="P233" s="144"/>
      <c r="Q233" s="144"/>
      <c r="R233" s="144"/>
      <c r="S233" s="144"/>
      <c r="T233" s="144"/>
    </row>
    <row r="234" spans="8:29">
      <c r="H234" s="147"/>
      <c r="I234" s="148"/>
      <c r="J234" s="148"/>
      <c r="K234" s="148"/>
      <c r="L234" s="148"/>
      <c r="M234" s="148"/>
      <c r="O234" s="134"/>
      <c r="P234" s="144"/>
      <c r="Q234" s="144"/>
      <c r="R234" s="144"/>
      <c r="S234" s="144"/>
      <c r="T234" s="144"/>
    </row>
    <row r="235" spans="8:29">
      <c r="H235" s="147"/>
      <c r="I235" s="148"/>
      <c r="J235" s="148"/>
      <c r="K235" s="148"/>
      <c r="L235" s="148"/>
      <c r="M235" s="148"/>
      <c r="O235" s="134"/>
      <c r="P235" s="144"/>
      <c r="Q235" s="144"/>
      <c r="R235" s="144"/>
      <c r="S235" s="144"/>
      <c r="T235" s="144"/>
    </row>
    <row r="236" spans="8:29">
      <c r="H236" s="147"/>
      <c r="I236" s="148"/>
      <c r="J236" s="148"/>
      <c r="K236" s="148"/>
      <c r="L236" s="148"/>
      <c r="M236" s="148"/>
      <c r="O236" s="134"/>
      <c r="P236" s="144"/>
      <c r="Q236" s="144"/>
      <c r="R236" s="144"/>
      <c r="S236" s="144"/>
      <c r="T236" s="144"/>
    </row>
    <row r="237" spans="8:29">
      <c r="H237" s="147"/>
      <c r="I237" s="148"/>
      <c r="J237" s="148"/>
      <c r="K237" s="148"/>
      <c r="L237" s="148"/>
      <c r="M237" s="148"/>
      <c r="O237" s="134"/>
      <c r="P237" s="144"/>
      <c r="Q237" s="144"/>
      <c r="R237" s="144"/>
      <c r="S237" s="144"/>
      <c r="T237" s="144"/>
    </row>
    <row r="238" spans="8:29">
      <c r="H238" s="147"/>
      <c r="I238" s="148"/>
      <c r="J238" s="148"/>
      <c r="K238" s="148"/>
      <c r="L238" s="148"/>
      <c r="M238" s="148"/>
      <c r="O238" s="134"/>
      <c r="P238" s="144"/>
      <c r="Q238" s="144"/>
      <c r="R238" s="144"/>
      <c r="S238" s="144"/>
      <c r="T238" s="144"/>
    </row>
    <row r="239" spans="8:29">
      <c r="H239" s="147"/>
      <c r="I239" s="148"/>
      <c r="J239" s="148"/>
      <c r="K239" s="148"/>
      <c r="L239" s="148"/>
      <c r="M239" s="148"/>
      <c r="O239" s="134"/>
      <c r="P239" s="144"/>
      <c r="Q239" s="144"/>
      <c r="R239" s="144"/>
      <c r="S239" s="144"/>
      <c r="T239" s="144"/>
    </row>
    <row r="240" spans="8:29">
      <c r="H240" s="147"/>
      <c r="I240" s="148"/>
      <c r="J240" s="148"/>
      <c r="K240" s="148"/>
      <c r="L240" s="148"/>
      <c r="M240" s="148"/>
      <c r="O240" s="134"/>
      <c r="P240" s="144"/>
      <c r="Q240" s="144"/>
      <c r="R240" s="144"/>
      <c r="S240" s="144"/>
      <c r="T240" s="144"/>
    </row>
    <row r="241" spans="8:20">
      <c r="H241" s="147"/>
      <c r="I241" s="148"/>
      <c r="J241" s="148"/>
      <c r="K241" s="148"/>
      <c r="L241" s="148"/>
      <c r="M241" s="148"/>
      <c r="O241" s="134"/>
      <c r="P241" s="144"/>
      <c r="Q241" s="144"/>
      <c r="R241" s="144"/>
      <c r="S241" s="144"/>
      <c r="T241" s="144"/>
    </row>
    <row r="242" spans="8:20">
      <c r="H242" s="147"/>
      <c r="I242" s="148"/>
      <c r="J242" s="148"/>
      <c r="K242" s="148"/>
      <c r="L242" s="148"/>
      <c r="M242" s="148"/>
      <c r="O242" s="134"/>
      <c r="P242" s="144"/>
      <c r="Q242" s="144"/>
      <c r="R242" s="144"/>
      <c r="S242" s="144"/>
      <c r="T242" s="144"/>
    </row>
    <row r="243" spans="8:20">
      <c r="H243" s="147"/>
      <c r="I243" s="148"/>
      <c r="J243" s="148"/>
      <c r="K243" s="148"/>
      <c r="L243" s="148"/>
      <c r="M243" s="148"/>
      <c r="O243" s="134"/>
      <c r="P243" s="144"/>
      <c r="Q243" s="144"/>
      <c r="R243" s="144"/>
      <c r="S243" s="144"/>
      <c r="T243" s="144"/>
    </row>
    <row r="244" spans="8:20">
      <c r="H244" s="147"/>
      <c r="I244" s="148"/>
      <c r="J244" s="148"/>
      <c r="K244" s="148"/>
      <c r="L244" s="148"/>
      <c r="M244" s="148"/>
      <c r="O244" s="134"/>
      <c r="P244" s="144"/>
      <c r="Q244" s="144"/>
      <c r="R244" s="144"/>
      <c r="S244" s="144"/>
      <c r="T244" s="144"/>
    </row>
    <row r="245" spans="8:20">
      <c r="H245" s="147"/>
      <c r="I245" s="148"/>
      <c r="J245" s="148"/>
      <c r="K245" s="148"/>
      <c r="L245" s="148"/>
      <c r="M245" s="148"/>
      <c r="O245" s="134"/>
      <c r="P245" s="144"/>
      <c r="Q245" s="144"/>
      <c r="R245" s="144"/>
      <c r="S245" s="144"/>
      <c r="T245" s="144"/>
    </row>
    <row r="246" spans="8:20">
      <c r="H246" s="147"/>
      <c r="I246" s="148"/>
      <c r="J246" s="148"/>
      <c r="K246" s="148"/>
      <c r="L246" s="148"/>
      <c r="M246" s="148"/>
      <c r="O246" s="134"/>
      <c r="P246" s="144"/>
      <c r="Q246" s="144"/>
      <c r="R246" s="144"/>
      <c r="S246" s="144"/>
      <c r="T246" s="144"/>
    </row>
    <row r="247" spans="8:20">
      <c r="H247" s="147"/>
      <c r="I247" s="148"/>
      <c r="J247" s="148"/>
      <c r="K247" s="148"/>
      <c r="L247" s="148"/>
      <c r="M247" s="148"/>
      <c r="O247" s="134"/>
      <c r="P247" s="144"/>
      <c r="Q247" s="144"/>
      <c r="R247" s="144"/>
      <c r="S247" s="144"/>
      <c r="T247" s="144"/>
    </row>
    <row r="248" spans="8:20">
      <c r="H248" s="147"/>
      <c r="I248" s="148"/>
      <c r="J248" s="148"/>
      <c r="K248" s="148"/>
      <c r="L248" s="148"/>
      <c r="M248" s="148"/>
      <c r="O248" s="134"/>
      <c r="P248" s="144"/>
      <c r="Q248" s="144"/>
      <c r="R248" s="144"/>
      <c r="S248" s="144"/>
      <c r="T248" s="144"/>
    </row>
    <row r="249" spans="8:20">
      <c r="H249" s="147"/>
      <c r="I249" s="148"/>
      <c r="J249" s="148"/>
      <c r="K249" s="148"/>
      <c r="L249" s="148"/>
      <c r="M249" s="148"/>
      <c r="O249" s="134"/>
      <c r="P249" s="144"/>
      <c r="Q249" s="144"/>
      <c r="R249" s="144"/>
      <c r="S249" s="144"/>
      <c r="T249" s="144"/>
    </row>
    <row r="250" spans="8:20">
      <c r="H250" s="147"/>
      <c r="I250" s="148"/>
      <c r="J250" s="148"/>
      <c r="K250" s="148"/>
      <c r="L250" s="148"/>
      <c r="M250" s="148"/>
      <c r="O250" s="134"/>
      <c r="P250" s="144"/>
      <c r="Q250" s="144"/>
      <c r="R250" s="144"/>
      <c r="S250" s="144"/>
      <c r="T250" s="144"/>
    </row>
    <row r="251" spans="8:20">
      <c r="H251" s="147"/>
      <c r="I251" s="148"/>
      <c r="J251" s="148"/>
      <c r="K251" s="148"/>
      <c r="L251" s="148"/>
      <c r="M251" s="148"/>
      <c r="O251" s="134"/>
      <c r="P251" s="144"/>
      <c r="Q251" s="144"/>
      <c r="R251" s="144"/>
      <c r="S251" s="144"/>
      <c r="T251" s="144"/>
    </row>
    <row r="252" spans="8:20">
      <c r="H252" s="147"/>
      <c r="I252" s="148"/>
      <c r="J252" s="148"/>
      <c r="K252" s="148"/>
      <c r="L252" s="148"/>
      <c r="M252" s="148"/>
      <c r="O252" s="134"/>
      <c r="P252" s="144"/>
      <c r="Q252" s="144"/>
      <c r="R252" s="144"/>
      <c r="S252" s="144"/>
      <c r="T252" s="144"/>
    </row>
    <row r="253" spans="8:20">
      <c r="H253" s="147"/>
      <c r="I253" s="148"/>
      <c r="J253" s="148"/>
      <c r="K253" s="148"/>
      <c r="L253" s="148"/>
      <c r="M253" s="148"/>
      <c r="O253" s="134"/>
      <c r="P253" s="144"/>
      <c r="Q253" s="144"/>
      <c r="R253" s="144"/>
      <c r="S253" s="144"/>
      <c r="T253" s="144"/>
    </row>
    <row r="254" spans="8:20">
      <c r="H254" s="147"/>
      <c r="I254" s="148"/>
      <c r="J254" s="148"/>
      <c r="K254" s="148"/>
      <c r="L254" s="148"/>
      <c r="M254" s="148"/>
      <c r="O254" s="134"/>
      <c r="P254" s="144"/>
      <c r="Q254" s="144"/>
      <c r="R254" s="144"/>
      <c r="S254" s="144"/>
      <c r="T254" s="144"/>
    </row>
    <row r="255" spans="8:20">
      <c r="H255" s="147"/>
      <c r="I255" s="148"/>
      <c r="J255" s="148"/>
      <c r="K255" s="148"/>
      <c r="L255" s="148"/>
      <c r="M255" s="148"/>
      <c r="O255" s="134"/>
      <c r="P255" s="144"/>
      <c r="Q255" s="144"/>
      <c r="R255" s="144"/>
      <c r="S255" s="144"/>
      <c r="T255" s="144"/>
    </row>
    <row r="256" spans="8:20">
      <c r="H256" s="147"/>
      <c r="I256" s="148"/>
      <c r="J256" s="148"/>
      <c r="K256" s="148"/>
      <c r="L256" s="148"/>
      <c r="M256" s="148"/>
      <c r="O256" s="134"/>
      <c r="P256" s="144"/>
      <c r="Q256" s="144"/>
      <c r="R256" s="144"/>
      <c r="S256" s="144"/>
      <c r="T256" s="144"/>
    </row>
    <row r="257" spans="8:20">
      <c r="H257" s="147"/>
      <c r="I257" s="148"/>
      <c r="J257" s="148"/>
      <c r="K257" s="148"/>
      <c r="L257" s="148"/>
      <c r="M257" s="148"/>
      <c r="O257" s="134"/>
      <c r="P257" s="144"/>
      <c r="Q257" s="144"/>
      <c r="R257" s="144"/>
      <c r="S257" s="144"/>
      <c r="T257" s="144"/>
    </row>
    <row r="258" spans="8:20">
      <c r="H258" s="147"/>
      <c r="I258" s="148"/>
      <c r="J258" s="148"/>
      <c r="K258" s="148"/>
      <c r="L258" s="148"/>
      <c r="M258" s="148"/>
      <c r="O258" s="134"/>
      <c r="P258" s="144"/>
      <c r="Q258" s="144"/>
      <c r="R258" s="144"/>
      <c r="S258" s="144"/>
      <c r="T258" s="144"/>
    </row>
    <row r="259" spans="8:20">
      <c r="H259" s="147"/>
      <c r="I259" s="148"/>
      <c r="J259" s="148"/>
      <c r="K259" s="148"/>
      <c r="L259" s="148"/>
      <c r="M259" s="148"/>
      <c r="O259" s="134"/>
      <c r="P259" s="144"/>
      <c r="Q259" s="144"/>
      <c r="R259" s="144"/>
      <c r="S259" s="144"/>
      <c r="T259" s="144"/>
    </row>
    <row r="260" spans="8:20">
      <c r="H260" s="147"/>
      <c r="I260" s="148"/>
      <c r="J260" s="148"/>
      <c r="K260" s="148"/>
      <c r="L260" s="148"/>
      <c r="M260" s="148"/>
      <c r="O260" s="134"/>
      <c r="P260" s="144"/>
      <c r="Q260" s="144"/>
      <c r="R260" s="144"/>
      <c r="S260" s="144"/>
      <c r="T260" s="144"/>
    </row>
    <row r="261" spans="8:20">
      <c r="H261" s="147"/>
      <c r="I261" s="148"/>
      <c r="J261" s="148"/>
      <c r="K261" s="148"/>
      <c r="L261" s="148"/>
      <c r="M261" s="148"/>
      <c r="O261" s="134"/>
      <c r="P261" s="144"/>
      <c r="Q261" s="144"/>
      <c r="R261" s="144"/>
      <c r="S261" s="144"/>
      <c r="T261" s="144"/>
    </row>
    <row r="262" spans="8:20">
      <c r="H262" s="147"/>
      <c r="I262" s="148"/>
      <c r="J262" s="148"/>
      <c r="K262" s="148"/>
      <c r="L262" s="148"/>
      <c r="M262" s="148"/>
      <c r="O262" s="134"/>
      <c r="P262" s="144"/>
      <c r="Q262" s="144"/>
      <c r="R262" s="144"/>
      <c r="S262" s="144"/>
      <c r="T262" s="144"/>
    </row>
    <row r="263" spans="8:20">
      <c r="H263" s="147"/>
      <c r="I263" s="148"/>
      <c r="J263" s="148"/>
      <c r="K263" s="148"/>
      <c r="L263" s="148"/>
      <c r="M263" s="148"/>
      <c r="O263" s="134"/>
      <c r="P263" s="144"/>
      <c r="Q263" s="144"/>
      <c r="R263" s="144"/>
      <c r="S263" s="144"/>
      <c r="T263" s="144"/>
    </row>
    <row r="264" spans="8:20">
      <c r="H264" s="147"/>
      <c r="I264" s="148"/>
      <c r="J264" s="148"/>
      <c r="K264" s="148"/>
      <c r="L264" s="148"/>
      <c r="M264" s="148"/>
      <c r="O264" s="134"/>
      <c r="P264" s="144"/>
      <c r="Q264" s="144"/>
      <c r="R264" s="144"/>
      <c r="S264" s="144"/>
      <c r="T264" s="144"/>
    </row>
    <row r="265" spans="8:20">
      <c r="H265" s="147"/>
      <c r="I265" s="148"/>
      <c r="J265" s="148"/>
      <c r="K265" s="148"/>
      <c r="L265" s="148"/>
      <c r="M265" s="148"/>
      <c r="O265" s="134"/>
      <c r="P265" s="144"/>
      <c r="Q265" s="144"/>
      <c r="R265" s="144"/>
      <c r="S265" s="144"/>
      <c r="T265" s="144"/>
    </row>
    <row r="266" spans="8:20">
      <c r="H266" s="147"/>
      <c r="I266" s="148"/>
      <c r="J266" s="148"/>
      <c r="K266" s="148"/>
      <c r="L266" s="148"/>
      <c r="M266" s="148"/>
      <c r="O266" s="134"/>
      <c r="P266" s="144"/>
      <c r="Q266" s="144"/>
      <c r="R266" s="144"/>
      <c r="S266" s="144"/>
      <c r="T266" s="144"/>
    </row>
    <row r="267" spans="8:20">
      <c r="H267" s="147"/>
      <c r="I267" s="148"/>
      <c r="J267" s="148"/>
      <c r="K267" s="148"/>
      <c r="L267" s="148"/>
      <c r="M267" s="148"/>
      <c r="O267" s="134"/>
      <c r="P267" s="144"/>
      <c r="Q267" s="144"/>
      <c r="R267" s="144"/>
      <c r="S267" s="144"/>
      <c r="T267" s="144"/>
    </row>
    <row r="268" spans="8:20">
      <c r="H268" s="147"/>
      <c r="I268" s="148"/>
      <c r="J268" s="148"/>
      <c r="K268" s="148"/>
      <c r="L268" s="148"/>
      <c r="M268" s="148"/>
      <c r="O268" s="134"/>
      <c r="P268" s="144"/>
      <c r="Q268" s="144"/>
      <c r="R268" s="144"/>
      <c r="S268" s="144"/>
      <c r="T268" s="144"/>
    </row>
    <row r="269" spans="8:20">
      <c r="H269" s="147"/>
      <c r="I269" s="148"/>
      <c r="J269" s="148"/>
      <c r="K269" s="148"/>
      <c r="L269" s="148"/>
      <c r="M269" s="148"/>
      <c r="O269" s="134"/>
      <c r="P269" s="144"/>
      <c r="Q269" s="144"/>
      <c r="R269" s="144"/>
      <c r="S269" s="144"/>
      <c r="T269" s="144"/>
    </row>
    <row r="270" spans="8:20">
      <c r="H270" s="147"/>
      <c r="I270" s="148"/>
      <c r="J270" s="148"/>
      <c r="K270" s="148"/>
      <c r="L270" s="148"/>
      <c r="M270" s="148"/>
      <c r="O270" s="134"/>
      <c r="P270" s="144"/>
      <c r="Q270" s="144"/>
      <c r="R270" s="144"/>
      <c r="S270" s="144"/>
      <c r="T270" s="144"/>
    </row>
    <row r="271" spans="8:20">
      <c r="H271" s="147"/>
      <c r="I271" s="148"/>
      <c r="J271" s="148"/>
      <c r="K271" s="148"/>
      <c r="L271" s="148"/>
      <c r="M271" s="148"/>
      <c r="O271" s="134"/>
      <c r="P271" s="144"/>
      <c r="Q271" s="144"/>
      <c r="R271" s="144"/>
      <c r="S271" s="144"/>
      <c r="T271" s="144"/>
    </row>
    <row r="272" spans="8:20">
      <c r="H272" s="147"/>
      <c r="I272" s="148"/>
      <c r="J272" s="148"/>
      <c r="K272" s="148"/>
      <c r="L272" s="148"/>
      <c r="M272" s="148"/>
      <c r="O272" s="134"/>
      <c r="P272" s="144"/>
      <c r="Q272" s="144"/>
      <c r="R272" s="144"/>
      <c r="S272" s="144"/>
      <c r="T272" s="144"/>
    </row>
    <row r="273" spans="8:20">
      <c r="H273" s="147"/>
      <c r="I273" s="148"/>
      <c r="J273" s="148"/>
      <c r="K273" s="148"/>
      <c r="L273" s="148"/>
      <c r="M273" s="148"/>
      <c r="O273" s="134"/>
      <c r="P273" s="144"/>
      <c r="Q273" s="144"/>
      <c r="R273" s="144"/>
      <c r="S273" s="144"/>
      <c r="T273" s="144"/>
    </row>
    <row r="274" spans="8:20">
      <c r="H274" s="147"/>
      <c r="I274" s="148"/>
      <c r="J274" s="148"/>
      <c r="K274" s="148"/>
      <c r="L274" s="148"/>
      <c r="M274" s="148"/>
      <c r="O274" s="134"/>
      <c r="P274" s="144"/>
      <c r="Q274" s="144"/>
      <c r="R274" s="144"/>
      <c r="S274" s="144"/>
      <c r="T274" s="144"/>
    </row>
    <row r="275" spans="8:20">
      <c r="H275" s="147"/>
      <c r="I275" s="148"/>
      <c r="J275" s="148"/>
      <c r="K275" s="148"/>
      <c r="L275" s="148"/>
      <c r="M275" s="148"/>
      <c r="O275" s="134"/>
      <c r="P275" s="144"/>
      <c r="Q275" s="144"/>
      <c r="R275" s="144"/>
      <c r="S275" s="144"/>
      <c r="T275" s="144"/>
    </row>
    <row r="276" spans="8:20">
      <c r="H276" s="147"/>
      <c r="I276" s="148"/>
      <c r="J276" s="148"/>
      <c r="K276" s="148"/>
      <c r="L276" s="148"/>
      <c r="M276" s="148"/>
      <c r="O276" s="134"/>
      <c r="P276" s="144"/>
      <c r="Q276" s="144"/>
      <c r="R276" s="144"/>
      <c r="S276" s="144"/>
      <c r="T276" s="144"/>
    </row>
    <row r="277" spans="8:20">
      <c r="H277" s="147"/>
      <c r="I277" s="148"/>
      <c r="J277" s="148"/>
      <c r="K277" s="148"/>
      <c r="L277" s="148"/>
      <c r="M277" s="148"/>
      <c r="O277" s="134"/>
      <c r="P277" s="144"/>
      <c r="Q277" s="144"/>
      <c r="R277" s="144"/>
      <c r="S277" s="144"/>
      <c r="T277" s="144"/>
    </row>
    <row r="278" spans="8:20">
      <c r="H278" s="147"/>
      <c r="I278" s="148"/>
      <c r="J278" s="148"/>
      <c r="K278" s="148"/>
      <c r="L278" s="148"/>
      <c r="M278" s="148"/>
      <c r="O278" s="134"/>
      <c r="P278" s="144"/>
      <c r="Q278" s="144"/>
      <c r="R278" s="144"/>
      <c r="S278" s="144"/>
      <c r="T278" s="144"/>
    </row>
    <row r="279" spans="8:20">
      <c r="H279" s="147"/>
      <c r="I279" s="148"/>
      <c r="J279" s="148"/>
      <c r="K279" s="148"/>
      <c r="L279" s="148"/>
      <c r="M279" s="148"/>
      <c r="O279" s="134"/>
      <c r="P279" s="144"/>
      <c r="Q279" s="144"/>
      <c r="R279" s="144"/>
      <c r="S279" s="144"/>
      <c r="T279" s="144"/>
    </row>
    <row r="280" spans="8:20">
      <c r="H280" s="147"/>
      <c r="I280" s="148"/>
      <c r="J280" s="148"/>
      <c r="K280" s="148"/>
      <c r="L280" s="148"/>
      <c r="M280" s="148"/>
      <c r="O280" s="134"/>
      <c r="P280" s="144"/>
      <c r="Q280" s="144"/>
      <c r="R280" s="144"/>
      <c r="S280" s="144"/>
      <c r="T280" s="144"/>
    </row>
    <row r="281" spans="8:20">
      <c r="H281" s="147"/>
      <c r="I281" s="148"/>
      <c r="J281" s="148"/>
      <c r="K281" s="148"/>
      <c r="L281" s="148"/>
      <c r="M281" s="148"/>
      <c r="O281" s="134"/>
      <c r="P281" s="144"/>
      <c r="Q281" s="144"/>
      <c r="R281" s="144"/>
      <c r="S281" s="144"/>
      <c r="T281" s="144"/>
    </row>
    <row r="282" spans="8:20">
      <c r="H282" s="147"/>
      <c r="I282" s="148"/>
      <c r="J282" s="148"/>
      <c r="K282" s="148"/>
      <c r="L282" s="148"/>
      <c r="M282" s="148"/>
      <c r="O282" s="134"/>
      <c r="P282" s="144"/>
      <c r="Q282" s="144"/>
      <c r="R282" s="144"/>
      <c r="S282" s="144"/>
      <c r="T282" s="144"/>
    </row>
    <row r="283" spans="8:20">
      <c r="H283" s="147"/>
      <c r="I283" s="148"/>
      <c r="J283" s="148"/>
      <c r="K283" s="148"/>
      <c r="L283" s="148"/>
      <c r="M283" s="148"/>
      <c r="O283" s="134"/>
      <c r="P283" s="144"/>
      <c r="Q283" s="144"/>
      <c r="R283" s="144"/>
      <c r="S283" s="144"/>
      <c r="T283" s="144"/>
    </row>
    <row r="284" spans="8:20">
      <c r="H284" s="147"/>
      <c r="I284" s="148"/>
      <c r="J284" s="148"/>
      <c r="K284" s="148"/>
      <c r="L284" s="148"/>
      <c r="M284" s="148"/>
      <c r="O284" s="134"/>
      <c r="P284" s="144"/>
      <c r="Q284" s="144"/>
      <c r="R284" s="144"/>
      <c r="S284" s="144"/>
      <c r="T284" s="144"/>
    </row>
    <row r="285" spans="8:20">
      <c r="H285" s="147"/>
      <c r="I285" s="148"/>
      <c r="J285" s="148"/>
      <c r="K285" s="148"/>
      <c r="L285" s="148"/>
      <c r="M285" s="148"/>
      <c r="O285" s="134"/>
      <c r="P285" s="144"/>
      <c r="Q285" s="144"/>
      <c r="R285" s="144"/>
      <c r="S285" s="144"/>
      <c r="T285" s="144"/>
    </row>
    <row r="286" spans="8:20">
      <c r="H286" s="147"/>
      <c r="I286" s="148"/>
      <c r="J286" s="148"/>
      <c r="K286" s="148"/>
      <c r="L286" s="148"/>
      <c r="M286" s="148"/>
      <c r="O286" s="134"/>
      <c r="P286" s="144"/>
      <c r="Q286" s="144"/>
      <c r="R286" s="144"/>
      <c r="S286" s="144"/>
      <c r="T286" s="144"/>
    </row>
    <row r="287" spans="8:20">
      <c r="H287" s="147"/>
      <c r="I287" s="148"/>
      <c r="J287" s="148"/>
      <c r="K287" s="148"/>
      <c r="L287" s="148"/>
      <c r="M287" s="148"/>
      <c r="O287" s="134"/>
      <c r="P287" s="144"/>
      <c r="Q287" s="144"/>
      <c r="R287" s="144"/>
      <c r="S287" s="144"/>
      <c r="T287" s="144"/>
    </row>
    <row r="288" spans="8:20">
      <c r="H288" s="147"/>
      <c r="I288" s="148"/>
      <c r="J288" s="148"/>
      <c r="K288" s="148"/>
      <c r="L288" s="148"/>
      <c r="M288" s="148"/>
      <c r="O288" s="134"/>
      <c r="P288" s="144"/>
      <c r="Q288" s="144"/>
      <c r="R288" s="144"/>
      <c r="S288" s="144"/>
      <c r="T288" s="144"/>
    </row>
    <row r="289" spans="8:20">
      <c r="H289" s="147"/>
      <c r="I289" s="148"/>
      <c r="J289" s="148"/>
      <c r="K289" s="148"/>
      <c r="L289" s="148"/>
      <c r="M289" s="148"/>
      <c r="O289" s="134"/>
      <c r="P289" s="144"/>
      <c r="Q289" s="144"/>
      <c r="R289" s="144"/>
      <c r="S289" s="144"/>
      <c r="T289" s="144"/>
    </row>
    <row r="290" spans="8:20">
      <c r="H290" s="147"/>
      <c r="I290" s="148"/>
      <c r="J290" s="148"/>
      <c r="K290" s="148"/>
      <c r="L290" s="148"/>
      <c r="M290" s="148"/>
      <c r="O290" s="134"/>
      <c r="P290" s="144"/>
      <c r="Q290" s="144"/>
      <c r="R290" s="144"/>
      <c r="S290" s="144"/>
      <c r="T290" s="144"/>
    </row>
    <row r="291" spans="8:20">
      <c r="H291" s="147"/>
      <c r="I291" s="148"/>
      <c r="J291" s="148"/>
      <c r="K291" s="148"/>
      <c r="L291" s="148"/>
      <c r="M291" s="148"/>
      <c r="O291" s="134"/>
      <c r="P291" s="144"/>
      <c r="Q291" s="144"/>
      <c r="R291" s="144"/>
      <c r="S291" s="144"/>
      <c r="T291" s="144"/>
    </row>
    <row r="292" spans="8:20">
      <c r="H292" s="147"/>
      <c r="I292" s="148"/>
      <c r="J292" s="148"/>
      <c r="K292" s="148"/>
      <c r="L292" s="148"/>
      <c r="M292" s="148"/>
      <c r="O292" s="134"/>
      <c r="P292" s="144"/>
      <c r="Q292" s="144"/>
      <c r="R292" s="144"/>
      <c r="S292" s="144"/>
      <c r="T292" s="144"/>
    </row>
    <row r="293" spans="8:20">
      <c r="H293" s="147"/>
      <c r="I293" s="148"/>
      <c r="J293" s="148"/>
      <c r="K293" s="148"/>
      <c r="L293" s="148"/>
      <c r="M293" s="148"/>
      <c r="O293" s="149"/>
      <c r="P293" s="144"/>
      <c r="Q293" s="144"/>
      <c r="R293" s="144"/>
      <c r="S293" s="144"/>
      <c r="T293" s="144"/>
    </row>
    <row r="294" spans="8:20">
      <c r="H294" s="147"/>
      <c r="I294" s="148"/>
      <c r="J294" s="148"/>
      <c r="K294" s="148"/>
      <c r="L294" s="148"/>
      <c r="M294" s="148"/>
      <c r="O294" s="149"/>
      <c r="P294" s="144"/>
      <c r="Q294" s="144"/>
      <c r="R294" s="144"/>
      <c r="S294" s="144"/>
      <c r="T294" s="144"/>
    </row>
    <row r="295" spans="8:20">
      <c r="H295" s="147"/>
      <c r="I295" s="148"/>
      <c r="J295" s="148"/>
      <c r="K295" s="148"/>
      <c r="L295" s="148"/>
      <c r="M295" s="148"/>
      <c r="O295" s="149"/>
      <c r="P295" s="144"/>
      <c r="Q295" s="144"/>
      <c r="R295" s="144"/>
      <c r="S295" s="144"/>
      <c r="T295" s="144"/>
    </row>
    <row r="296" spans="8:20">
      <c r="H296" s="147"/>
      <c r="I296" s="148"/>
      <c r="J296" s="148"/>
      <c r="K296" s="148"/>
      <c r="L296" s="148"/>
      <c r="M296" s="148"/>
      <c r="O296" s="149"/>
      <c r="P296" s="144"/>
      <c r="Q296" s="144"/>
      <c r="R296" s="144"/>
      <c r="S296" s="144"/>
      <c r="T296" s="144"/>
    </row>
    <row r="297" spans="8:20">
      <c r="H297" s="147"/>
      <c r="I297" s="148"/>
      <c r="J297" s="148"/>
      <c r="K297" s="148"/>
      <c r="L297" s="148"/>
      <c r="M297" s="148"/>
      <c r="O297" s="149"/>
      <c r="P297" s="144"/>
      <c r="Q297" s="144"/>
      <c r="R297" s="144"/>
      <c r="S297" s="144"/>
      <c r="T297" s="144"/>
    </row>
    <row r="298" spans="8:20">
      <c r="H298" s="147"/>
      <c r="I298" s="148"/>
      <c r="J298" s="148"/>
      <c r="K298" s="148"/>
      <c r="L298" s="148"/>
      <c r="M298" s="148"/>
      <c r="O298" s="149"/>
      <c r="P298" s="144"/>
      <c r="Q298" s="144"/>
      <c r="R298" s="144"/>
      <c r="S298" s="144"/>
      <c r="T298" s="144"/>
    </row>
    <row r="299" spans="8:20">
      <c r="H299" s="147"/>
      <c r="I299" s="148"/>
      <c r="J299" s="148"/>
      <c r="K299" s="148"/>
      <c r="L299" s="148"/>
      <c r="M299" s="148"/>
      <c r="O299" s="149"/>
      <c r="P299" s="144"/>
      <c r="Q299" s="144"/>
      <c r="R299" s="144"/>
      <c r="S299" s="144"/>
      <c r="T299" s="144"/>
    </row>
    <row r="300" spans="8:20">
      <c r="H300" s="147"/>
      <c r="I300" s="148"/>
      <c r="J300" s="148"/>
      <c r="K300" s="148"/>
      <c r="L300" s="148"/>
      <c r="M300" s="148"/>
      <c r="O300" s="149"/>
      <c r="P300" s="144"/>
      <c r="Q300" s="144"/>
      <c r="R300" s="144"/>
      <c r="S300" s="144"/>
      <c r="T300" s="144"/>
    </row>
    <row r="301" spans="8:20">
      <c r="H301" s="147"/>
      <c r="I301" s="148"/>
      <c r="J301" s="148"/>
      <c r="K301" s="148"/>
      <c r="L301" s="148"/>
      <c r="M301" s="148"/>
      <c r="O301" s="149"/>
      <c r="P301" s="144"/>
      <c r="Q301" s="144"/>
      <c r="R301" s="144"/>
      <c r="S301" s="144"/>
      <c r="T301" s="144"/>
    </row>
    <row r="302" spans="8:20">
      <c r="H302" s="147"/>
      <c r="I302" s="148"/>
      <c r="J302" s="148"/>
      <c r="K302" s="148"/>
      <c r="L302" s="148"/>
      <c r="M302" s="148"/>
      <c r="O302" s="149"/>
      <c r="P302" s="144"/>
      <c r="Q302" s="144"/>
      <c r="R302" s="144"/>
      <c r="S302" s="144"/>
      <c r="T302" s="144"/>
    </row>
    <row r="303" spans="8:20">
      <c r="H303" s="147"/>
      <c r="I303" s="148"/>
      <c r="J303" s="148"/>
      <c r="K303" s="148"/>
      <c r="L303" s="148"/>
      <c r="M303" s="148"/>
      <c r="O303" s="149"/>
      <c r="P303" s="144"/>
      <c r="Q303" s="144"/>
      <c r="R303" s="144"/>
      <c r="S303" s="144"/>
      <c r="T303" s="144"/>
    </row>
    <row r="304" spans="8:20">
      <c r="H304" s="147"/>
      <c r="I304" s="148"/>
      <c r="J304" s="148"/>
      <c r="K304" s="148"/>
      <c r="L304" s="148"/>
      <c r="M304" s="148"/>
      <c r="O304" s="149"/>
      <c r="P304" s="144"/>
      <c r="Q304" s="144"/>
      <c r="R304" s="144"/>
      <c r="S304" s="144"/>
      <c r="T304" s="144"/>
    </row>
    <row r="305" spans="8:20">
      <c r="H305" s="147"/>
      <c r="I305" s="148"/>
      <c r="J305" s="148"/>
      <c r="K305" s="148"/>
      <c r="L305" s="148"/>
      <c r="M305" s="148"/>
      <c r="O305" s="149"/>
      <c r="P305" s="144"/>
      <c r="Q305" s="144"/>
      <c r="R305" s="144"/>
      <c r="S305" s="144"/>
      <c r="T305" s="144"/>
    </row>
    <row r="306" spans="8:20">
      <c r="H306" s="147"/>
      <c r="I306" s="148"/>
      <c r="J306" s="148"/>
      <c r="K306" s="148"/>
      <c r="L306" s="148"/>
      <c r="M306" s="148"/>
      <c r="O306" s="149"/>
      <c r="P306" s="144"/>
      <c r="Q306" s="144"/>
      <c r="R306" s="144"/>
      <c r="S306" s="144"/>
      <c r="T306" s="144"/>
    </row>
    <row r="307" spans="8:20">
      <c r="H307" s="147"/>
      <c r="I307" s="148"/>
      <c r="J307" s="148"/>
      <c r="K307" s="148"/>
      <c r="L307" s="148"/>
      <c r="M307" s="148"/>
      <c r="O307" s="149"/>
      <c r="P307" s="144"/>
      <c r="Q307" s="144"/>
      <c r="R307" s="144"/>
      <c r="S307" s="144"/>
      <c r="T307" s="144"/>
    </row>
    <row r="308" spans="8:20">
      <c r="H308" s="147"/>
      <c r="I308" s="148"/>
      <c r="J308" s="148"/>
      <c r="K308" s="148"/>
      <c r="L308" s="148"/>
      <c r="M308" s="148"/>
      <c r="O308" s="149"/>
      <c r="P308" s="144"/>
      <c r="Q308" s="144"/>
      <c r="R308" s="144"/>
      <c r="S308" s="144"/>
      <c r="T308" s="144"/>
    </row>
    <row r="309" spans="8:20">
      <c r="H309" s="147"/>
      <c r="I309" s="148"/>
      <c r="J309" s="148"/>
      <c r="K309" s="148"/>
      <c r="L309" s="148"/>
      <c r="M309" s="148"/>
      <c r="O309" s="149"/>
      <c r="P309" s="144"/>
      <c r="Q309" s="144"/>
      <c r="R309" s="144"/>
      <c r="S309" s="144"/>
      <c r="T309" s="144"/>
    </row>
    <row r="310" spans="8:20">
      <c r="H310" s="147"/>
      <c r="I310" s="148"/>
      <c r="J310" s="148"/>
      <c r="K310" s="148"/>
      <c r="L310" s="148"/>
      <c r="M310" s="148"/>
      <c r="O310" s="149"/>
      <c r="P310" s="144"/>
      <c r="Q310" s="144"/>
      <c r="R310" s="144"/>
      <c r="S310" s="144"/>
      <c r="T310" s="144"/>
    </row>
    <row r="311" spans="8:20">
      <c r="H311" s="147"/>
      <c r="I311" s="148"/>
      <c r="J311" s="148"/>
      <c r="K311" s="148"/>
      <c r="L311" s="148"/>
      <c r="M311" s="148"/>
      <c r="O311" s="149"/>
      <c r="P311" s="144"/>
      <c r="Q311" s="144"/>
      <c r="R311" s="144"/>
      <c r="S311" s="144"/>
      <c r="T311" s="144"/>
    </row>
    <row r="312" spans="8:20">
      <c r="H312" s="147"/>
      <c r="I312" s="148"/>
      <c r="J312" s="148"/>
      <c r="K312" s="148"/>
      <c r="L312" s="148"/>
      <c r="M312" s="148"/>
      <c r="O312" s="149"/>
      <c r="P312" s="144"/>
      <c r="Q312" s="144"/>
      <c r="R312" s="144"/>
      <c r="S312" s="144"/>
      <c r="T312" s="144"/>
    </row>
    <row r="313" spans="8:20">
      <c r="H313" s="147"/>
      <c r="I313" s="148"/>
      <c r="J313" s="148"/>
      <c r="K313" s="148"/>
      <c r="L313" s="148"/>
      <c r="M313" s="148"/>
      <c r="O313" s="149"/>
      <c r="P313" s="144"/>
      <c r="Q313" s="144"/>
      <c r="R313" s="144"/>
      <c r="S313" s="144"/>
      <c r="T313" s="144"/>
    </row>
    <row r="314" spans="8:20">
      <c r="H314" s="146"/>
      <c r="I314" s="146"/>
      <c r="J314" s="146"/>
      <c r="K314" s="146"/>
      <c r="L314" s="146"/>
      <c r="M314" s="146"/>
      <c r="O314" s="149"/>
      <c r="P314" s="144"/>
      <c r="Q314" s="144"/>
      <c r="R314" s="144"/>
      <c r="S314" s="144"/>
      <c r="T314" s="144"/>
    </row>
    <row r="315" spans="8:20">
      <c r="H315" s="146"/>
      <c r="I315" s="146"/>
      <c r="J315" s="146"/>
      <c r="K315" s="146"/>
      <c r="L315" s="146"/>
      <c r="M315" s="146"/>
      <c r="O315" s="149"/>
      <c r="P315" s="144"/>
      <c r="Q315" s="144"/>
      <c r="R315" s="144"/>
      <c r="S315" s="144"/>
      <c r="T315" s="144"/>
    </row>
    <row r="316" spans="8:20">
      <c r="H316" s="146"/>
      <c r="I316" s="146"/>
      <c r="J316" s="146"/>
      <c r="K316" s="146"/>
      <c r="L316" s="146"/>
      <c r="M316" s="146"/>
      <c r="O316" s="149"/>
      <c r="P316" s="144"/>
      <c r="Q316" s="144"/>
      <c r="R316" s="144"/>
      <c r="S316" s="144"/>
      <c r="T316" s="144"/>
    </row>
    <row r="317" spans="8:20">
      <c r="H317" s="146"/>
      <c r="I317" s="146"/>
      <c r="J317" s="146"/>
      <c r="K317" s="146"/>
      <c r="L317" s="146"/>
      <c r="M317" s="146"/>
      <c r="O317" s="149"/>
      <c r="P317" s="144"/>
      <c r="Q317" s="144"/>
      <c r="R317" s="144"/>
      <c r="S317" s="144"/>
      <c r="T317" s="144"/>
    </row>
    <row r="318" spans="8:20">
      <c r="H318" s="146"/>
      <c r="I318" s="146"/>
      <c r="J318" s="146"/>
      <c r="K318" s="146"/>
      <c r="L318" s="146"/>
      <c r="M318" s="146"/>
      <c r="O318" s="149"/>
      <c r="P318" s="144"/>
      <c r="Q318" s="144"/>
      <c r="R318" s="144"/>
      <c r="S318" s="144"/>
      <c r="T318" s="144"/>
    </row>
    <row r="319" spans="8:20">
      <c r="H319" s="146"/>
      <c r="I319" s="146"/>
      <c r="J319" s="146"/>
      <c r="K319" s="146"/>
      <c r="L319" s="146"/>
      <c r="M319" s="146"/>
      <c r="O319" s="149"/>
      <c r="P319" s="144"/>
      <c r="Q319" s="144"/>
      <c r="R319" s="144"/>
      <c r="S319" s="144"/>
      <c r="T319" s="144"/>
    </row>
    <row r="320" spans="8:20">
      <c r="H320" s="146"/>
      <c r="I320" s="146"/>
      <c r="J320" s="146"/>
      <c r="K320" s="146"/>
      <c r="L320" s="146"/>
      <c r="M320" s="146"/>
      <c r="O320" s="149"/>
      <c r="P320" s="144"/>
      <c r="Q320" s="144"/>
      <c r="R320" s="144"/>
      <c r="S320" s="144"/>
      <c r="T320" s="144"/>
    </row>
    <row r="321" spans="8:20">
      <c r="H321" s="146"/>
      <c r="I321" s="146"/>
      <c r="J321" s="146"/>
      <c r="K321" s="146"/>
      <c r="L321" s="146"/>
      <c r="M321" s="146"/>
      <c r="O321" s="149"/>
      <c r="P321" s="144"/>
      <c r="Q321" s="144"/>
      <c r="R321" s="144"/>
      <c r="S321" s="144"/>
      <c r="T321" s="144"/>
    </row>
    <row r="322" spans="8:20">
      <c r="H322" s="146"/>
      <c r="I322" s="146"/>
      <c r="J322" s="146"/>
      <c r="K322" s="146"/>
      <c r="L322" s="146"/>
      <c r="M322" s="146"/>
      <c r="O322" s="149"/>
      <c r="P322" s="144"/>
      <c r="Q322" s="144"/>
      <c r="R322" s="144"/>
      <c r="S322" s="144"/>
      <c r="T322" s="144"/>
    </row>
    <row r="323" spans="8:20">
      <c r="H323" s="146"/>
      <c r="I323" s="146"/>
      <c r="J323" s="146"/>
      <c r="K323" s="146"/>
      <c r="L323" s="146"/>
      <c r="M323" s="146"/>
      <c r="O323" s="149"/>
      <c r="P323" s="144"/>
      <c r="Q323" s="144"/>
      <c r="R323" s="144"/>
      <c r="S323" s="144"/>
      <c r="T323" s="144"/>
    </row>
    <row r="324" spans="8:20">
      <c r="H324" s="146"/>
      <c r="I324" s="146"/>
      <c r="J324" s="146"/>
      <c r="K324" s="146"/>
      <c r="L324" s="146"/>
      <c r="M324" s="146"/>
      <c r="O324" s="149"/>
      <c r="P324" s="144"/>
      <c r="Q324" s="144"/>
      <c r="R324" s="144"/>
      <c r="S324" s="144"/>
      <c r="T324" s="144"/>
    </row>
    <row r="325" spans="8:20">
      <c r="H325" s="146"/>
      <c r="I325" s="146"/>
      <c r="J325" s="146"/>
      <c r="K325" s="146"/>
      <c r="L325" s="146"/>
      <c r="M325" s="146"/>
      <c r="O325" s="149"/>
      <c r="P325" s="144"/>
      <c r="Q325" s="144"/>
      <c r="R325" s="144"/>
      <c r="S325" s="144"/>
      <c r="T325" s="144"/>
    </row>
    <row r="326" spans="8:20">
      <c r="H326" s="146"/>
      <c r="I326" s="146"/>
      <c r="J326" s="146"/>
      <c r="K326" s="146"/>
      <c r="L326" s="146"/>
      <c r="M326" s="146"/>
      <c r="O326" s="149"/>
      <c r="P326" s="144"/>
      <c r="Q326" s="144"/>
      <c r="R326" s="144"/>
      <c r="S326" s="144"/>
      <c r="T326" s="144"/>
    </row>
    <row r="327" spans="8:20">
      <c r="H327" s="146"/>
      <c r="I327" s="146"/>
      <c r="J327" s="146"/>
      <c r="K327" s="146"/>
      <c r="L327" s="146"/>
      <c r="M327" s="146"/>
      <c r="O327" s="149"/>
      <c r="P327" s="144"/>
      <c r="Q327" s="144"/>
      <c r="R327" s="144"/>
      <c r="S327" s="144"/>
      <c r="T327" s="144"/>
    </row>
    <row r="328" spans="8:20">
      <c r="H328" s="146"/>
      <c r="I328" s="146"/>
      <c r="J328" s="146"/>
      <c r="K328" s="146"/>
      <c r="L328" s="146"/>
      <c r="M328" s="146"/>
      <c r="O328" s="149"/>
      <c r="P328" s="144"/>
      <c r="Q328" s="144"/>
      <c r="R328" s="144"/>
      <c r="S328" s="144"/>
      <c r="T328" s="144"/>
    </row>
    <row r="329" spans="8:20">
      <c r="H329" s="146"/>
      <c r="I329" s="146"/>
      <c r="J329" s="146"/>
      <c r="K329" s="146"/>
      <c r="L329" s="146"/>
      <c r="M329" s="146"/>
      <c r="O329" s="149"/>
      <c r="P329" s="144"/>
      <c r="Q329" s="144"/>
      <c r="R329" s="144"/>
      <c r="S329" s="144"/>
      <c r="T329" s="144"/>
    </row>
    <row r="330" spans="8:20">
      <c r="H330" s="146"/>
      <c r="I330" s="146"/>
      <c r="J330" s="146"/>
      <c r="K330" s="146"/>
      <c r="L330" s="146"/>
      <c r="M330" s="146"/>
      <c r="O330" s="149"/>
      <c r="P330" s="144"/>
      <c r="Q330" s="144"/>
      <c r="R330" s="144"/>
      <c r="S330" s="144"/>
      <c r="T330" s="144"/>
    </row>
    <row r="331" spans="8:20">
      <c r="H331" s="146"/>
      <c r="I331" s="146"/>
      <c r="J331" s="146"/>
      <c r="K331" s="146"/>
      <c r="L331" s="146"/>
      <c r="M331" s="146"/>
      <c r="O331" s="149"/>
      <c r="P331" s="144"/>
      <c r="Q331" s="144"/>
      <c r="R331" s="144"/>
      <c r="S331" s="144"/>
      <c r="T331" s="144"/>
    </row>
    <row r="332" spans="8:20">
      <c r="H332" s="146"/>
      <c r="I332" s="146"/>
      <c r="J332" s="146"/>
      <c r="K332" s="146"/>
      <c r="L332" s="146"/>
      <c r="M332" s="146"/>
      <c r="O332" s="149"/>
      <c r="P332" s="144"/>
      <c r="Q332" s="144"/>
      <c r="R332" s="144"/>
      <c r="S332" s="144"/>
      <c r="T332" s="144"/>
    </row>
    <row r="333" spans="8:20">
      <c r="H333" s="146"/>
      <c r="I333" s="146"/>
      <c r="J333" s="146"/>
      <c r="K333" s="146"/>
      <c r="L333" s="146"/>
      <c r="M333" s="146"/>
      <c r="O333" s="149"/>
      <c r="P333" s="144"/>
      <c r="Q333" s="144"/>
      <c r="R333" s="144"/>
      <c r="S333" s="144"/>
      <c r="T333" s="144"/>
    </row>
    <row r="334" spans="8:20">
      <c r="H334" s="146"/>
      <c r="I334" s="146"/>
      <c r="J334" s="146"/>
      <c r="K334" s="146"/>
      <c r="L334" s="146"/>
      <c r="M334" s="146"/>
      <c r="O334" s="149"/>
      <c r="P334" s="144"/>
      <c r="Q334" s="144"/>
      <c r="R334" s="144"/>
      <c r="S334" s="144"/>
      <c r="T334" s="144"/>
    </row>
    <row r="335" spans="8:20">
      <c r="H335" s="146"/>
      <c r="I335" s="146"/>
      <c r="J335" s="146"/>
      <c r="K335" s="146"/>
      <c r="L335" s="146"/>
      <c r="M335" s="146"/>
      <c r="O335" s="149"/>
      <c r="P335" s="144"/>
      <c r="Q335" s="144"/>
      <c r="R335" s="144"/>
      <c r="S335" s="144"/>
      <c r="T335" s="144"/>
    </row>
    <row r="336" spans="8:20">
      <c r="H336" s="146"/>
      <c r="I336" s="146"/>
      <c r="J336" s="146"/>
      <c r="K336" s="146"/>
      <c r="L336" s="146"/>
      <c r="M336" s="146"/>
      <c r="O336" s="149"/>
      <c r="P336" s="144"/>
      <c r="Q336" s="144"/>
      <c r="R336" s="144"/>
      <c r="S336" s="144"/>
      <c r="T336" s="144"/>
    </row>
    <row r="337" spans="8:20">
      <c r="H337" s="146"/>
      <c r="I337" s="146"/>
      <c r="J337" s="146"/>
      <c r="K337" s="146"/>
      <c r="L337" s="146"/>
      <c r="M337" s="146"/>
      <c r="O337" s="149"/>
      <c r="P337" s="144"/>
      <c r="Q337" s="144"/>
      <c r="R337" s="144"/>
      <c r="S337" s="144"/>
      <c r="T337" s="144"/>
    </row>
    <row r="338" spans="8:20">
      <c r="H338" s="146"/>
      <c r="I338" s="146"/>
      <c r="J338" s="146"/>
      <c r="K338" s="146"/>
      <c r="L338" s="146"/>
      <c r="M338" s="146"/>
      <c r="O338" s="149"/>
      <c r="P338" s="144"/>
      <c r="Q338" s="144"/>
      <c r="R338" s="144"/>
      <c r="S338" s="144"/>
      <c r="T338" s="144"/>
    </row>
    <row r="339" spans="8:20">
      <c r="H339" s="146"/>
      <c r="I339" s="146"/>
      <c r="J339" s="146"/>
      <c r="K339" s="146"/>
      <c r="L339" s="146"/>
      <c r="M339" s="146"/>
      <c r="O339" s="149"/>
      <c r="P339" s="144"/>
      <c r="Q339" s="144"/>
      <c r="R339" s="144"/>
      <c r="S339" s="144"/>
      <c r="T339" s="144"/>
    </row>
    <row r="340" spans="8:20">
      <c r="H340" s="146"/>
      <c r="I340" s="146"/>
      <c r="J340" s="146"/>
      <c r="K340" s="146"/>
      <c r="L340" s="146"/>
      <c r="M340" s="146"/>
      <c r="O340" s="149"/>
      <c r="P340" s="144"/>
      <c r="Q340" s="144"/>
      <c r="R340" s="144"/>
      <c r="S340" s="144"/>
      <c r="T340" s="144"/>
    </row>
    <row r="341" spans="8:20">
      <c r="H341" s="146"/>
      <c r="I341" s="146"/>
      <c r="J341" s="146"/>
      <c r="K341" s="146"/>
      <c r="L341" s="146"/>
      <c r="M341" s="146"/>
      <c r="O341" s="149"/>
      <c r="P341" s="144"/>
      <c r="Q341" s="144"/>
      <c r="R341" s="144"/>
      <c r="S341" s="144"/>
      <c r="T341" s="144"/>
    </row>
    <row r="342" spans="8:20">
      <c r="H342" s="146"/>
      <c r="I342" s="146"/>
      <c r="J342" s="146"/>
      <c r="K342" s="146"/>
      <c r="L342" s="146"/>
      <c r="M342" s="146"/>
      <c r="O342" s="149"/>
      <c r="P342" s="144"/>
      <c r="Q342" s="144"/>
      <c r="R342" s="144"/>
      <c r="S342" s="144"/>
      <c r="T342" s="144"/>
    </row>
    <row r="343" spans="8:20">
      <c r="H343" s="146"/>
      <c r="I343" s="146"/>
      <c r="J343" s="146"/>
      <c r="K343" s="146"/>
      <c r="L343" s="146"/>
      <c r="M343" s="146"/>
      <c r="O343" s="149"/>
      <c r="P343" s="144"/>
      <c r="Q343" s="144"/>
      <c r="R343" s="144"/>
      <c r="S343" s="144"/>
      <c r="T343" s="144"/>
    </row>
    <row r="344" spans="8:20">
      <c r="H344" s="146"/>
      <c r="I344" s="146"/>
      <c r="J344" s="146"/>
      <c r="K344" s="146"/>
      <c r="L344" s="146"/>
      <c r="M344" s="146"/>
      <c r="O344" s="149"/>
      <c r="P344" s="144"/>
      <c r="Q344" s="144"/>
      <c r="R344" s="144"/>
      <c r="S344" s="144"/>
      <c r="T344" s="144"/>
    </row>
    <row r="345" spans="8:20">
      <c r="H345" s="146"/>
      <c r="I345" s="146"/>
      <c r="J345" s="146"/>
      <c r="K345" s="146"/>
      <c r="L345" s="146"/>
      <c r="M345" s="146"/>
      <c r="O345" s="149"/>
      <c r="P345" s="144"/>
      <c r="Q345" s="144"/>
      <c r="R345" s="144"/>
      <c r="S345" s="144"/>
      <c r="T345" s="144"/>
    </row>
    <row r="346" spans="8:20">
      <c r="H346" s="146"/>
      <c r="I346" s="146"/>
      <c r="J346" s="146"/>
      <c r="K346" s="146"/>
      <c r="L346" s="146"/>
      <c r="M346" s="146"/>
      <c r="O346" s="149"/>
      <c r="P346" s="144"/>
      <c r="Q346" s="144"/>
      <c r="R346" s="144"/>
      <c r="S346" s="144"/>
      <c r="T346" s="144"/>
    </row>
    <row r="347" spans="8:20">
      <c r="H347" s="146"/>
      <c r="I347" s="146"/>
      <c r="J347" s="146"/>
      <c r="K347" s="146"/>
      <c r="L347" s="146"/>
      <c r="M347" s="146"/>
      <c r="O347" s="149"/>
      <c r="P347" s="144"/>
      <c r="Q347" s="144"/>
      <c r="R347" s="144"/>
      <c r="S347" s="144"/>
      <c r="T347" s="144"/>
    </row>
    <row r="348" spans="8:20">
      <c r="H348" s="146"/>
      <c r="I348" s="146"/>
      <c r="J348" s="146"/>
      <c r="K348" s="146"/>
      <c r="L348" s="146"/>
      <c r="M348" s="146"/>
      <c r="O348" s="149"/>
      <c r="P348" s="144"/>
      <c r="Q348" s="144"/>
      <c r="R348" s="144"/>
      <c r="S348" s="144"/>
      <c r="T348" s="144"/>
    </row>
    <row r="349" spans="8:20">
      <c r="H349" s="146"/>
      <c r="I349" s="146"/>
      <c r="J349" s="146"/>
      <c r="K349" s="146"/>
      <c r="L349" s="146"/>
      <c r="M349" s="146"/>
      <c r="O349" s="149"/>
      <c r="P349" s="144"/>
      <c r="Q349" s="144"/>
      <c r="R349" s="144"/>
      <c r="S349" s="144"/>
      <c r="T349" s="144"/>
    </row>
    <row r="350" spans="8:20">
      <c r="H350" s="146"/>
      <c r="I350" s="146"/>
      <c r="J350" s="146"/>
      <c r="K350" s="146"/>
      <c r="L350" s="146"/>
      <c r="M350" s="146"/>
      <c r="O350" s="149"/>
      <c r="P350" s="144"/>
      <c r="Q350" s="144"/>
      <c r="R350" s="144"/>
      <c r="S350" s="144"/>
      <c r="T350" s="144"/>
    </row>
    <row r="351" spans="8:20">
      <c r="H351" s="146"/>
      <c r="I351" s="146"/>
      <c r="J351" s="146"/>
      <c r="K351" s="146"/>
      <c r="L351" s="146"/>
      <c r="M351" s="146"/>
      <c r="O351" s="149"/>
      <c r="P351" s="144"/>
      <c r="Q351" s="144"/>
      <c r="R351" s="144"/>
      <c r="S351" s="144"/>
      <c r="T351" s="144"/>
    </row>
    <row r="352" spans="8:20">
      <c r="H352" s="146"/>
      <c r="I352" s="146"/>
      <c r="J352" s="146"/>
      <c r="K352" s="146"/>
      <c r="L352" s="146"/>
      <c r="M352" s="146"/>
      <c r="O352" s="149"/>
      <c r="P352" s="144"/>
      <c r="Q352" s="144"/>
      <c r="R352" s="144"/>
      <c r="S352" s="144"/>
      <c r="T352" s="144"/>
    </row>
  </sheetData>
  <mergeCells count="3">
    <mergeCell ref="O1:T1"/>
    <mergeCell ref="V1:AA1"/>
    <mergeCell ref="AC1:AH1"/>
  </mergeCells>
  <phoneticPr fontId="5" type="noConversion"/>
  <conditionalFormatting sqref="H166:H273 AC57:AC106 V108:V156 O163:O292">
    <cfRule type="expression" dxfId="3" priority="2" stopIfTrue="1">
      <formula>H57&gt;0</formula>
    </cfRule>
  </conditionalFormatting>
  <conditionalFormatting sqref="A4:B4 A7:B7">
    <cfRule type="expression" dxfId="2" priority="1" stopIfTrue="1">
      <formula>A4&gt;0</formula>
    </cfRule>
  </conditionalFormatting>
  <conditionalFormatting sqref="N4:N156 N163:N65535 AB4:AB65535 U4:U156">
    <cfRule type="expression" dxfId="1" priority="3" stopIfTrue="1">
      <formula>OR(O4&lt;&gt;"",M4&lt;&gt;"")</formula>
    </cfRule>
  </conditionalFormatting>
  <conditionalFormatting sqref="U157:U65535">
    <cfRule type="expression" dxfId="0" priority="4" stopIfTrue="1">
      <formula>OR(V158&lt;&gt;"",T157&lt;&gt;"")</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01" r:id="rId4" name="Drop Down 1">
              <controlPr defaultSize="0" autoLine="0" autoPict="0">
                <anchor moveWithCells="1">
                  <from>
                    <xdr:col>1</xdr:col>
                    <xdr:colOff>0</xdr:colOff>
                    <xdr:row>7</xdr:row>
                    <xdr:rowOff>0</xdr:rowOff>
                  </from>
                  <to>
                    <xdr:col>1</xdr:col>
                    <xdr:colOff>714375</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1"/>
  <sheetViews>
    <sheetView showGridLines="0" topLeftCell="A4" zoomScaleNormal="100" workbookViewId="0">
      <selection activeCell="Q31" sqref="Q31"/>
    </sheetView>
  </sheetViews>
  <sheetFormatPr defaultRowHeight="14.25"/>
  <cols>
    <col min="14" max="14" width="10.5" customWidth="1"/>
  </cols>
  <sheetData>
    <row r="1" spans="1:14" ht="20.25" customHeight="1">
      <c r="A1" s="2"/>
      <c r="B1" s="2"/>
      <c r="C1" s="2"/>
    </row>
    <row r="2" spans="1:14" ht="15.75">
      <c r="A2" s="2"/>
      <c r="B2" s="2"/>
      <c r="C2" s="2"/>
    </row>
    <row r="3" spans="1:14" ht="18" customHeight="1">
      <c r="A3" s="2"/>
      <c r="B3" s="2"/>
      <c r="C3" s="2"/>
    </row>
    <row r="4" spans="1:14">
      <c r="A4" s="185" t="s">
        <v>30</v>
      </c>
      <c r="B4" s="185"/>
      <c r="C4" s="185"/>
      <c r="D4" s="185"/>
      <c r="E4" s="185"/>
      <c r="F4" s="185"/>
      <c r="G4" s="185"/>
      <c r="H4" s="185"/>
      <c r="I4" s="185"/>
      <c r="J4" s="185"/>
      <c r="K4" s="185"/>
      <c r="L4" s="185"/>
      <c r="M4" s="185"/>
      <c r="N4" s="185"/>
    </row>
    <row r="5" spans="1:14">
      <c r="A5" s="188" t="s">
        <v>31</v>
      </c>
      <c r="B5" s="188"/>
      <c r="C5" s="188"/>
      <c r="D5" s="188"/>
      <c r="E5" s="188"/>
      <c r="F5" s="188"/>
      <c r="G5" s="188"/>
      <c r="H5" s="188" t="s">
        <v>36</v>
      </c>
      <c r="I5" s="188"/>
      <c r="J5" s="188"/>
      <c r="K5" s="188"/>
      <c r="L5" s="188"/>
      <c r="M5" s="188"/>
      <c r="N5" s="188"/>
    </row>
    <row r="6" spans="1:14" ht="13.5" customHeight="1">
      <c r="A6" s="188"/>
      <c r="B6" s="188"/>
      <c r="C6" s="188"/>
      <c r="D6" s="188"/>
      <c r="E6" s="188"/>
      <c r="F6" s="188"/>
      <c r="G6" s="188"/>
      <c r="H6" s="188"/>
      <c r="I6" s="188"/>
      <c r="J6" s="188"/>
      <c r="K6" s="188"/>
      <c r="L6" s="188"/>
      <c r="M6" s="188"/>
      <c r="N6" s="188"/>
    </row>
    <row r="7" spans="1:14" ht="15.75">
      <c r="A7" s="43"/>
      <c r="B7" s="43"/>
      <c r="C7" s="43"/>
      <c r="D7" s="43"/>
      <c r="E7" s="43"/>
      <c r="F7" s="43"/>
      <c r="G7" s="43"/>
      <c r="H7" s="43"/>
      <c r="I7" s="43"/>
      <c r="J7" s="43"/>
      <c r="K7" s="43"/>
      <c r="L7" s="43"/>
      <c r="M7" s="3"/>
    </row>
    <row r="8" spans="1:14" ht="15.75">
      <c r="A8" s="43"/>
      <c r="B8" s="43"/>
      <c r="C8" s="43"/>
      <c r="D8" s="43"/>
      <c r="E8" s="43"/>
      <c r="F8" s="43"/>
      <c r="G8" s="43"/>
      <c r="H8" s="43"/>
      <c r="I8" s="43"/>
      <c r="J8" s="43"/>
      <c r="K8" s="43"/>
      <c r="L8" s="43"/>
      <c r="M8" s="3"/>
    </row>
    <row r="9" spans="1:14" ht="15.75">
      <c r="A9" s="43"/>
      <c r="B9" s="43"/>
      <c r="C9" s="43"/>
      <c r="D9" s="43"/>
      <c r="E9" s="43"/>
      <c r="F9" s="43"/>
      <c r="G9" s="43"/>
      <c r="H9" s="43"/>
      <c r="I9" s="43"/>
      <c r="J9" s="43"/>
      <c r="K9" s="43"/>
      <c r="L9" s="43"/>
      <c r="M9" s="3"/>
    </row>
    <row r="10" spans="1:14" ht="15.75">
      <c r="A10" s="43"/>
      <c r="B10" s="43"/>
      <c r="C10" s="43"/>
      <c r="D10" s="43"/>
      <c r="E10" s="43"/>
      <c r="F10" s="43"/>
      <c r="G10" s="43"/>
      <c r="H10" s="43"/>
      <c r="I10" s="43"/>
      <c r="J10" s="43"/>
      <c r="K10" s="43"/>
      <c r="L10" s="43"/>
      <c r="M10" s="3"/>
    </row>
    <row r="11" spans="1:14" ht="15.75">
      <c r="A11" s="43"/>
      <c r="B11" s="43"/>
      <c r="C11" s="43"/>
      <c r="D11" s="43"/>
      <c r="E11" s="43"/>
      <c r="F11" s="43"/>
      <c r="G11" s="43"/>
      <c r="H11" s="43"/>
      <c r="I11" s="43"/>
      <c r="J11" s="43"/>
      <c r="K11" s="43"/>
      <c r="L11" s="43"/>
      <c r="M11" s="3"/>
    </row>
    <row r="12" spans="1:14" ht="15.75">
      <c r="A12" s="43"/>
      <c r="B12" s="43"/>
      <c r="C12" s="43"/>
      <c r="D12" s="43"/>
      <c r="E12" s="43"/>
      <c r="F12" s="43"/>
      <c r="G12" s="43"/>
      <c r="H12" s="43"/>
      <c r="I12" s="43"/>
      <c r="J12" s="43"/>
      <c r="K12" s="43"/>
      <c r="L12" s="43"/>
      <c r="M12" s="3"/>
    </row>
    <row r="13" spans="1:14" ht="15.75">
      <c r="A13" s="43"/>
      <c r="B13" s="43"/>
      <c r="C13" s="43"/>
      <c r="D13" s="43"/>
      <c r="E13" s="43"/>
      <c r="F13" s="43"/>
      <c r="G13" s="43"/>
      <c r="H13" s="43"/>
      <c r="I13" s="43"/>
      <c r="J13" s="43"/>
      <c r="K13" s="43"/>
      <c r="L13" s="43"/>
      <c r="M13" s="3"/>
    </row>
    <row r="14" spans="1:14" ht="15.75">
      <c r="A14" s="43"/>
      <c r="B14" s="43"/>
      <c r="C14" s="43"/>
      <c r="D14" s="43"/>
      <c r="E14" s="43"/>
      <c r="F14" s="43"/>
      <c r="G14" s="43"/>
      <c r="H14" s="43"/>
      <c r="I14" s="43"/>
      <c r="J14" s="43"/>
      <c r="K14" s="43"/>
      <c r="L14" s="43"/>
      <c r="M14" s="3"/>
    </row>
    <row r="15" spans="1:14" ht="15.75">
      <c r="A15" s="43"/>
      <c r="B15" s="43"/>
      <c r="C15" s="43"/>
      <c r="D15" s="43"/>
      <c r="E15" s="43"/>
      <c r="F15" s="43"/>
      <c r="G15" s="43"/>
      <c r="H15" s="43"/>
      <c r="I15" s="43"/>
      <c r="J15" s="43"/>
      <c r="K15" s="43"/>
      <c r="L15" s="43"/>
      <c r="M15" s="3"/>
    </row>
    <row r="16" spans="1:14" ht="15.75">
      <c r="A16" s="43"/>
      <c r="B16" s="43"/>
      <c r="C16" s="43"/>
      <c r="D16" s="43"/>
      <c r="E16" s="43"/>
      <c r="F16" s="43"/>
      <c r="G16" s="43"/>
      <c r="H16" s="43"/>
      <c r="I16" s="43"/>
      <c r="J16" s="43"/>
      <c r="K16" s="43"/>
      <c r="L16" s="43"/>
      <c r="M16" s="3"/>
    </row>
    <row r="17" spans="1:14" ht="15.75">
      <c r="A17" s="43"/>
      <c r="B17" s="43"/>
      <c r="C17" s="43"/>
      <c r="D17" s="43"/>
      <c r="E17" s="43"/>
      <c r="F17" s="43"/>
      <c r="G17" s="43"/>
      <c r="H17" s="43"/>
      <c r="I17" s="43"/>
      <c r="J17" s="43"/>
      <c r="K17" s="43"/>
      <c r="L17" s="43"/>
      <c r="M17" s="3"/>
    </row>
    <row r="18" spans="1:14" ht="15.75">
      <c r="A18" s="43"/>
      <c r="B18" s="43"/>
      <c r="C18" s="43"/>
      <c r="D18" s="43"/>
      <c r="E18" s="43"/>
      <c r="F18" s="43"/>
      <c r="G18" s="43"/>
      <c r="H18" s="43"/>
      <c r="I18" s="43"/>
      <c r="J18" s="43"/>
      <c r="K18" s="43"/>
      <c r="L18" s="43"/>
      <c r="M18" s="3"/>
    </row>
    <row r="19" spans="1:14" ht="15.75">
      <c r="A19" s="43"/>
      <c r="B19" s="43"/>
      <c r="C19" s="43"/>
      <c r="D19" s="43"/>
      <c r="E19" s="43"/>
      <c r="F19" s="43"/>
      <c r="G19" s="43"/>
      <c r="H19" s="43"/>
      <c r="I19" s="43"/>
      <c r="J19" s="43"/>
      <c r="K19" s="43"/>
      <c r="L19" s="43"/>
      <c r="M19" s="3"/>
    </row>
    <row r="20" spans="1:14" ht="15.75">
      <c r="A20" s="43"/>
      <c r="B20" s="43"/>
      <c r="C20" s="43"/>
      <c r="D20" s="43"/>
      <c r="E20" s="43"/>
      <c r="F20" s="43"/>
      <c r="G20" s="43"/>
      <c r="H20" s="43"/>
      <c r="I20" s="43"/>
      <c r="J20" s="43"/>
      <c r="K20" s="43"/>
      <c r="L20" s="43"/>
      <c r="M20" s="3"/>
    </row>
    <row r="21" spans="1:14" ht="15.75" customHeight="1">
      <c r="A21" s="188" t="s">
        <v>331</v>
      </c>
      <c r="B21" s="188"/>
      <c r="C21" s="188"/>
      <c r="D21" s="188"/>
      <c r="E21" s="188"/>
      <c r="F21" s="188"/>
      <c r="G21" s="188"/>
      <c r="H21" s="187" t="s">
        <v>29</v>
      </c>
      <c r="I21" s="187"/>
      <c r="J21" s="187"/>
      <c r="K21" s="187"/>
      <c r="L21" s="187"/>
      <c r="M21" s="187"/>
      <c r="N21" s="187"/>
    </row>
    <row r="22" spans="1:14" ht="15.75" customHeight="1">
      <c r="A22" s="188"/>
      <c r="B22" s="188"/>
      <c r="C22" s="188"/>
      <c r="D22" s="188"/>
      <c r="E22" s="188"/>
      <c r="F22" s="188"/>
      <c r="G22" s="188"/>
      <c r="H22" s="187"/>
      <c r="I22" s="187"/>
      <c r="J22" s="187"/>
      <c r="K22" s="187"/>
      <c r="L22" s="187"/>
      <c r="M22" s="187"/>
      <c r="N22" s="187"/>
    </row>
    <row r="23" spans="1:14" ht="15.75">
      <c r="A23" s="43"/>
      <c r="B23" s="43"/>
      <c r="C23" s="43"/>
      <c r="D23" s="43"/>
      <c r="E23" s="43"/>
      <c r="F23" s="43"/>
      <c r="G23" s="43"/>
      <c r="H23" s="43"/>
      <c r="I23" s="43"/>
      <c r="J23" s="43"/>
      <c r="K23" s="43"/>
      <c r="L23" s="43"/>
      <c r="M23" s="3"/>
    </row>
    <row r="24" spans="1:14" ht="15.75">
      <c r="A24" s="43"/>
      <c r="B24" s="43"/>
      <c r="C24" s="43"/>
      <c r="D24" s="43"/>
      <c r="E24" s="43"/>
      <c r="F24" s="43"/>
      <c r="G24" s="43"/>
      <c r="H24" s="43"/>
      <c r="I24" s="43"/>
      <c r="J24" s="43"/>
      <c r="K24" s="43"/>
      <c r="L24" s="43"/>
      <c r="M24" s="3"/>
    </row>
    <row r="25" spans="1:14" ht="15.75">
      <c r="A25" s="43"/>
      <c r="B25" s="43"/>
      <c r="C25" s="43"/>
      <c r="D25" s="43"/>
      <c r="E25" s="43"/>
      <c r="F25" s="43"/>
      <c r="G25" s="43"/>
      <c r="H25" s="43"/>
      <c r="I25" s="43"/>
      <c r="J25" s="43"/>
      <c r="K25" s="43"/>
      <c r="L25" s="43"/>
      <c r="M25" s="3"/>
    </row>
    <row r="26" spans="1:14" ht="15.75">
      <c r="A26" s="43"/>
      <c r="B26" s="43"/>
      <c r="C26" s="43"/>
      <c r="D26" s="43"/>
      <c r="E26" s="43"/>
      <c r="F26" s="43"/>
      <c r="G26" s="43"/>
      <c r="H26" s="43"/>
      <c r="I26" s="43"/>
      <c r="J26" s="43"/>
      <c r="K26" s="43"/>
      <c r="L26" s="43"/>
      <c r="M26" s="3"/>
    </row>
    <row r="27" spans="1:14" ht="15.75">
      <c r="A27" s="43"/>
      <c r="B27" s="43"/>
      <c r="C27" s="43"/>
      <c r="D27" s="43"/>
      <c r="E27" s="43"/>
      <c r="F27" s="43"/>
      <c r="G27" s="43"/>
      <c r="H27" s="43"/>
      <c r="I27" s="43"/>
      <c r="J27" s="43"/>
      <c r="K27" s="43"/>
      <c r="L27" s="43"/>
      <c r="M27" s="3"/>
    </row>
    <row r="28" spans="1:14" ht="15.75">
      <c r="A28" s="43"/>
      <c r="B28" s="43"/>
      <c r="C28" s="43"/>
      <c r="D28" s="43"/>
      <c r="E28" s="43"/>
      <c r="F28" s="43"/>
      <c r="G28" s="43"/>
      <c r="H28" s="43"/>
      <c r="I28" s="43"/>
      <c r="J28" s="43"/>
      <c r="K28" s="43"/>
      <c r="L28" s="43"/>
      <c r="M28" s="3"/>
    </row>
    <row r="29" spans="1:14" ht="15.75">
      <c r="A29" s="43"/>
      <c r="B29" s="43"/>
      <c r="C29" s="43"/>
      <c r="D29" s="43"/>
      <c r="E29" s="43"/>
      <c r="F29" s="43"/>
      <c r="G29" s="43"/>
      <c r="H29" s="43"/>
      <c r="I29" s="43"/>
      <c r="J29" s="43"/>
      <c r="K29" s="43"/>
      <c r="L29" s="43"/>
      <c r="M29" s="3"/>
    </row>
    <row r="30" spans="1:14" ht="15.75">
      <c r="A30" s="43"/>
      <c r="B30" s="43"/>
      <c r="C30" s="43"/>
      <c r="D30" s="43"/>
      <c r="E30" s="43"/>
      <c r="F30" s="43"/>
      <c r="G30" s="43"/>
      <c r="H30" s="43"/>
      <c r="I30" s="43"/>
      <c r="J30" s="43"/>
      <c r="K30" s="43"/>
      <c r="L30" s="43"/>
      <c r="M30" s="3"/>
    </row>
    <row r="31" spans="1:14" ht="15.75">
      <c r="A31" s="43"/>
      <c r="B31" s="43"/>
      <c r="C31" s="43"/>
      <c r="D31" s="43"/>
      <c r="E31" s="43"/>
      <c r="F31" s="43"/>
      <c r="G31" s="43"/>
      <c r="H31" s="43"/>
      <c r="I31" s="43"/>
      <c r="J31" s="43"/>
      <c r="K31" s="43"/>
      <c r="L31" s="43"/>
      <c r="M31" s="3"/>
    </row>
    <row r="32" spans="1:14" ht="15.75">
      <c r="A32" s="43"/>
      <c r="B32" s="43"/>
      <c r="C32" s="43"/>
      <c r="D32" s="43"/>
      <c r="E32" s="43"/>
      <c r="F32" s="43"/>
      <c r="G32" s="43"/>
      <c r="H32" s="43"/>
      <c r="I32" s="43"/>
      <c r="J32" s="43"/>
      <c r="K32" s="43"/>
      <c r="L32" s="43"/>
      <c r="M32" s="3"/>
    </row>
    <row r="33" spans="1:13" ht="15.75">
      <c r="A33" s="43"/>
      <c r="B33" s="43"/>
      <c r="C33" s="43"/>
      <c r="D33" s="43"/>
      <c r="E33" s="43"/>
      <c r="F33" s="43"/>
      <c r="G33" s="43"/>
      <c r="H33" s="43"/>
      <c r="I33" s="43"/>
      <c r="J33" s="43"/>
      <c r="K33" s="43"/>
      <c r="L33" s="43"/>
      <c r="M33" s="3"/>
    </row>
    <row r="34" spans="1:13" ht="15.75">
      <c r="A34" s="43"/>
      <c r="B34" s="43"/>
      <c r="C34" s="43"/>
      <c r="D34" s="43"/>
      <c r="E34" s="43"/>
      <c r="F34" s="43"/>
      <c r="G34" s="43"/>
      <c r="H34" s="43"/>
      <c r="I34" s="43"/>
      <c r="J34" s="43"/>
      <c r="K34" s="43"/>
      <c r="L34" s="43"/>
      <c r="M34" s="3"/>
    </row>
    <row r="35" spans="1:13" ht="15.75">
      <c r="A35" s="43"/>
      <c r="B35" s="43"/>
      <c r="C35" s="43"/>
      <c r="D35" s="43"/>
      <c r="E35" s="43"/>
      <c r="F35" s="43"/>
      <c r="G35" s="43"/>
      <c r="H35" s="43"/>
      <c r="I35" s="43"/>
      <c r="J35" s="43"/>
      <c r="K35" s="43"/>
      <c r="L35" s="43"/>
      <c r="M35" s="3"/>
    </row>
    <row r="36" spans="1:13" ht="15.75">
      <c r="A36" s="43"/>
      <c r="B36" s="43"/>
      <c r="C36" s="43"/>
      <c r="D36" s="43"/>
      <c r="E36" s="43"/>
      <c r="F36" s="43"/>
      <c r="G36" s="43"/>
      <c r="H36" s="43"/>
      <c r="I36" s="43"/>
      <c r="J36" s="43"/>
      <c r="K36" s="43"/>
      <c r="L36" s="43"/>
      <c r="M36" s="3"/>
    </row>
    <row r="37" spans="1:13" ht="15.75">
      <c r="A37" s="1" t="s">
        <v>33</v>
      </c>
      <c r="B37" s="4"/>
      <c r="C37" s="4"/>
      <c r="D37" s="43"/>
      <c r="E37" s="43"/>
      <c r="F37" s="43"/>
      <c r="G37" s="43"/>
      <c r="H37" s="186"/>
      <c r="I37" s="186"/>
      <c r="J37" s="186"/>
      <c r="K37" s="186"/>
      <c r="L37" s="186"/>
      <c r="M37" s="3"/>
    </row>
    <row r="38" spans="1:13" ht="15.75">
      <c r="A38" s="43"/>
      <c r="B38" s="43"/>
      <c r="C38" s="43"/>
      <c r="D38" s="43"/>
      <c r="E38" s="43"/>
      <c r="F38" s="43"/>
      <c r="G38" s="43"/>
      <c r="H38" s="43"/>
      <c r="I38" s="43"/>
      <c r="J38" s="43"/>
      <c r="K38" s="43"/>
      <c r="L38" s="43"/>
      <c r="M38" s="3"/>
    </row>
    <row r="39" spans="1:13" ht="15.75">
      <c r="H39" s="43"/>
      <c r="I39" s="43"/>
      <c r="J39" s="43"/>
      <c r="K39" s="43"/>
      <c r="L39" s="43"/>
      <c r="M39" s="3"/>
    </row>
    <row r="40" spans="1:13" ht="15.75">
      <c r="H40" s="43"/>
      <c r="I40" s="43"/>
      <c r="J40" s="43"/>
      <c r="K40" s="43"/>
      <c r="L40" s="43"/>
      <c r="M40" s="3"/>
    </row>
    <row r="41" spans="1:13" ht="15.75">
      <c r="H41" s="43"/>
      <c r="I41" s="43"/>
      <c r="J41" s="43"/>
      <c r="K41" s="43"/>
      <c r="L41" s="43"/>
      <c r="M41" s="3"/>
    </row>
    <row r="42" spans="1:13" ht="15.75">
      <c r="H42" s="43"/>
      <c r="I42" s="43"/>
      <c r="J42" s="43"/>
      <c r="K42" s="43"/>
      <c r="L42" s="43"/>
      <c r="M42" s="3"/>
    </row>
    <row r="43" spans="1:13" ht="15.75">
      <c r="H43" s="43"/>
      <c r="I43" s="43"/>
      <c r="J43" s="43"/>
      <c r="K43" s="43"/>
      <c r="L43" s="43"/>
      <c r="M43" s="3"/>
    </row>
    <row r="44" spans="1:13" ht="15.75">
      <c r="H44" s="43"/>
      <c r="I44" s="43"/>
      <c r="J44" s="43"/>
      <c r="K44" s="43"/>
      <c r="L44" s="43"/>
      <c r="M44" s="3"/>
    </row>
    <row r="45" spans="1:13" ht="15.75">
      <c r="H45" s="43"/>
      <c r="I45" s="43"/>
      <c r="J45" s="43"/>
      <c r="K45" s="43"/>
      <c r="L45" s="43"/>
      <c r="M45" s="3"/>
    </row>
    <row r="46" spans="1:13" ht="15.75">
      <c r="H46" s="43"/>
      <c r="I46" s="43"/>
      <c r="J46" s="43"/>
      <c r="K46" s="43"/>
      <c r="L46" s="43"/>
      <c r="M46" s="3"/>
    </row>
    <row r="47" spans="1:13" ht="15.75">
      <c r="H47" s="43"/>
      <c r="I47" s="43"/>
      <c r="J47" s="43"/>
      <c r="K47" s="43"/>
      <c r="L47" s="43"/>
      <c r="M47" s="3"/>
    </row>
    <row r="48" spans="1:13" ht="15.75">
      <c r="H48" s="43"/>
      <c r="I48" s="43"/>
      <c r="J48" s="43"/>
      <c r="K48" s="43"/>
      <c r="L48" s="43"/>
      <c r="M48" s="3"/>
    </row>
    <row r="49" spans="8:13" ht="15.75">
      <c r="H49" s="43"/>
      <c r="I49" s="43"/>
      <c r="J49" s="43"/>
      <c r="K49" s="43"/>
      <c r="L49" s="43"/>
      <c r="M49" s="3"/>
    </row>
    <row r="50" spans="8:13" ht="15.75">
      <c r="H50" s="43"/>
      <c r="I50" s="43"/>
      <c r="J50" s="43"/>
      <c r="K50" s="43"/>
      <c r="L50" s="43"/>
      <c r="M50" s="3"/>
    </row>
    <row r="51" spans="8:13" ht="15.75">
      <c r="H51" s="43"/>
      <c r="I51" s="43"/>
      <c r="J51" s="43"/>
      <c r="K51" s="43"/>
      <c r="L51" s="43"/>
      <c r="M51" s="3"/>
    </row>
  </sheetData>
  <mergeCells count="6">
    <mergeCell ref="A4:N4"/>
    <mergeCell ref="H37:L37"/>
    <mergeCell ref="H21:N22"/>
    <mergeCell ref="A21:G22"/>
    <mergeCell ref="A5:G6"/>
    <mergeCell ref="H5:N6"/>
  </mergeCells>
  <phoneticPr fontId="7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24"/>
  <sheetViews>
    <sheetView showGridLines="0" workbookViewId="0">
      <pane xSplit="12" topLeftCell="M1" activePane="topRight" state="frozenSplit"/>
      <selection pane="topRight" activeCell="G18" sqref="G18"/>
    </sheetView>
  </sheetViews>
  <sheetFormatPr defaultRowHeight="15.75"/>
  <cols>
    <col min="1" max="1" width="9" style="52"/>
    <col min="2" max="2" width="9" style="52" customWidth="1"/>
    <col min="3" max="3" width="10.25" style="52" customWidth="1"/>
    <col min="4" max="9" width="9" style="52" customWidth="1"/>
    <col min="10" max="10" width="11.125" style="52" bestFit="1" customWidth="1"/>
    <col min="11" max="12" width="9" style="52" customWidth="1"/>
    <col min="13" max="16384" width="9" style="52"/>
  </cols>
  <sheetData>
    <row r="1" spans="1:12">
      <c r="G1" s="77"/>
    </row>
    <row r="3" spans="1:12" ht="13.5" customHeight="1"/>
    <row r="4" spans="1:12">
      <c r="A4" s="67" t="s">
        <v>51</v>
      </c>
      <c r="B4" s="66">
        <f>通信行业周报!H7-3</f>
        <v>42006</v>
      </c>
      <c r="C4" s="66"/>
      <c r="D4" s="65"/>
    </row>
    <row r="5" spans="1:12" ht="24" customHeight="1">
      <c r="A5" s="189" t="s">
        <v>50</v>
      </c>
      <c r="B5" s="189"/>
      <c r="C5" s="189"/>
      <c r="D5" s="189"/>
      <c r="E5" s="189"/>
      <c r="F5" s="189"/>
      <c r="G5" s="189"/>
      <c r="H5" s="189"/>
      <c r="I5" s="189"/>
      <c r="J5" s="189"/>
      <c r="K5" s="189"/>
      <c r="L5" s="189"/>
    </row>
    <row r="6" spans="1:12" s="62" customFormat="1" ht="16.5" customHeight="1">
      <c r="A6" s="193" t="s">
        <v>49</v>
      </c>
      <c r="B6" s="194"/>
      <c r="C6" s="247" t="s">
        <v>48</v>
      </c>
      <c r="D6" s="192" t="s">
        <v>47</v>
      </c>
      <c r="E6" s="192"/>
      <c r="F6" s="192"/>
      <c r="G6" s="195" t="s">
        <v>46</v>
      </c>
      <c r="H6" s="248"/>
      <c r="I6" s="196"/>
      <c r="J6" s="64" t="s">
        <v>71</v>
      </c>
      <c r="K6" s="192" t="s">
        <v>45</v>
      </c>
      <c r="L6" s="192"/>
    </row>
    <row r="7" spans="1:12" s="62" customFormat="1" ht="16.5" customHeight="1">
      <c r="A7" s="195"/>
      <c r="B7" s="196"/>
      <c r="C7" s="192"/>
      <c r="D7" s="63" t="s">
        <v>44</v>
      </c>
      <c r="E7" s="63" t="s">
        <v>43</v>
      </c>
      <c r="F7" s="63" t="s">
        <v>42</v>
      </c>
      <c r="G7" s="63" t="s">
        <v>44</v>
      </c>
      <c r="H7" s="63" t="s">
        <v>43</v>
      </c>
      <c r="I7" s="63" t="s">
        <v>42</v>
      </c>
      <c r="J7" s="63" t="s">
        <v>69</v>
      </c>
      <c r="K7" s="63" t="s">
        <v>69</v>
      </c>
      <c r="L7" s="63" t="s">
        <v>70</v>
      </c>
    </row>
    <row r="8" spans="1:12">
      <c r="A8" s="61" t="s">
        <v>250</v>
      </c>
      <c r="B8" s="61" t="s">
        <v>58</v>
      </c>
      <c r="C8" s="61" t="s">
        <v>324</v>
      </c>
      <c r="D8" s="75">
        <v>-2.0697167755991286</v>
      </c>
      <c r="E8" s="75">
        <v>2.3917995444191265</v>
      </c>
      <c r="F8" s="75">
        <v>28.75520732012129</v>
      </c>
      <c r="G8" s="75">
        <v>5.8151190968873339</v>
      </c>
      <c r="H8" s="75">
        <v>76.346839382749593</v>
      </c>
      <c r="I8" s="75">
        <v>635.06100444958793</v>
      </c>
      <c r="J8" s="75">
        <v>40.232711791992187</v>
      </c>
      <c r="K8" s="75">
        <v>54.25779637478626</v>
      </c>
      <c r="L8" s="75">
        <v>47.041909207461259</v>
      </c>
    </row>
    <row r="9" spans="1:12">
      <c r="A9" s="61" t="s">
        <v>199</v>
      </c>
      <c r="B9" s="61" t="s">
        <v>67</v>
      </c>
      <c r="C9" s="61" t="s">
        <v>325</v>
      </c>
      <c r="D9" s="75">
        <v>3.9241052177662938</v>
      </c>
      <c r="E9" s="75">
        <v>0.35394545075995154</v>
      </c>
      <c r="F9" s="75">
        <v>13.976790807515194</v>
      </c>
      <c r="G9" s="75">
        <v>13.049171893563081</v>
      </c>
      <c r="H9" s="75">
        <v>97.081698457102775</v>
      </c>
      <c r="I9" s="75">
        <v>816.07849723308675</v>
      </c>
      <c r="J9" s="75">
        <v>34.846729278564453</v>
      </c>
      <c r="K9" s="75">
        <v>82.980007532828495</v>
      </c>
      <c r="L9" s="75">
        <v>58.555319308314168</v>
      </c>
    </row>
    <row r="10" spans="1:12">
      <c r="A10" s="61" t="s">
        <v>183</v>
      </c>
      <c r="B10" s="61" t="s">
        <v>76</v>
      </c>
      <c r="C10" s="61" t="s">
        <v>326</v>
      </c>
      <c r="D10" s="75">
        <v>-1.6875340228633684</v>
      </c>
      <c r="E10" s="75">
        <v>15.17857142857142</v>
      </c>
      <c r="F10" s="75">
        <v>38.494273509980225</v>
      </c>
      <c r="G10" s="75">
        <v>8.4013291582310519</v>
      </c>
      <c r="H10" s="75">
        <v>95.838854085472121</v>
      </c>
      <c r="I10" s="75">
        <v>395.47460646286657</v>
      </c>
      <c r="J10" s="75">
        <v>21.933446884155273</v>
      </c>
      <c r="K10" s="75">
        <v>108.49061161987161</v>
      </c>
      <c r="L10" s="75">
        <v>28.930038052105576</v>
      </c>
    </row>
    <row r="11" spans="1:12">
      <c r="A11" s="61" t="s">
        <v>204</v>
      </c>
      <c r="B11" s="61" t="s">
        <v>77</v>
      </c>
      <c r="C11" s="61" t="s">
        <v>327</v>
      </c>
      <c r="D11" s="75">
        <v>-2.5368248772504209</v>
      </c>
      <c r="E11" s="75">
        <v>-18.92443839346495</v>
      </c>
      <c r="F11" s="75">
        <v>18.125154379701414</v>
      </c>
      <c r="G11" s="75">
        <v>6.5993785604237214</v>
      </c>
      <c r="H11" s="75">
        <v>87.086569084557539</v>
      </c>
      <c r="I11" s="75">
        <v>914.81867653098823</v>
      </c>
      <c r="J11" s="75">
        <v>24.491054534912109</v>
      </c>
      <c r="K11" s="75">
        <v>26.806660011833038</v>
      </c>
      <c r="L11" s="75">
        <v>30.058771644324583</v>
      </c>
    </row>
    <row r="12" spans="1:12">
      <c r="A12" s="61" t="s">
        <v>212</v>
      </c>
      <c r="B12" s="61" t="s">
        <v>68</v>
      </c>
      <c r="C12" s="61" t="s">
        <v>328</v>
      </c>
      <c r="D12" s="75">
        <v>0</v>
      </c>
      <c r="E12" s="75">
        <v>-1.2118018967333999</v>
      </c>
      <c r="F12" s="75">
        <v>98.335954426597795</v>
      </c>
      <c r="G12" s="75">
        <v>0</v>
      </c>
      <c r="H12" s="75">
        <v>67.065699592602797</v>
      </c>
      <c r="I12" s="75">
        <v>643.01265661071761</v>
      </c>
      <c r="J12" s="75">
        <v>73.702827453613281</v>
      </c>
      <c r="K12" s="75">
        <v>205.55773927448112</v>
      </c>
      <c r="L12" s="75">
        <v>109.22835817678074</v>
      </c>
    </row>
    <row r="13" spans="1:12">
      <c r="A13" s="61" t="s">
        <v>230</v>
      </c>
      <c r="B13" s="61" t="s">
        <v>231</v>
      </c>
      <c r="C13" s="61" t="s">
        <v>329</v>
      </c>
      <c r="D13" s="75">
        <v>-4.1450777202072686</v>
      </c>
      <c r="E13" s="75">
        <v>-16.972664218686251</v>
      </c>
      <c r="F13" s="75">
        <v>37.407157326130978</v>
      </c>
      <c r="G13" s="75">
        <v>8.32265853467824</v>
      </c>
      <c r="H13" s="75">
        <v>168.34884353741498</v>
      </c>
      <c r="I13" s="75">
        <v>1490.9582657346864</v>
      </c>
      <c r="J13" s="75">
        <v>79.835227966308594</v>
      </c>
      <c r="K13" s="75">
        <v>170.73589253652358</v>
      </c>
      <c r="L13" s="75">
        <v>154.08771772972003</v>
      </c>
    </row>
    <row r="14" spans="1:12">
      <c r="A14" s="245" t="s">
        <v>55</v>
      </c>
      <c r="B14" s="245" t="s">
        <v>197</v>
      </c>
      <c r="C14" s="245" t="s">
        <v>330</v>
      </c>
      <c r="D14" s="246">
        <v>-3.0524393425515162</v>
      </c>
      <c r="E14" s="246">
        <v>-6.3035804336863288</v>
      </c>
      <c r="F14" s="246">
        <v>0.69241066460610234</v>
      </c>
      <c r="G14" s="246">
        <v>3.5678316603061342</v>
      </c>
      <c r="H14" s="246">
        <v>46.962525155347706</v>
      </c>
      <c r="I14" s="246">
        <v>450.29683554353022</v>
      </c>
      <c r="J14" s="246">
        <v>38.293487548828125</v>
      </c>
      <c r="K14" s="246">
        <v>20.771719575846106</v>
      </c>
      <c r="L14" s="246">
        <v>31.239642090271275</v>
      </c>
    </row>
    <row r="15" spans="1:12">
      <c r="A15" s="116"/>
      <c r="B15" s="116"/>
      <c r="C15" s="116"/>
      <c r="D15" s="117"/>
      <c r="E15" s="117"/>
      <c r="F15" s="117"/>
      <c r="G15" s="117"/>
      <c r="H15" s="117"/>
      <c r="I15" s="117"/>
      <c r="J15" s="117"/>
      <c r="K15" s="117"/>
      <c r="L15" s="117"/>
    </row>
    <row r="16" spans="1:12">
      <c r="A16" s="116"/>
      <c r="B16" s="116"/>
      <c r="C16" s="116"/>
      <c r="D16" s="117"/>
      <c r="E16" s="117"/>
      <c r="F16" s="117"/>
      <c r="G16" s="117"/>
      <c r="H16" s="117"/>
      <c r="I16" s="117"/>
      <c r="J16" s="117"/>
      <c r="K16" s="117"/>
      <c r="L16" s="117"/>
    </row>
    <row r="17" spans="1:26">
      <c r="A17" s="1" t="s">
        <v>72</v>
      </c>
      <c r="B17" s="55"/>
      <c r="C17" s="55"/>
      <c r="D17" s="55"/>
      <c r="E17" s="55"/>
      <c r="F17" s="55"/>
      <c r="G17" s="55"/>
      <c r="H17" s="55"/>
      <c r="I17" s="55"/>
      <c r="J17" s="55"/>
      <c r="K17" s="55"/>
      <c r="L17" s="55"/>
      <c r="M17" s="59"/>
      <c r="N17" s="58"/>
      <c r="O17" s="58"/>
      <c r="P17" s="58"/>
      <c r="Q17" s="58"/>
      <c r="R17" s="58"/>
      <c r="S17" s="58"/>
      <c r="T17" s="58"/>
      <c r="U17" s="58"/>
      <c r="V17" s="58"/>
      <c r="W17" s="58"/>
      <c r="X17" s="58"/>
      <c r="Y17" s="58"/>
      <c r="Z17" s="58"/>
    </row>
    <row r="18" spans="1:26">
      <c r="A18" s="55"/>
      <c r="B18" s="55"/>
      <c r="C18" s="55"/>
      <c r="D18" s="55"/>
      <c r="E18" s="55"/>
      <c r="F18" s="55"/>
      <c r="G18" s="55"/>
      <c r="H18" s="55"/>
      <c r="I18" s="55"/>
      <c r="J18" s="55"/>
      <c r="K18" s="55"/>
      <c r="L18" s="55"/>
      <c r="M18" s="59"/>
      <c r="N18" s="58"/>
      <c r="O18" s="58"/>
      <c r="P18" s="58"/>
      <c r="Q18" s="58"/>
      <c r="R18" s="58"/>
      <c r="S18" s="58"/>
      <c r="T18" s="58"/>
      <c r="U18" s="58"/>
      <c r="V18" s="58"/>
      <c r="W18" s="58"/>
      <c r="X18" s="58"/>
      <c r="Y18" s="58"/>
      <c r="Z18" s="58"/>
    </row>
    <row r="19" spans="1:26">
      <c r="A19" s="55"/>
      <c r="B19" s="55"/>
      <c r="C19" s="55"/>
      <c r="D19" s="55"/>
      <c r="E19" s="55"/>
      <c r="F19" s="55"/>
      <c r="G19" s="55"/>
      <c r="H19" s="55"/>
      <c r="I19" s="55"/>
      <c r="J19" s="55"/>
      <c r="K19" s="55"/>
      <c r="L19" s="55"/>
      <c r="M19" s="59"/>
      <c r="N19" s="58"/>
      <c r="O19" s="58"/>
      <c r="P19" s="58"/>
      <c r="Q19" s="58"/>
      <c r="R19" s="58"/>
      <c r="S19" s="58"/>
      <c r="T19" s="58"/>
      <c r="U19" s="58"/>
      <c r="V19" s="58"/>
      <c r="W19" s="58"/>
      <c r="X19" s="58"/>
      <c r="Y19" s="58"/>
      <c r="Z19" s="58"/>
    </row>
    <row r="20" spans="1:26">
      <c r="A20" s="55"/>
      <c r="B20" s="55"/>
      <c r="C20" s="55"/>
      <c r="D20" s="55"/>
      <c r="E20" s="55"/>
      <c r="F20" s="55"/>
      <c r="G20" s="55"/>
      <c r="H20" s="55"/>
      <c r="I20" s="55"/>
      <c r="J20" s="55"/>
      <c r="K20" s="55"/>
      <c r="L20" s="55"/>
      <c r="M20" s="59"/>
      <c r="N20" s="58"/>
      <c r="O20" s="58"/>
      <c r="P20" s="58"/>
      <c r="Q20" s="58"/>
      <c r="R20" s="58"/>
      <c r="S20" s="58"/>
      <c r="T20" s="58"/>
      <c r="U20" s="58"/>
      <c r="V20" s="58"/>
      <c r="W20" s="58"/>
      <c r="X20" s="58"/>
      <c r="Y20" s="58"/>
      <c r="Z20" s="58"/>
    </row>
    <row r="21" spans="1:26">
      <c r="A21" s="55"/>
      <c r="B21" s="55"/>
      <c r="C21" s="55"/>
      <c r="D21" s="55"/>
      <c r="E21" s="55"/>
      <c r="F21" s="55"/>
      <c r="G21" s="55"/>
      <c r="H21" s="55"/>
      <c r="I21" s="55"/>
      <c r="J21" s="55"/>
      <c r="K21" s="55"/>
      <c r="L21" s="55"/>
      <c r="M21" s="59"/>
      <c r="N21" s="58"/>
      <c r="O21" s="58"/>
      <c r="P21" s="58"/>
      <c r="Q21" s="58"/>
      <c r="R21" s="58"/>
      <c r="S21" s="58"/>
      <c r="T21" s="58"/>
      <c r="U21" s="58"/>
      <c r="V21" s="58"/>
      <c r="W21" s="58"/>
      <c r="X21" s="58"/>
      <c r="Y21" s="58"/>
      <c r="Z21" s="58"/>
    </row>
    <row r="22" spans="1:26">
      <c r="A22" s="55"/>
      <c r="B22" s="55"/>
      <c r="C22" s="55"/>
      <c r="D22" s="55"/>
      <c r="E22" s="55"/>
      <c r="F22" s="55"/>
      <c r="G22" s="55"/>
      <c r="H22" s="55"/>
      <c r="I22" s="55"/>
      <c r="J22" s="55"/>
      <c r="K22" s="55"/>
      <c r="L22" s="55"/>
      <c r="M22" s="59"/>
      <c r="N22" s="58"/>
      <c r="O22" s="58"/>
      <c r="P22" s="58"/>
      <c r="Q22" s="58"/>
      <c r="R22" s="58"/>
      <c r="S22" s="58"/>
      <c r="T22" s="58"/>
      <c r="U22" s="58"/>
      <c r="V22" s="58"/>
      <c r="W22" s="58"/>
      <c r="X22" s="58"/>
      <c r="Y22" s="58"/>
      <c r="Z22" s="58"/>
    </row>
    <row r="23" spans="1:26">
      <c r="A23" s="55"/>
      <c r="B23" s="55"/>
      <c r="C23" s="55"/>
      <c r="D23" s="55"/>
      <c r="E23" s="55"/>
      <c r="F23" s="55"/>
      <c r="G23" s="55"/>
      <c r="H23" s="55"/>
      <c r="I23" s="55"/>
      <c r="J23" s="55"/>
      <c r="K23" s="55"/>
      <c r="L23" s="55"/>
      <c r="M23" s="60"/>
    </row>
    <row r="24" spans="1:26">
      <c r="A24" s="55"/>
      <c r="B24" s="55"/>
      <c r="C24" s="55"/>
      <c r="D24" s="55"/>
      <c r="E24" s="55"/>
      <c r="F24" s="55"/>
      <c r="G24" s="55"/>
      <c r="H24" s="55"/>
      <c r="I24" s="55"/>
      <c r="J24" s="55"/>
      <c r="K24" s="55"/>
      <c r="L24" s="55"/>
      <c r="M24" s="59"/>
      <c r="N24" s="59"/>
      <c r="O24" s="59"/>
      <c r="P24" s="59"/>
      <c r="Q24" s="59"/>
      <c r="R24" s="59"/>
      <c r="S24" s="59"/>
      <c r="T24" s="59"/>
      <c r="U24" s="59"/>
      <c r="V24" s="59"/>
      <c r="W24" s="59"/>
      <c r="X24" s="59"/>
      <c r="Y24" s="59"/>
      <c r="Z24" s="59"/>
    </row>
    <row r="25" spans="1:26">
      <c r="A25" s="55"/>
      <c r="B25" s="55"/>
      <c r="C25" s="55"/>
      <c r="D25" s="55"/>
      <c r="E25" s="55"/>
      <c r="F25" s="55"/>
      <c r="G25" s="55"/>
      <c r="H25" s="55"/>
      <c r="I25" s="55"/>
      <c r="J25" s="55"/>
      <c r="K25" s="55"/>
      <c r="L25" s="55"/>
      <c r="M25" s="59"/>
      <c r="N25" s="58"/>
      <c r="O25" s="58"/>
      <c r="P25" s="58"/>
      <c r="Q25" s="58"/>
      <c r="R25" s="58"/>
      <c r="S25" s="58"/>
      <c r="T25" s="58"/>
      <c r="U25" s="58"/>
      <c r="V25" s="58"/>
      <c r="W25" s="58"/>
      <c r="X25" s="58"/>
      <c r="Y25" s="58"/>
      <c r="Z25" s="58"/>
    </row>
    <row r="26" spans="1:26">
      <c r="A26" s="55"/>
      <c r="B26" s="55"/>
      <c r="C26" s="55"/>
      <c r="D26" s="55"/>
      <c r="E26" s="55"/>
      <c r="F26" s="55"/>
      <c r="G26" s="55"/>
      <c r="H26" s="55"/>
      <c r="I26" s="55"/>
      <c r="J26" s="55"/>
      <c r="K26" s="55"/>
      <c r="L26" s="55"/>
      <c r="M26" s="59"/>
      <c r="N26" s="58"/>
      <c r="O26" s="58"/>
      <c r="P26" s="58"/>
      <c r="Q26" s="58"/>
      <c r="R26" s="58"/>
      <c r="S26" s="58"/>
      <c r="T26" s="58"/>
      <c r="U26" s="58"/>
      <c r="V26" s="58"/>
      <c r="W26" s="58"/>
      <c r="X26" s="58"/>
      <c r="Y26" s="58"/>
      <c r="Z26" s="58"/>
    </row>
    <row r="27" spans="1:26">
      <c r="A27" s="55"/>
      <c r="B27" s="55"/>
      <c r="C27" s="55"/>
      <c r="D27" s="55"/>
      <c r="E27" s="55"/>
      <c r="F27" s="55"/>
      <c r="G27" s="55"/>
      <c r="H27" s="55"/>
      <c r="I27" s="55"/>
      <c r="J27" s="55"/>
      <c r="K27" s="55"/>
      <c r="L27" s="55"/>
      <c r="M27" s="59"/>
      <c r="N27" s="58"/>
      <c r="O27" s="58"/>
      <c r="P27" s="58"/>
      <c r="Q27" s="58"/>
      <c r="R27" s="58"/>
      <c r="S27" s="58"/>
      <c r="T27" s="58"/>
      <c r="U27" s="58"/>
      <c r="V27" s="58"/>
      <c r="W27" s="58"/>
      <c r="X27" s="58"/>
      <c r="Y27" s="58"/>
      <c r="Z27" s="58"/>
    </row>
    <row r="28" spans="1:26">
      <c r="A28" s="55"/>
      <c r="B28" s="55"/>
      <c r="C28" s="55"/>
      <c r="D28" s="55"/>
      <c r="E28" s="55"/>
      <c r="F28" s="55"/>
      <c r="G28" s="55"/>
      <c r="H28" s="55"/>
      <c r="I28" s="55"/>
      <c r="J28" s="55"/>
      <c r="K28" s="55"/>
      <c r="L28" s="55"/>
      <c r="M28" s="59"/>
      <c r="N28" s="58"/>
      <c r="O28" s="58"/>
      <c r="P28" s="58"/>
      <c r="Q28" s="58"/>
      <c r="R28" s="58"/>
      <c r="S28" s="58"/>
      <c r="T28" s="58"/>
      <c r="U28" s="58"/>
      <c r="V28" s="58"/>
      <c r="W28" s="58"/>
      <c r="X28" s="58"/>
      <c r="Y28" s="58"/>
      <c r="Z28" s="58"/>
    </row>
    <row r="29" spans="1:26">
      <c r="A29" s="190"/>
      <c r="B29" s="191"/>
      <c r="C29" s="191"/>
      <c r="D29" s="191"/>
      <c r="E29" s="191"/>
      <c r="F29" s="55"/>
      <c r="G29" s="55"/>
      <c r="H29" s="55"/>
      <c r="I29" s="55"/>
      <c r="J29" s="55"/>
      <c r="K29" s="55"/>
      <c r="L29" s="55"/>
      <c r="M29" s="59"/>
      <c r="N29" s="58"/>
      <c r="O29" s="58"/>
      <c r="P29" s="58"/>
      <c r="Q29" s="58"/>
      <c r="R29" s="58"/>
      <c r="S29" s="58"/>
      <c r="T29" s="58"/>
      <c r="U29" s="58"/>
      <c r="V29" s="58"/>
      <c r="W29" s="58"/>
      <c r="X29" s="58"/>
      <c r="Y29" s="58"/>
      <c r="Z29" s="58"/>
    </row>
    <row r="30" spans="1:26">
      <c r="A30" s="191"/>
      <c r="B30" s="191"/>
      <c r="C30" s="191"/>
      <c r="D30" s="191"/>
      <c r="E30" s="191"/>
      <c r="F30" s="55"/>
      <c r="G30" s="55"/>
      <c r="H30" s="55"/>
      <c r="I30" s="55"/>
      <c r="J30" s="55"/>
      <c r="K30" s="55"/>
      <c r="L30" s="55"/>
      <c r="M30" s="59"/>
      <c r="N30" s="58"/>
      <c r="O30" s="58"/>
      <c r="P30" s="58"/>
      <c r="Q30" s="58"/>
      <c r="R30" s="58"/>
      <c r="S30" s="58"/>
      <c r="T30" s="58"/>
      <c r="U30" s="58"/>
      <c r="V30" s="58"/>
      <c r="W30" s="58"/>
      <c r="X30" s="58"/>
      <c r="Y30" s="58"/>
      <c r="Z30" s="58"/>
    </row>
    <row r="31" spans="1:26">
      <c r="A31" s="55"/>
      <c r="B31" s="55"/>
      <c r="C31" s="55"/>
      <c r="D31" s="55"/>
      <c r="E31" s="55"/>
      <c r="F31" s="55"/>
      <c r="G31" s="55"/>
      <c r="H31" s="55"/>
      <c r="I31" s="55"/>
      <c r="J31" s="55"/>
      <c r="K31" s="55"/>
      <c r="L31" s="55"/>
      <c r="M31" s="59"/>
      <c r="N31" s="58"/>
      <c r="O31" s="58"/>
      <c r="P31" s="58"/>
      <c r="Q31" s="58"/>
      <c r="R31" s="58"/>
      <c r="S31" s="58"/>
      <c r="T31" s="58"/>
      <c r="U31" s="58"/>
      <c r="V31" s="58"/>
      <c r="W31" s="58"/>
      <c r="X31" s="58"/>
      <c r="Y31" s="58"/>
      <c r="Z31" s="58"/>
    </row>
    <row r="32" spans="1:26">
      <c r="A32" s="55"/>
      <c r="B32" s="55"/>
      <c r="C32" s="55"/>
      <c r="D32" s="55"/>
      <c r="E32" s="55"/>
      <c r="F32" s="55"/>
      <c r="G32" s="55"/>
      <c r="H32" s="55"/>
      <c r="I32" s="55"/>
      <c r="J32" s="55"/>
      <c r="K32" s="55"/>
      <c r="L32" s="55"/>
    </row>
    <row r="33" spans="1:12">
      <c r="A33" s="55"/>
      <c r="B33" s="55"/>
      <c r="C33" s="55"/>
      <c r="D33" s="55"/>
      <c r="E33" s="55"/>
      <c r="F33" s="55"/>
      <c r="G33" s="55"/>
      <c r="H33" s="55"/>
      <c r="I33" s="55"/>
      <c r="J33" s="55"/>
      <c r="K33" s="55"/>
      <c r="L33" s="55"/>
    </row>
    <row r="34" spans="1:12">
      <c r="A34" s="55"/>
      <c r="B34" s="55"/>
      <c r="C34" s="55"/>
      <c r="D34" s="55"/>
      <c r="E34" s="55"/>
      <c r="F34" s="55"/>
      <c r="G34" s="55"/>
      <c r="H34" s="55"/>
      <c r="I34" s="55"/>
      <c r="J34" s="55"/>
      <c r="K34" s="55"/>
      <c r="L34" s="55"/>
    </row>
    <row r="35" spans="1:12">
      <c r="A35" s="55"/>
      <c r="B35" s="55"/>
      <c r="C35" s="55"/>
      <c r="D35" s="55"/>
      <c r="E35" s="55"/>
      <c r="F35" s="55"/>
      <c r="G35" s="55"/>
      <c r="H35" s="55"/>
      <c r="I35" s="55"/>
      <c r="J35" s="55"/>
      <c r="K35" s="55"/>
      <c r="L35" s="55"/>
    </row>
    <row r="36" spans="1:12">
      <c r="A36" s="55"/>
      <c r="B36" s="55"/>
      <c r="C36" s="55"/>
      <c r="D36" s="55"/>
      <c r="E36" s="55"/>
      <c r="F36" s="55"/>
      <c r="G36" s="55"/>
      <c r="H36" s="55"/>
      <c r="I36" s="55"/>
      <c r="J36" s="55"/>
      <c r="K36" s="55"/>
      <c r="L36" s="55"/>
    </row>
    <row r="37" spans="1:12">
      <c r="A37" s="55"/>
      <c r="B37" s="55"/>
      <c r="C37" s="55"/>
      <c r="D37" s="55"/>
      <c r="E37" s="55"/>
      <c r="F37" s="55"/>
      <c r="G37" s="55"/>
      <c r="H37" s="55"/>
      <c r="I37" s="55"/>
      <c r="J37" s="55"/>
      <c r="K37" s="55"/>
      <c r="L37" s="55"/>
    </row>
    <row r="38" spans="1:12">
      <c r="A38" s="55"/>
      <c r="B38" s="55"/>
      <c r="C38" s="55"/>
      <c r="D38" s="55"/>
      <c r="E38" s="55"/>
      <c r="F38" s="55"/>
      <c r="G38" s="55"/>
      <c r="H38" s="55"/>
      <c r="I38" s="55"/>
      <c r="J38" s="55"/>
      <c r="K38" s="55"/>
      <c r="L38" s="55"/>
    </row>
    <row r="39" spans="1:12">
      <c r="A39" s="55"/>
      <c r="B39" s="55"/>
      <c r="C39" s="55"/>
      <c r="D39" s="55"/>
      <c r="E39" s="55"/>
      <c r="F39" s="55"/>
      <c r="G39" s="55"/>
      <c r="H39" s="55"/>
      <c r="I39" s="55"/>
      <c r="J39" s="55"/>
      <c r="K39" s="55"/>
      <c r="L39" s="55"/>
    </row>
    <row r="40" spans="1:12">
      <c r="A40" s="55"/>
      <c r="B40" s="55"/>
      <c r="C40" s="55"/>
      <c r="D40" s="55"/>
      <c r="E40" s="55"/>
      <c r="F40" s="55"/>
      <c r="G40" s="55"/>
      <c r="H40" s="55"/>
      <c r="I40" s="55"/>
      <c r="J40" s="55"/>
      <c r="K40" s="55"/>
      <c r="L40" s="55"/>
    </row>
    <row r="41" spans="1:12">
      <c r="A41" s="55"/>
      <c r="B41" s="55"/>
      <c r="C41" s="55"/>
      <c r="D41" s="55"/>
      <c r="E41" s="55"/>
      <c r="F41" s="55"/>
      <c r="G41" s="55"/>
      <c r="H41" s="55"/>
      <c r="I41" s="55"/>
      <c r="J41" s="55"/>
      <c r="K41" s="55"/>
      <c r="L41" s="55"/>
    </row>
    <row r="42" spans="1:12">
      <c r="A42" s="55"/>
      <c r="B42" s="55"/>
      <c r="C42" s="55"/>
      <c r="D42" s="55"/>
      <c r="E42" s="55"/>
      <c r="F42" s="55"/>
      <c r="G42" s="55"/>
      <c r="H42" s="55"/>
      <c r="I42" s="55"/>
      <c r="J42" s="55"/>
      <c r="K42" s="55"/>
      <c r="L42" s="55"/>
    </row>
    <row r="43" spans="1:12">
      <c r="A43" s="55"/>
      <c r="B43" s="55"/>
      <c r="C43" s="55"/>
      <c r="D43" s="55"/>
      <c r="E43" s="55"/>
      <c r="F43" s="55"/>
      <c r="G43" s="55"/>
      <c r="H43" s="55"/>
      <c r="I43" s="55"/>
      <c r="J43" s="55"/>
      <c r="K43" s="55"/>
      <c r="L43" s="55"/>
    </row>
    <row r="44" spans="1:12">
      <c r="A44" s="57"/>
      <c r="B44" s="56"/>
      <c r="C44" s="56"/>
      <c r="D44" s="56"/>
      <c r="E44" s="55"/>
      <c r="F44" s="55"/>
      <c r="G44" s="55"/>
      <c r="H44" s="55"/>
      <c r="I44" s="55"/>
      <c r="J44" s="55"/>
      <c r="K44" s="55"/>
      <c r="L44" s="55"/>
    </row>
    <row r="45" spans="1:12">
      <c r="B45" s="56"/>
      <c r="C45" s="56"/>
      <c r="D45" s="56"/>
      <c r="E45" s="55"/>
      <c r="F45" s="55"/>
      <c r="G45" s="55"/>
      <c r="H45" s="55"/>
      <c r="I45" s="55"/>
      <c r="J45" s="55"/>
      <c r="K45" s="55"/>
      <c r="L45" s="55"/>
    </row>
    <row r="46" spans="1:12">
      <c r="A46" s="55"/>
      <c r="B46" s="55"/>
      <c r="C46" s="55"/>
      <c r="D46" s="55"/>
      <c r="E46" s="55"/>
      <c r="F46" s="55"/>
      <c r="G46" s="55"/>
      <c r="H46" s="55"/>
      <c r="I46" s="55"/>
      <c r="J46" s="55"/>
      <c r="K46" s="55"/>
      <c r="L46" s="55"/>
    </row>
    <row r="47" spans="1:12">
      <c r="A47" s="55"/>
      <c r="B47" s="55"/>
      <c r="C47" s="55"/>
      <c r="D47" s="55"/>
      <c r="E47" s="55"/>
      <c r="F47" s="55"/>
      <c r="G47" s="55"/>
      <c r="H47" s="55"/>
      <c r="I47" s="55"/>
      <c r="J47" s="55"/>
      <c r="K47" s="55"/>
      <c r="L47" s="55"/>
    </row>
    <row r="48" spans="1:12">
      <c r="A48" s="55"/>
      <c r="B48" s="55"/>
      <c r="C48" s="55"/>
      <c r="D48" s="55"/>
      <c r="E48" s="55"/>
      <c r="F48" s="55"/>
      <c r="G48" s="55"/>
      <c r="H48" s="55"/>
      <c r="I48" s="55"/>
      <c r="J48" s="55"/>
      <c r="K48" s="55"/>
      <c r="L48" s="55"/>
    </row>
    <row r="49" spans="1:12">
      <c r="A49" s="55"/>
      <c r="B49" s="55"/>
      <c r="C49" s="55"/>
      <c r="D49" s="55"/>
      <c r="E49" s="55"/>
      <c r="F49" s="55"/>
      <c r="G49" s="55"/>
      <c r="H49" s="55"/>
      <c r="I49" s="55"/>
      <c r="J49" s="55"/>
      <c r="K49" s="55"/>
      <c r="L49" s="55"/>
    </row>
    <row r="50" spans="1:12">
      <c r="A50" s="55"/>
      <c r="B50" s="55"/>
      <c r="C50" s="55"/>
      <c r="D50" s="55"/>
      <c r="E50" s="55"/>
      <c r="F50" s="55"/>
      <c r="G50" s="55"/>
      <c r="H50" s="55"/>
      <c r="I50" s="55"/>
      <c r="J50" s="55"/>
      <c r="K50" s="55"/>
      <c r="L50" s="55"/>
    </row>
    <row r="51" spans="1:12">
      <c r="A51" s="55"/>
      <c r="B51" s="55"/>
      <c r="C51" s="55"/>
      <c r="D51" s="55"/>
      <c r="E51" s="55"/>
      <c r="F51" s="55"/>
      <c r="G51" s="55"/>
      <c r="H51" s="55"/>
      <c r="I51" s="55"/>
      <c r="J51" s="55"/>
      <c r="K51" s="55"/>
      <c r="L51" s="55"/>
    </row>
    <row r="52" spans="1:12">
      <c r="A52" s="55"/>
      <c r="B52" s="55"/>
      <c r="C52" s="55"/>
      <c r="D52" s="55"/>
      <c r="E52" s="55"/>
      <c r="F52" s="55"/>
      <c r="G52" s="55"/>
      <c r="H52" s="55"/>
      <c r="I52" s="55"/>
      <c r="J52" s="55"/>
      <c r="K52" s="55"/>
      <c r="L52" s="55"/>
    </row>
    <row r="53" spans="1:12">
      <c r="A53" s="55"/>
      <c r="B53" s="55"/>
      <c r="C53" s="55"/>
      <c r="D53" s="55"/>
      <c r="E53" s="55"/>
      <c r="F53" s="55"/>
      <c r="G53" s="55"/>
      <c r="H53" s="55"/>
      <c r="I53" s="55"/>
      <c r="J53" s="55"/>
      <c r="K53" s="55"/>
      <c r="L53" s="55"/>
    </row>
    <row r="54" spans="1:12">
      <c r="A54" s="55"/>
      <c r="B54" s="55"/>
      <c r="C54" s="55"/>
      <c r="D54" s="55"/>
      <c r="E54" s="55"/>
      <c r="F54" s="55"/>
      <c r="G54" s="55"/>
      <c r="H54" s="55"/>
      <c r="I54" s="55"/>
      <c r="J54" s="55"/>
      <c r="K54" s="55"/>
      <c r="L54" s="55"/>
    </row>
    <row r="55" spans="1:12">
      <c r="E55" s="56"/>
      <c r="F55" s="56"/>
      <c r="G55" s="56"/>
      <c r="H55" s="56"/>
      <c r="I55" s="56"/>
      <c r="J55" s="56"/>
      <c r="K55" s="56"/>
      <c r="L55" s="56"/>
    </row>
    <row r="56" spans="1:12">
      <c r="A56" s="55"/>
      <c r="B56" s="55"/>
      <c r="C56" s="55"/>
      <c r="D56" s="55"/>
      <c r="E56" s="55"/>
      <c r="F56" s="55"/>
      <c r="G56" s="55"/>
      <c r="H56" s="55"/>
      <c r="I56" s="55"/>
      <c r="J56" s="55"/>
      <c r="K56" s="55"/>
      <c r="L56" s="55"/>
    </row>
    <row r="57" spans="1:12">
      <c r="A57" s="55"/>
      <c r="B57" s="55"/>
      <c r="C57" s="55"/>
      <c r="D57" s="55"/>
      <c r="E57" s="55"/>
      <c r="F57" s="55"/>
      <c r="G57" s="55"/>
      <c r="H57" s="55"/>
      <c r="I57" s="55"/>
      <c r="J57" s="55"/>
      <c r="K57" s="55"/>
      <c r="L57" s="55"/>
    </row>
    <row r="58" spans="1:12">
      <c r="A58" s="55"/>
      <c r="B58" s="55"/>
      <c r="C58" s="55"/>
      <c r="D58" s="55"/>
      <c r="E58" s="55"/>
      <c r="F58" s="55"/>
      <c r="G58" s="55"/>
      <c r="H58" s="55"/>
      <c r="I58" s="55"/>
      <c r="J58" s="55"/>
      <c r="K58" s="55"/>
      <c r="L58" s="55"/>
    </row>
    <row r="59" spans="1:12">
      <c r="A59" s="55"/>
      <c r="B59" s="55"/>
      <c r="C59" s="55"/>
      <c r="D59" s="55"/>
      <c r="E59" s="55"/>
      <c r="F59" s="55"/>
      <c r="G59" s="55"/>
      <c r="H59" s="55"/>
      <c r="I59" s="55"/>
      <c r="J59" s="55"/>
      <c r="K59" s="55"/>
      <c r="L59" s="55"/>
    </row>
    <row r="60" spans="1:12">
      <c r="A60" s="55"/>
      <c r="B60" s="55"/>
      <c r="C60" s="55"/>
      <c r="D60" s="55"/>
      <c r="E60" s="55"/>
      <c r="F60" s="55"/>
      <c r="G60" s="55"/>
      <c r="H60" s="55"/>
      <c r="I60" s="55"/>
      <c r="J60" s="55"/>
      <c r="K60" s="55"/>
      <c r="L60" s="55"/>
    </row>
    <row r="61" spans="1:12">
      <c r="A61" s="55"/>
      <c r="B61" s="55"/>
      <c r="C61" s="55"/>
      <c r="D61" s="55"/>
      <c r="E61" s="55"/>
      <c r="F61" s="55"/>
      <c r="G61" s="55"/>
      <c r="H61" s="55"/>
      <c r="I61" s="55"/>
      <c r="J61" s="55"/>
      <c r="K61" s="55"/>
      <c r="L61" s="55"/>
    </row>
    <row r="62" spans="1:12">
      <c r="A62" s="55"/>
      <c r="B62" s="55"/>
      <c r="C62" s="55"/>
      <c r="D62" s="55"/>
      <c r="E62" s="55"/>
      <c r="F62" s="55"/>
      <c r="G62" s="55"/>
      <c r="H62" s="55"/>
      <c r="I62" s="55"/>
      <c r="J62" s="55"/>
      <c r="K62" s="55"/>
      <c r="L62" s="55"/>
    </row>
    <row r="63" spans="1:12">
      <c r="A63" s="55"/>
      <c r="B63" s="55"/>
      <c r="C63" s="55"/>
      <c r="D63" s="55"/>
      <c r="E63" s="55"/>
      <c r="F63" s="55"/>
      <c r="G63" s="55"/>
      <c r="H63" s="55"/>
      <c r="I63" s="55"/>
      <c r="J63" s="55"/>
      <c r="K63" s="55"/>
      <c r="L63" s="55"/>
    </row>
    <row r="64" spans="1:12">
      <c r="A64" s="55"/>
      <c r="B64" s="55"/>
      <c r="C64" s="55"/>
      <c r="D64" s="55"/>
      <c r="E64" s="55"/>
      <c r="F64" s="55"/>
      <c r="G64" s="55"/>
      <c r="H64" s="55"/>
      <c r="I64" s="55"/>
      <c r="J64" s="55"/>
      <c r="K64" s="55"/>
      <c r="L64" s="55"/>
    </row>
    <row r="65" spans="1:12">
      <c r="A65" s="55"/>
      <c r="B65" s="55"/>
      <c r="C65" s="55"/>
      <c r="D65" s="55"/>
      <c r="E65" s="55"/>
      <c r="F65" s="55"/>
      <c r="G65" s="55"/>
      <c r="H65" s="55"/>
      <c r="I65" s="55"/>
      <c r="J65" s="55"/>
      <c r="K65" s="55"/>
      <c r="L65" s="55"/>
    </row>
    <row r="66" spans="1:12">
      <c r="A66" s="55"/>
      <c r="B66" s="55"/>
      <c r="C66" s="55"/>
      <c r="D66" s="55"/>
      <c r="E66" s="55"/>
      <c r="F66" s="55"/>
      <c r="G66" s="55"/>
      <c r="H66" s="55"/>
      <c r="I66" s="55"/>
      <c r="J66" s="55"/>
      <c r="K66" s="55"/>
      <c r="L66" s="55"/>
    </row>
    <row r="67" spans="1:12">
      <c r="A67" s="55"/>
      <c r="B67" s="55"/>
      <c r="C67" s="55"/>
      <c r="D67" s="55"/>
      <c r="E67" s="55"/>
      <c r="F67" s="55"/>
      <c r="G67" s="55"/>
      <c r="H67" s="55"/>
      <c r="I67" s="55"/>
      <c r="J67" s="55"/>
      <c r="K67" s="55"/>
      <c r="L67" s="55"/>
    </row>
    <row r="68" spans="1:12">
      <c r="A68" s="55"/>
      <c r="B68" s="55"/>
      <c r="C68" s="55"/>
      <c r="D68" s="55"/>
      <c r="E68" s="55"/>
      <c r="F68" s="55"/>
      <c r="G68" s="55"/>
      <c r="H68" s="55"/>
      <c r="I68" s="55"/>
      <c r="J68" s="55"/>
      <c r="K68" s="55"/>
      <c r="L68" s="55"/>
    </row>
    <row r="69" spans="1:12">
      <c r="A69" s="55"/>
      <c r="B69" s="55"/>
      <c r="C69" s="55"/>
      <c r="D69" s="55"/>
      <c r="E69" s="55"/>
      <c r="F69" s="55"/>
      <c r="G69" s="55"/>
      <c r="H69" s="55"/>
      <c r="I69" s="55"/>
      <c r="J69" s="55"/>
      <c r="K69" s="55"/>
      <c r="L69" s="55"/>
    </row>
    <row r="70" spans="1:12">
      <c r="A70" s="55"/>
      <c r="B70" s="55"/>
      <c r="C70" s="55"/>
      <c r="D70" s="55"/>
      <c r="E70" s="55"/>
      <c r="F70" s="55"/>
      <c r="G70" s="55"/>
      <c r="H70" s="55"/>
      <c r="I70" s="55"/>
      <c r="J70" s="55"/>
      <c r="K70" s="55"/>
      <c r="L70" s="55"/>
    </row>
    <row r="71" spans="1:12">
      <c r="A71" s="55"/>
      <c r="B71" s="55"/>
      <c r="C71" s="55"/>
      <c r="D71" s="55"/>
      <c r="E71" s="55"/>
      <c r="F71" s="55"/>
      <c r="G71" s="55"/>
      <c r="H71" s="55"/>
      <c r="I71" s="55"/>
      <c r="J71" s="55"/>
      <c r="K71" s="55"/>
      <c r="L71" s="55"/>
    </row>
    <row r="72" spans="1:12">
      <c r="A72" s="55"/>
      <c r="B72" s="55"/>
      <c r="C72" s="55"/>
      <c r="D72" s="55"/>
      <c r="E72" s="55"/>
      <c r="F72" s="55"/>
      <c r="G72" s="55"/>
      <c r="H72" s="55"/>
      <c r="I72" s="55"/>
      <c r="J72" s="55"/>
      <c r="K72" s="55"/>
      <c r="L72" s="55"/>
    </row>
    <row r="73" spans="1:12">
      <c r="A73" s="55"/>
      <c r="B73" s="55"/>
      <c r="C73" s="55"/>
      <c r="D73" s="55"/>
      <c r="E73" s="55"/>
      <c r="F73" s="55"/>
      <c r="G73" s="55"/>
      <c r="H73" s="55"/>
      <c r="I73" s="55"/>
      <c r="J73" s="55"/>
      <c r="K73" s="55"/>
      <c r="L73" s="55"/>
    </row>
    <row r="74" spans="1:12">
      <c r="A74" s="55"/>
      <c r="B74" s="55"/>
      <c r="C74" s="55"/>
      <c r="D74" s="55"/>
      <c r="E74" s="55"/>
      <c r="F74" s="55"/>
      <c r="G74" s="55"/>
      <c r="H74" s="55"/>
      <c r="I74" s="55"/>
      <c r="J74" s="55"/>
      <c r="K74" s="55"/>
      <c r="L74" s="55"/>
    </row>
    <row r="75" spans="1:12">
      <c r="A75" s="55"/>
      <c r="B75" s="55"/>
      <c r="C75" s="55"/>
      <c r="D75" s="55"/>
      <c r="E75" s="55"/>
      <c r="F75" s="55"/>
      <c r="G75" s="55"/>
      <c r="H75" s="55"/>
      <c r="I75" s="55"/>
      <c r="J75" s="55"/>
      <c r="K75" s="55"/>
      <c r="L75" s="55"/>
    </row>
    <row r="76" spans="1:12">
      <c r="A76" s="55"/>
      <c r="B76" s="55"/>
      <c r="C76" s="55"/>
      <c r="D76" s="55"/>
      <c r="E76" s="55"/>
      <c r="F76" s="55"/>
      <c r="G76" s="55"/>
      <c r="H76" s="55"/>
      <c r="I76" s="55"/>
      <c r="J76" s="55"/>
      <c r="K76" s="55"/>
      <c r="L76" s="55"/>
    </row>
    <row r="77" spans="1:12">
      <c r="A77" s="55"/>
      <c r="B77" s="55"/>
      <c r="C77" s="55"/>
      <c r="D77" s="55"/>
      <c r="E77" s="55"/>
      <c r="F77" s="55"/>
      <c r="G77" s="55"/>
      <c r="H77" s="55"/>
      <c r="I77" s="55"/>
      <c r="J77" s="55"/>
      <c r="K77" s="55"/>
      <c r="L77" s="55"/>
    </row>
    <row r="78" spans="1:12">
      <c r="A78" s="55"/>
      <c r="B78" s="55"/>
      <c r="C78" s="55"/>
      <c r="D78" s="55"/>
      <c r="E78" s="55"/>
      <c r="F78" s="55"/>
      <c r="G78" s="55"/>
      <c r="H78" s="55"/>
      <c r="I78" s="55"/>
      <c r="J78" s="55"/>
      <c r="K78" s="55"/>
      <c r="L78" s="55"/>
    </row>
    <row r="79" spans="1:12">
      <c r="A79" s="55"/>
      <c r="B79" s="55"/>
      <c r="C79" s="55"/>
      <c r="D79" s="55"/>
      <c r="E79" s="55"/>
      <c r="F79" s="55"/>
      <c r="G79" s="55"/>
      <c r="H79" s="55"/>
      <c r="I79" s="55"/>
      <c r="J79" s="55"/>
      <c r="K79" s="55"/>
      <c r="L79" s="55"/>
    </row>
    <row r="80" spans="1:12">
      <c r="A80" s="55"/>
      <c r="B80" s="55"/>
      <c r="C80" s="55"/>
      <c r="D80" s="55"/>
      <c r="E80" s="55"/>
      <c r="F80" s="55"/>
      <c r="G80" s="55"/>
      <c r="H80" s="55"/>
      <c r="I80" s="55"/>
      <c r="J80" s="55"/>
      <c r="K80" s="55"/>
      <c r="L80" s="55"/>
    </row>
    <row r="81" spans="1:12">
      <c r="A81" s="55"/>
      <c r="B81" s="55"/>
      <c r="C81" s="55"/>
      <c r="D81" s="55"/>
      <c r="E81" s="55"/>
      <c r="F81" s="55"/>
      <c r="G81" s="55"/>
      <c r="H81" s="55"/>
      <c r="I81" s="55"/>
      <c r="J81" s="55"/>
      <c r="K81" s="55"/>
      <c r="L81" s="55"/>
    </row>
    <row r="82" spans="1:12">
      <c r="A82" s="55"/>
      <c r="B82" s="55"/>
      <c r="C82" s="55"/>
      <c r="D82" s="55"/>
      <c r="E82" s="55"/>
      <c r="F82" s="55"/>
      <c r="G82" s="55"/>
      <c r="H82" s="55"/>
      <c r="I82" s="55"/>
      <c r="J82" s="55"/>
      <c r="K82" s="55"/>
      <c r="L82" s="55"/>
    </row>
    <row r="83" spans="1:12">
      <c r="A83" s="55"/>
      <c r="B83" s="55"/>
      <c r="C83" s="55"/>
      <c r="D83" s="55"/>
      <c r="E83" s="55"/>
      <c r="F83" s="55"/>
      <c r="G83" s="55"/>
      <c r="H83" s="55"/>
      <c r="I83" s="55"/>
      <c r="J83" s="55"/>
      <c r="K83" s="55"/>
      <c r="L83" s="55"/>
    </row>
    <row r="84" spans="1:12">
      <c r="A84" s="55"/>
      <c r="B84" s="55"/>
      <c r="C84" s="55"/>
      <c r="D84" s="55"/>
      <c r="E84" s="55"/>
      <c r="F84" s="55"/>
      <c r="G84" s="55"/>
      <c r="H84" s="55"/>
      <c r="I84" s="55"/>
      <c r="J84" s="55"/>
      <c r="K84" s="55"/>
      <c r="L84" s="55"/>
    </row>
    <row r="85" spans="1:12">
      <c r="A85" s="55"/>
      <c r="B85" s="55"/>
      <c r="C85" s="55"/>
      <c r="D85" s="55"/>
      <c r="E85" s="55"/>
      <c r="F85" s="55"/>
      <c r="G85" s="55"/>
      <c r="H85" s="55"/>
      <c r="I85" s="55"/>
      <c r="J85" s="55"/>
      <c r="K85" s="55"/>
      <c r="L85" s="55"/>
    </row>
    <row r="86" spans="1:12">
      <c r="A86" s="55"/>
      <c r="B86" s="55"/>
      <c r="C86" s="55"/>
      <c r="D86" s="55"/>
      <c r="E86" s="55"/>
      <c r="F86" s="55"/>
      <c r="G86" s="55"/>
      <c r="H86" s="55"/>
      <c r="I86" s="55"/>
      <c r="J86" s="55"/>
      <c r="K86" s="55"/>
      <c r="L86" s="55"/>
    </row>
    <row r="87" spans="1:12">
      <c r="A87" s="55"/>
      <c r="B87" s="55"/>
      <c r="C87" s="55"/>
      <c r="D87" s="55"/>
      <c r="E87" s="55"/>
      <c r="F87" s="55"/>
      <c r="G87" s="55"/>
      <c r="H87" s="55"/>
      <c r="I87" s="55"/>
      <c r="J87" s="55"/>
      <c r="K87" s="55"/>
      <c r="L87" s="55"/>
    </row>
    <row r="88" spans="1:12">
      <c r="A88" s="55"/>
      <c r="B88" s="55"/>
      <c r="C88" s="55"/>
      <c r="D88" s="55"/>
      <c r="E88" s="55"/>
      <c r="F88" s="55"/>
      <c r="G88" s="55"/>
      <c r="H88" s="55"/>
      <c r="I88" s="55"/>
      <c r="J88" s="55"/>
      <c r="K88" s="55"/>
      <c r="L88" s="55"/>
    </row>
    <row r="89" spans="1:12">
      <c r="A89" s="55"/>
      <c r="B89" s="55"/>
      <c r="C89" s="55"/>
      <c r="D89" s="55"/>
      <c r="E89" s="55"/>
      <c r="F89" s="55"/>
      <c r="G89" s="55"/>
      <c r="H89" s="55"/>
      <c r="I89" s="55"/>
      <c r="J89" s="55"/>
      <c r="K89" s="55"/>
      <c r="L89" s="55"/>
    </row>
    <row r="90" spans="1:12">
      <c r="A90" s="55"/>
      <c r="B90" s="55"/>
      <c r="C90" s="55"/>
      <c r="D90" s="55"/>
      <c r="E90" s="55"/>
      <c r="F90" s="55"/>
      <c r="G90" s="55"/>
      <c r="H90" s="55"/>
      <c r="I90" s="55"/>
      <c r="J90" s="55"/>
      <c r="K90" s="55"/>
      <c r="L90" s="55"/>
    </row>
    <row r="91" spans="1:12">
      <c r="A91" s="55"/>
      <c r="B91" s="55"/>
      <c r="C91" s="55"/>
      <c r="D91" s="55"/>
      <c r="E91" s="55"/>
      <c r="F91" s="55"/>
      <c r="G91" s="55"/>
      <c r="H91" s="55"/>
      <c r="I91" s="55"/>
      <c r="J91" s="55"/>
      <c r="K91" s="55"/>
      <c r="L91" s="55"/>
    </row>
    <row r="92" spans="1:12">
      <c r="A92" s="55"/>
      <c r="B92" s="55"/>
      <c r="C92" s="55"/>
      <c r="D92" s="55"/>
      <c r="E92" s="55"/>
      <c r="F92" s="55"/>
      <c r="G92" s="55"/>
      <c r="H92" s="55"/>
      <c r="I92" s="55"/>
      <c r="J92" s="55"/>
      <c r="K92" s="55"/>
      <c r="L92" s="55"/>
    </row>
    <row r="93" spans="1:12">
      <c r="A93" s="55"/>
      <c r="B93" s="55"/>
      <c r="C93" s="55"/>
      <c r="D93" s="55"/>
      <c r="E93" s="55"/>
      <c r="F93" s="55"/>
      <c r="G93" s="55"/>
      <c r="H93" s="55"/>
      <c r="I93" s="55"/>
      <c r="J93" s="55"/>
      <c r="K93" s="55"/>
      <c r="L93" s="55"/>
    </row>
    <row r="94" spans="1:12">
      <c r="A94" s="55"/>
      <c r="B94" s="55"/>
      <c r="C94" s="55"/>
      <c r="D94" s="55"/>
      <c r="E94" s="55"/>
      <c r="F94" s="55"/>
      <c r="G94" s="55"/>
      <c r="H94" s="55"/>
      <c r="I94" s="55"/>
      <c r="J94" s="55"/>
      <c r="K94" s="55"/>
      <c r="L94" s="55"/>
    </row>
    <row r="95" spans="1:12">
      <c r="A95" s="55"/>
      <c r="B95" s="55"/>
      <c r="C95" s="55"/>
      <c r="D95" s="55"/>
      <c r="E95" s="55"/>
      <c r="F95" s="55"/>
      <c r="G95" s="55"/>
      <c r="H95" s="55"/>
      <c r="I95" s="55"/>
      <c r="J95" s="55"/>
      <c r="K95" s="55"/>
      <c r="L95" s="55"/>
    </row>
    <row r="96" spans="1:12">
      <c r="A96" s="55"/>
      <c r="B96" s="55"/>
      <c r="C96" s="55"/>
      <c r="D96" s="55"/>
      <c r="E96" s="55"/>
      <c r="F96" s="55"/>
      <c r="G96" s="55"/>
      <c r="H96" s="55"/>
      <c r="I96" s="55"/>
      <c r="J96" s="55"/>
      <c r="K96" s="55"/>
      <c r="L96" s="55"/>
    </row>
    <row r="97" spans="1:12">
      <c r="A97" s="55"/>
      <c r="B97" s="55"/>
      <c r="C97" s="55"/>
      <c r="D97" s="55"/>
      <c r="E97" s="55"/>
      <c r="F97" s="55"/>
      <c r="G97" s="55"/>
      <c r="H97" s="55"/>
      <c r="I97" s="55"/>
      <c r="J97" s="55"/>
      <c r="K97" s="55"/>
      <c r="L97" s="55"/>
    </row>
    <row r="98" spans="1:12">
      <c r="A98" s="55"/>
      <c r="B98" s="55"/>
      <c r="C98" s="55"/>
      <c r="D98" s="55"/>
      <c r="E98" s="55"/>
      <c r="F98" s="55"/>
      <c r="G98" s="55"/>
      <c r="H98" s="55"/>
      <c r="I98" s="55"/>
      <c r="J98" s="55"/>
      <c r="K98" s="55"/>
      <c r="L98" s="55"/>
    </row>
    <row r="99" spans="1:12">
      <c r="A99" s="55"/>
      <c r="B99" s="55"/>
      <c r="C99" s="55"/>
      <c r="D99" s="55"/>
      <c r="E99" s="55"/>
      <c r="F99" s="55"/>
      <c r="G99" s="55"/>
      <c r="H99" s="55"/>
      <c r="I99" s="55"/>
      <c r="J99" s="55"/>
      <c r="K99" s="55"/>
      <c r="L99" s="55"/>
    </row>
    <row r="100" spans="1:12">
      <c r="A100" s="55"/>
      <c r="B100" s="55"/>
      <c r="C100" s="55"/>
      <c r="D100" s="55"/>
      <c r="E100" s="55"/>
      <c r="F100" s="55"/>
      <c r="G100" s="55"/>
      <c r="H100" s="55"/>
      <c r="I100" s="55"/>
      <c r="J100" s="55"/>
      <c r="K100" s="55"/>
      <c r="L100" s="55"/>
    </row>
    <row r="101" spans="1:12">
      <c r="A101" s="55"/>
      <c r="B101" s="55"/>
      <c r="C101" s="55"/>
      <c r="D101" s="55"/>
      <c r="E101" s="55"/>
      <c r="F101" s="55"/>
      <c r="G101" s="55"/>
      <c r="H101" s="55"/>
      <c r="I101" s="55"/>
      <c r="J101" s="55"/>
      <c r="K101" s="55"/>
      <c r="L101" s="55"/>
    </row>
    <row r="102" spans="1:12">
      <c r="A102" s="55"/>
      <c r="B102" s="55"/>
      <c r="C102" s="55"/>
      <c r="D102" s="55"/>
      <c r="E102" s="55"/>
      <c r="F102" s="55"/>
      <c r="G102" s="55"/>
      <c r="H102" s="55"/>
      <c r="I102" s="55"/>
      <c r="J102" s="55"/>
      <c r="K102" s="55"/>
      <c r="L102" s="55"/>
    </row>
    <row r="103" spans="1:12">
      <c r="A103" s="55"/>
      <c r="B103" s="55"/>
      <c r="C103" s="55"/>
      <c r="D103" s="55"/>
      <c r="E103" s="55"/>
      <c r="F103" s="55"/>
      <c r="G103" s="55"/>
      <c r="H103" s="55"/>
      <c r="I103" s="55"/>
      <c r="J103" s="55"/>
      <c r="K103" s="55"/>
      <c r="L103" s="55"/>
    </row>
    <row r="104" spans="1:12">
      <c r="A104" s="55"/>
      <c r="B104" s="55"/>
      <c r="C104" s="55"/>
      <c r="D104" s="55"/>
      <c r="E104" s="55"/>
      <c r="F104" s="55"/>
      <c r="G104" s="55"/>
      <c r="H104" s="55"/>
      <c r="I104" s="55"/>
      <c r="J104" s="55"/>
      <c r="K104" s="55"/>
      <c r="L104" s="55"/>
    </row>
    <row r="105" spans="1:12">
      <c r="A105" s="55"/>
      <c r="B105" s="55"/>
      <c r="C105" s="55"/>
      <c r="D105" s="55"/>
      <c r="E105" s="55"/>
      <c r="F105" s="55"/>
      <c r="G105" s="55"/>
      <c r="H105" s="55"/>
      <c r="I105" s="55"/>
      <c r="J105" s="55"/>
      <c r="K105" s="55"/>
      <c r="L105" s="55"/>
    </row>
    <row r="106" spans="1:12">
      <c r="A106" s="55"/>
      <c r="B106" s="55"/>
      <c r="C106" s="55"/>
      <c r="D106" s="55"/>
      <c r="E106" s="55"/>
      <c r="F106" s="55"/>
      <c r="G106" s="55"/>
      <c r="H106" s="55"/>
      <c r="I106" s="55"/>
      <c r="J106" s="55"/>
      <c r="K106" s="55"/>
      <c r="L106" s="55"/>
    </row>
    <row r="107" spans="1:12">
      <c r="A107" s="55"/>
      <c r="B107" s="55"/>
      <c r="C107" s="55"/>
      <c r="D107" s="55"/>
      <c r="E107" s="55"/>
      <c r="F107" s="55"/>
      <c r="G107" s="55"/>
      <c r="H107" s="55"/>
      <c r="I107" s="55"/>
      <c r="J107" s="55"/>
      <c r="K107" s="55"/>
      <c r="L107" s="55"/>
    </row>
    <row r="108" spans="1:12">
      <c r="A108" s="55"/>
      <c r="B108" s="55"/>
      <c r="C108" s="55"/>
      <c r="D108" s="55"/>
      <c r="E108" s="55"/>
      <c r="F108" s="55"/>
      <c r="G108" s="55"/>
      <c r="H108" s="55"/>
      <c r="I108" s="55"/>
      <c r="J108" s="55"/>
      <c r="K108" s="55"/>
      <c r="L108" s="55"/>
    </row>
    <row r="109" spans="1:12">
      <c r="A109" s="55"/>
      <c r="B109" s="55"/>
      <c r="C109" s="55"/>
      <c r="D109" s="55"/>
      <c r="E109" s="55"/>
      <c r="F109" s="55"/>
      <c r="G109" s="55"/>
      <c r="H109" s="55"/>
      <c r="I109" s="55"/>
      <c r="J109" s="55"/>
      <c r="K109" s="55"/>
      <c r="L109" s="55"/>
    </row>
    <row r="110" spans="1:12">
      <c r="A110" s="55"/>
      <c r="B110" s="55"/>
      <c r="C110" s="55"/>
      <c r="D110" s="55"/>
      <c r="E110" s="55"/>
      <c r="F110" s="55"/>
      <c r="G110" s="55"/>
      <c r="H110" s="55"/>
      <c r="I110" s="55"/>
      <c r="J110" s="55"/>
      <c r="K110" s="55"/>
      <c r="L110" s="55"/>
    </row>
    <row r="111" spans="1:12">
      <c r="A111" s="55"/>
      <c r="B111" s="55"/>
      <c r="C111" s="55"/>
      <c r="D111" s="55"/>
      <c r="E111" s="55"/>
      <c r="F111" s="55"/>
      <c r="G111" s="55"/>
      <c r="H111" s="55"/>
      <c r="I111" s="55"/>
      <c r="J111" s="55"/>
      <c r="K111" s="55"/>
      <c r="L111" s="55"/>
    </row>
    <row r="112" spans="1:12">
      <c r="A112" s="55"/>
      <c r="B112" s="55"/>
      <c r="C112" s="55"/>
      <c r="D112" s="55"/>
      <c r="E112" s="55"/>
      <c r="F112" s="55"/>
      <c r="G112" s="55"/>
      <c r="H112" s="55"/>
      <c r="I112" s="55"/>
      <c r="J112" s="55"/>
      <c r="K112" s="55"/>
      <c r="L112" s="55"/>
    </row>
    <row r="113" spans="1:12">
      <c r="A113" s="55"/>
      <c r="B113" s="55"/>
      <c r="C113" s="55"/>
      <c r="D113" s="55"/>
      <c r="E113" s="55"/>
      <c r="F113" s="55"/>
      <c r="G113" s="55"/>
      <c r="H113" s="55"/>
      <c r="I113" s="55"/>
      <c r="J113" s="55"/>
      <c r="K113" s="55"/>
      <c r="L113" s="55"/>
    </row>
    <row r="114" spans="1:12">
      <c r="A114" s="55"/>
      <c r="B114" s="55"/>
      <c r="C114" s="55"/>
      <c r="D114" s="55"/>
      <c r="E114" s="55"/>
      <c r="F114" s="55"/>
      <c r="G114" s="55"/>
      <c r="H114" s="55"/>
      <c r="I114" s="55"/>
      <c r="J114" s="55"/>
      <c r="K114" s="55"/>
      <c r="L114" s="55"/>
    </row>
    <row r="115" spans="1:12">
      <c r="A115" s="55"/>
      <c r="B115" s="55"/>
      <c r="C115" s="55"/>
      <c r="D115" s="55"/>
      <c r="E115" s="55"/>
      <c r="F115" s="55"/>
      <c r="G115" s="55"/>
      <c r="H115" s="55"/>
      <c r="I115" s="55"/>
      <c r="J115" s="55"/>
      <c r="K115" s="55"/>
      <c r="L115" s="55"/>
    </row>
    <row r="116" spans="1:12">
      <c r="A116" s="55"/>
      <c r="B116" s="55"/>
      <c r="C116" s="55"/>
      <c r="D116" s="55"/>
      <c r="E116" s="55"/>
      <c r="F116" s="55"/>
      <c r="G116" s="55"/>
      <c r="H116" s="55"/>
      <c r="I116" s="55"/>
      <c r="J116" s="55"/>
      <c r="K116" s="55"/>
      <c r="L116" s="55"/>
    </row>
    <row r="117" spans="1:12">
      <c r="A117" s="55"/>
      <c r="B117" s="55"/>
      <c r="C117" s="55"/>
      <c r="D117" s="55"/>
      <c r="E117" s="55"/>
      <c r="F117" s="55"/>
      <c r="G117" s="55"/>
      <c r="H117" s="55"/>
      <c r="I117" s="55"/>
      <c r="J117" s="55"/>
      <c r="K117" s="55"/>
      <c r="L117" s="55"/>
    </row>
    <row r="118" spans="1:12">
      <c r="A118" s="55"/>
      <c r="B118" s="55"/>
      <c r="C118" s="55"/>
      <c r="D118" s="55"/>
      <c r="E118" s="55"/>
      <c r="F118" s="55"/>
      <c r="G118" s="55"/>
      <c r="H118" s="55"/>
      <c r="I118" s="55"/>
      <c r="J118" s="55"/>
      <c r="K118" s="55"/>
      <c r="L118" s="55"/>
    </row>
    <row r="119" spans="1:12">
      <c r="A119" s="55"/>
      <c r="B119" s="55"/>
      <c r="C119" s="55"/>
      <c r="D119" s="55"/>
      <c r="E119" s="55"/>
      <c r="F119" s="55"/>
      <c r="G119" s="55"/>
      <c r="H119" s="55"/>
      <c r="I119" s="55"/>
      <c r="J119" s="55"/>
      <c r="K119" s="55"/>
      <c r="L119" s="55"/>
    </row>
    <row r="120" spans="1:12">
      <c r="A120" s="55"/>
      <c r="B120" s="55"/>
      <c r="C120" s="55"/>
      <c r="D120" s="55"/>
      <c r="E120" s="55"/>
      <c r="F120" s="55"/>
      <c r="G120" s="55"/>
      <c r="H120" s="55"/>
      <c r="I120" s="55"/>
      <c r="J120" s="55"/>
      <c r="K120" s="55"/>
      <c r="L120" s="55"/>
    </row>
    <row r="121" spans="1:12">
      <c r="A121" s="55"/>
      <c r="B121" s="55"/>
      <c r="C121" s="55"/>
      <c r="D121" s="55"/>
      <c r="E121" s="55"/>
      <c r="F121" s="55"/>
      <c r="G121" s="55"/>
      <c r="H121" s="55"/>
      <c r="I121" s="55"/>
      <c r="J121" s="55"/>
      <c r="K121" s="55"/>
      <c r="L121" s="55"/>
    </row>
    <row r="122" spans="1:12">
      <c r="A122" s="55"/>
      <c r="B122" s="55"/>
      <c r="C122" s="55"/>
      <c r="D122" s="55"/>
      <c r="E122" s="55"/>
      <c r="F122" s="55"/>
      <c r="G122" s="55"/>
      <c r="H122" s="55"/>
      <c r="I122" s="55"/>
      <c r="J122" s="55"/>
      <c r="K122" s="55"/>
      <c r="L122" s="55"/>
    </row>
    <row r="123" spans="1:12">
      <c r="A123" s="55"/>
      <c r="B123" s="55"/>
      <c r="C123" s="55"/>
      <c r="D123" s="55"/>
      <c r="E123" s="55"/>
      <c r="F123" s="55"/>
      <c r="G123" s="55"/>
      <c r="H123" s="55"/>
      <c r="I123" s="55"/>
      <c r="J123" s="55"/>
      <c r="K123" s="55"/>
      <c r="L123" s="55"/>
    </row>
    <row r="124" spans="1:12">
      <c r="A124" s="55"/>
      <c r="B124" s="55"/>
      <c r="C124" s="55"/>
      <c r="D124" s="55"/>
      <c r="E124" s="55"/>
      <c r="F124" s="55"/>
      <c r="G124" s="55"/>
      <c r="H124" s="55"/>
      <c r="I124" s="55"/>
      <c r="J124" s="55"/>
      <c r="K124" s="55"/>
      <c r="L124" s="55"/>
    </row>
  </sheetData>
  <mergeCells count="7">
    <mergeCell ref="A5:L5"/>
    <mergeCell ref="A29:E30"/>
    <mergeCell ref="C6:C7"/>
    <mergeCell ref="D6:F6"/>
    <mergeCell ref="K6:L6"/>
    <mergeCell ref="A6:B7"/>
    <mergeCell ref="G6:I6"/>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topLeftCell="A10" zoomScaleNormal="100" workbookViewId="0">
      <selection activeCell="O5" sqref="O5"/>
    </sheetView>
  </sheetViews>
  <sheetFormatPr defaultRowHeight="14.25"/>
  <cols>
    <col min="1" max="5" width="9" style="99" customWidth="1"/>
    <col min="6" max="7" width="9" style="99"/>
    <col min="8" max="8" width="12.375" style="99" customWidth="1"/>
    <col min="9" max="9" width="17.125" style="111" bestFit="1" customWidth="1"/>
    <col min="10" max="10" width="13.375" style="112" bestFit="1" customWidth="1"/>
    <col min="11" max="11" width="10.625" style="112" bestFit="1" customWidth="1"/>
    <col min="12" max="12" width="12.25" style="112" customWidth="1"/>
    <col min="13" max="13" width="11.5" style="114" bestFit="1" customWidth="1"/>
    <col min="14" max="14" width="8.125" style="114" bestFit="1" customWidth="1"/>
    <col min="15" max="15" width="9" style="99" customWidth="1"/>
    <col min="16" max="16" width="9.625" style="99" customWidth="1"/>
    <col min="17" max="16384" width="9" style="99"/>
  </cols>
  <sheetData>
    <row r="1" spans="2:16">
      <c r="I1" s="100"/>
      <c r="J1" s="197" t="s">
        <v>155</v>
      </c>
      <c r="K1" s="197"/>
      <c r="L1" s="101" t="s">
        <v>156</v>
      </c>
      <c r="M1" s="198" t="s">
        <v>157</v>
      </c>
      <c r="N1" s="198"/>
      <c r="O1" s="198" t="s">
        <v>158</v>
      </c>
      <c r="P1" s="198"/>
    </row>
    <row r="2" spans="2:16" ht="24">
      <c r="E2" s="52"/>
      <c r="F2" s="52"/>
      <c r="G2" s="52"/>
      <c r="H2" s="102"/>
      <c r="I2" s="103" t="s">
        <v>32</v>
      </c>
      <c r="J2" s="104" t="s">
        <v>73</v>
      </c>
      <c r="K2" s="104" t="s">
        <v>74</v>
      </c>
      <c r="L2" s="104" t="s">
        <v>159</v>
      </c>
      <c r="M2" s="89" t="s">
        <v>160</v>
      </c>
      <c r="N2" s="89" t="s">
        <v>161</v>
      </c>
      <c r="O2" s="105" t="s">
        <v>162</v>
      </c>
      <c r="P2" s="105" t="s">
        <v>318</v>
      </c>
    </row>
    <row r="3" spans="2:16" ht="15.75">
      <c r="E3" s="52"/>
      <c r="F3" s="52"/>
      <c r="G3" s="52"/>
      <c r="H3" s="102"/>
      <c r="I3" s="103" t="s">
        <v>317</v>
      </c>
      <c r="J3" s="104">
        <v>31772.959999999999</v>
      </c>
      <c r="K3" s="104">
        <v>121.44</v>
      </c>
      <c r="L3" s="162">
        <v>420.5</v>
      </c>
      <c r="M3" s="106">
        <v>48102.5</v>
      </c>
      <c r="N3" s="106">
        <v>37.549799999999998</v>
      </c>
      <c r="O3" s="106">
        <v>7123</v>
      </c>
      <c r="P3" s="105"/>
    </row>
    <row r="4" spans="2:16" ht="15.75">
      <c r="E4" s="52"/>
      <c r="F4" s="52"/>
      <c r="G4" s="52"/>
      <c r="I4" s="100">
        <v>41943</v>
      </c>
      <c r="J4" s="104">
        <v>29308.77</v>
      </c>
      <c r="K4" s="104">
        <v>127.02</v>
      </c>
      <c r="L4" s="101">
        <v>249.2</v>
      </c>
      <c r="M4" s="106">
        <v>48157.5</v>
      </c>
      <c r="N4" s="106">
        <v>37.700000000000003</v>
      </c>
      <c r="O4" s="106">
        <v>5450</v>
      </c>
      <c r="P4" s="106"/>
    </row>
    <row r="5" spans="2:16" ht="15.75">
      <c r="E5" s="52"/>
      <c r="F5" s="52"/>
      <c r="G5" s="52"/>
      <c r="I5" s="100">
        <v>41912</v>
      </c>
      <c r="J5" s="104">
        <v>27281.72</v>
      </c>
      <c r="K5" s="104">
        <v>136.06</v>
      </c>
      <c r="L5" s="159">
        <v>404.3</v>
      </c>
      <c r="M5" s="106">
        <v>48242.5</v>
      </c>
      <c r="N5" s="106">
        <v>37.9</v>
      </c>
      <c r="O5" s="106">
        <v>4094.9</v>
      </c>
      <c r="P5" s="108">
        <v>37300</v>
      </c>
    </row>
    <row r="6" spans="2:16" ht="15.75">
      <c r="E6" s="52"/>
      <c r="F6" s="52"/>
      <c r="G6" s="52"/>
      <c r="I6" s="100">
        <v>41882</v>
      </c>
      <c r="J6" s="104">
        <v>24810.957600000002</v>
      </c>
      <c r="K6" s="104">
        <v>143.5514</v>
      </c>
      <c r="L6" s="152">
        <v>237</v>
      </c>
      <c r="M6" s="106">
        <v>47959.5</v>
      </c>
      <c r="N6" s="106">
        <v>37.85</v>
      </c>
      <c r="O6" s="106">
        <v>2956.8</v>
      </c>
      <c r="P6" s="106"/>
    </row>
    <row r="7" spans="2:16" ht="15.75">
      <c r="E7" s="52"/>
      <c r="F7" s="52"/>
      <c r="G7" s="52"/>
      <c r="I7" s="100">
        <v>41851</v>
      </c>
      <c r="J7" s="104">
        <v>21899.308300000001</v>
      </c>
      <c r="K7" s="104">
        <v>157.35550000000001</v>
      </c>
      <c r="L7" s="101">
        <v>243.6</v>
      </c>
      <c r="M7" s="106">
        <v>47690.3</v>
      </c>
      <c r="N7" s="106">
        <v>37.75</v>
      </c>
      <c r="O7" s="106">
        <v>2043.7</v>
      </c>
      <c r="P7" s="106"/>
    </row>
    <row r="8" spans="2:16">
      <c r="B8" s="71"/>
      <c r="I8" s="107">
        <v>41820</v>
      </c>
      <c r="J8" s="104">
        <v>17982.1708</v>
      </c>
      <c r="K8" s="104">
        <v>146.0025</v>
      </c>
      <c r="L8" s="104">
        <v>454.7</v>
      </c>
      <c r="M8" s="106">
        <v>46406.5</v>
      </c>
      <c r="N8" s="106">
        <v>36.94</v>
      </c>
      <c r="O8" s="106">
        <v>1394.3</v>
      </c>
      <c r="P8" s="108">
        <v>28040</v>
      </c>
    </row>
    <row r="9" spans="2:16">
      <c r="B9" s="71"/>
      <c r="I9" s="107">
        <v>41790</v>
      </c>
      <c r="J9" s="104">
        <v>14000.2523</v>
      </c>
      <c r="K9" s="104">
        <v>179.7602</v>
      </c>
      <c r="L9" s="104">
        <v>253.9</v>
      </c>
      <c r="M9" s="106">
        <v>45419.5</v>
      </c>
      <c r="N9" s="106">
        <v>36.28</v>
      </c>
      <c r="O9" s="106">
        <v>810.9</v>
      </c>
      <c r="P9" s="106"/>
    </row>
    <row r="10" spans="2:16">
      <c r="I10" s="107">
        <v>41759</v>
      </c>
      <c r="J10" s="104">
        <v>9441.4302000000007</v>
      </c>
      <c r="K10" s="104">
        <v>158.01599999999999</v>
      </c>
      <c r="L10" s="104">
        <v>142</v>
      </c>
      <c r="M10" s="106">
        <v>44501.8</v>
      </c>
      <c r="N10" s="106">
        <v>35.9</v>
      </c>
      <c r="O10" s="106">
        <v>479.8</v>
      </c>
      <c r="P10" s="106"/>
    </row>
    <row r="11" spans="2:16" ht="15" customHeight="1">
      <c r="I11" s="107">
        <v>41729</v>
      </c>
      <c r="J11" s="104">
        <v>7176.7</v>
      </c>
      <c r="K11" s="104">
        <v>161.5</v>
      </c>
      <c r="L11" s="104">
        <v>284.3</v>
      </c>
      <c r="M11" s="106">
        <v>42978.6</v>
      </c>
      <c r="N11" s="106">
        <v>34.700000000000003</v>
      </c>
      <c r="O11" s="106">
        <v>279.3</v>
      </c>
      <c r="P11" s="108">
        <f t="shared" ref="P11" si="0">O11*100</f>
        <v>27930</v>
      </c>
    </row>
    <row r="12" spans="2:16">
      <c r="I12" s="107">
        <v>41698</v>
      </c>
      <c r="J12" s="104">
        <v>4156.2464</v>
      </c>
      <c r="K12" s="104">
        <v>136.90389999999999</v>
      </c>
      <c r="L12" s="104">
        <v>226.3</v>
      </c>
      <c r="M12" s="106">
        <v>41923.800000000003</v>
      </c>
      <c r="N12" s="106">
        <v>33.94</v>
      </c>
      <c r="O12" s="106">
        <v>134</v>
      </c>
      <c r="P12" s="108"/>
    </row>
    <row r="13" spans="2:16">
      <c r="I13" s="107">
        <v>41639</v>
      </c>
      <c r="J13" s="104">
        <v>14248.525299999999</v>
      </c>
      <c r="K13" s="104">
        <v>21.2316</v>
      </c>
      <c r="L13" s="104">
        <v>1111.7</v>
      </c>
      <c r="M13" s="106">
        <v>40161.1</v>
      </c>
      <c r="N13" s="106">
        <v>32.700000000000003</v>
      </c>
      <c r="O13" s="106"/>
      <c r="P13" s="108">
        <v>20010</v>
      </c>
    </row>
    <row r="14" spans="2:16">
      <c r="I14" s="107">
        <v>41608</v>
      </c>
      <c r="J14" s="104">
        <v>11858.0774</v>
      </c>
      <c r="K14" s="104">
        <v>15.2537</v>
      </c>
      <c r="L14" s="104">
        <v>335.2</v>
      </c>
      <c r="M14" s="106">
        <v>38687.800000000003</v>
      </c>
      <c r="N14" s="106">
        <v>31.6</v>
      </c>
      <c r="O14" s="106"/>
      <c r="P14" s="108"/>
    </row>
    <row r="15" spans="2:16">
      <c r="I15" s="107">
        <v>41578</v>
      </c>
      <c r="J15" s="104">
        <v>10617.266</v>
      </c>
      <c r="K15" s="104">
        <v>13.7151</v>
      </c>
      <c r="L15" s="104">
        <v>230.3</v>
      </c>
      <c r="M15" s="106">
        <v>37940.6</v>
      </c>
      <c r="N15" s="106">
        <v>31.2</v>
      </c>
      <c r="O15" s="106"/>
      <c r="P15" s="108"/>
    </row>
    <row r="16" spans="2:16">
      <c r="I16" s="107">
        <v>41547</v>
      </c>
      <c r="J16" s="104">
        <v>9404.1836000000003</v>
      </c>
      <c r="K16" s="104">
        <v>9.3699999999999992</v>
      </c>
      <c r="L16" s="104">
        <v>347.8</v>
      </c>
      <c r="M16" s="106">
        <v>36759.800000000003</v>
      </c>
      <c r="N16" s="106">
        <v>30.47</v>
      </c>
      <c r="O16" s="106"/>
      <c r="P16" s="108">
        <v>15769.999999999998</v>
      </c>
    </row>
    <row r="17" spans="1:16">
      <c r="I17" s="107">
        <v>41517</v>
      </c>
      <c r="J17" s="104">
        <v>8211.0764999999992</v>
      </c>
      <c r="K17" s="104">
        <v>4.5747</v>
      </c>
      <c r="L17" s="104">
        <v>215.6</v>
      </c>
      <c r="M17" s="106">
        <v>35129</v>
      </c>
      <c r="N17" s="106">
        <v>29.4</v>
      </c>
      <c r="O17" s="106"/>
      <c r="P17" s="108"/>
    </row>
    <row r="18" spans="1:16">
      <c r="I18" s="107">
        <v>41486</v>
      </c>
      <c r="J18" s="104">
        <v>6987.058</v>
      </c>
      <c r="K18" s="104">
        <v>-1.2089000000000001</v>
      </c>
      <c r="L18" s="104">
        <v>217.7</v>
      </c>
      <c r="M18" s="106">
        <v>33373.9</v>
      </c>
      <c r="N18" s="106">
        <v>28.16</v>
      </c>
      <c r="O18" s="106"/>
      <c r="P18" s="108"/>
    </row>
    <row r="19" spans="1:16">
      <c r="I19" s="107">
        <v>41455</v>
      </c>
      <c r="J19" s="104">
        <v>5789.4312</v>
      </c>
      <c r="K19" s="104">
        <v>-5.6936999999999998</v>
      </c>
      <c r="L19" s="104">
        <v>470.1</v>
      </c>
      <c r="M19" s="106">
        <v>31887</v>
      </c>
      <c r="N19" s="106">
        <v>27.1</v>
      </c>
      <c r="O19" s="106"/>
      <c r="P19" s="108">
        <v>12610</v>
      </c>
    </row>
    <row r="20" spans="1:16">
      <c r="I20" s="107">
        <v>41425</v>
      </c>
      <c r="J20" s="104">
        <v>4376.4119000000001</v>
      </c>
      <c r="K20" s="104">
        <v>-9.9749999999999996</v>
      </c>
      <c r="L20" s="104">
        <v>173.9</v>
      </c>
      <c r="M20" s="106">
        <v>30437.3</v>
      </c>
      <c r="N20" s="106">
        <v>26.1</v>
      </c>
      <c r="O20" s="106"/>
      <c r="P20" s="108"/>
    </row>
    <row r="21" spans="1:16">
      <c r="I21" s="107">
        <v>41394</v>
      </c>
      <c r="J21" s="104">
        <v>3450.8</v>
      </c>
      <c r="K21" s="104">
        <v>-8.1999999999999993</v>
      </c>
      <c r="L21" s="104">
        <v>164.5</v>
      </c>
      <c r="M21" s="106">
        <v>28874.3</v>
      </c>
      <c r="N21" s="106">
        <v>25</v>
      </c>
      <c r="O21" s="106"/>
      <c r="P21" s="108"/>
    </row>
    <row r="22" spans="1:16">
      <c r="I22" s="107">
        <v>41364</v>
      </c>
      <c r="J22" s="104">
        <v>2566.3000000000002</v>
      </c>
      <c r="K22" s="104">
        <v>10.4</v>
      </c>
      <c r="L22" s="104">
        <v>488</v>
      </c>
      <c r="M22" s="106">
        <v>27726.7</v>
      </c>
      <c r="N22" s="106">
        <v>24.2</v>
      </c>
      <c r="O22" s="106"/>
      <c r="P22" s="108">
        <v>9020</v>
      </c>
    </row>
    <row r="23" spans="1:16">
      <c r="I23" s="107">
        <v>41333</v>
      </c>
      <c r="J23" s="104">
        <v>1681.2208000000001</v>
      </c>
      <c r="K23" s="104">
        <v>27.23</v>
      </c>
      <c r="L23" s="104"/>
      <c r="M23" s="106">
        <v>25991.599999999999</v>
      </c>
      <c r="N23" s="106">
        <v>23</v>
      </c>
      <c r="O23" s="106"/>
      <c r="P23" s="108"/>
    </row>
    <row r="24" spans="1:16">
      <c r="I24" s="107">
        <v>41274</v>
      </c>
      <c r="J24" s="104">
        <v>11777.5</v>
      </c>
      <c r="K24" s="104">
        <v>41</v>
      </c>
      <c r="L24" s="104">
        <v>773.9</v>
      </c>
      <c r="M24" s="106">
        <v>24588</v>
      </c>
      <c r="N24" s="106">
        <v>21.9</v>
      </c>
      <c r="O24" s="106"/>
      <c r="P24" s="108">
        <v>6833</v>
      </c>
    </row>
    <row r="25" spans="1:16">
      <c r="I25" s="107">
        <v>41243</v>
      </c>
      <c r="J25" s="104">
        <v>10310.6</v>
      </c>
      <c r="K25" s="104">
        <v>36.799999999999997</v>
      </c>
      <c r="L25" s="104">
        <v>376.9</v>
      </c>
      <c r="M25" s="106">
        <v>23280.3</v>
      </c>
      <c r="N25" s="106">
        <v>20.9</v>
      </c>
      <c r="O25" s="106"/>
      <c r="P25" s="108"/>
    </row>
    <row r="26" spans="1:16">
      <c r="I26" s="107">
        <v>41213</v>
      </c>
      <c r="J26" s="104">
        <v>9355.7999999999993</v>
      </c>
      <c r="K26" s="104">
        <v>36.700000000000003</v>
      </c>
      <c r="L26" s="104">
        <v>210</v>
      </c>
      <c r="M26" s="106">
        <v>22048.6</v>
      </c>
      <c r="N26" s="106">
        <v>20</v>
      </c>
      <c r="O26" s="106"/>
      <c r="P26" s="108"/>
    </row>
    <row r="27" spans="1:16">
      <c r="I27" s="107">
        <v>41182</v>
      </c>
      <c r="J27" s="104">
        <v>8616.2999999999993</v>
      </c>
      <c r="K27" s="104">
        <v>37.5</v>
      </c>
      <c r="L27" s="104">
        <v>324.89999999999998</v>
      </c>
      <c r="M27" s="106">
        <v>21241.5</v>
      </c>
      <c r="N27" s="106">
        <v>19</v>
      </c>
      <c r="O27" s="106"/>
      <c r="P27" s="108">
        <v>4370</v>
      </c>
    </row>
    <row r="28" spans="1:16">
      <c r="A28" s="109"/>
      <c r="I28" s="107">
        <v>41152</v>
      </c>
      <c r="J28" s="104">
        <v>7868</v>
      </c>
      <c r="K28" s="104">
        <v>40.5</v>
      </c>
      <c r="L28" s="104">
        <v>240.9</v>
      </c>
      <c r="M28" s="106">
        <v>20263.900000000001</v>
      </c>
      <c r="N28" s="106">
        <v>18.7</v>
      </c>
      <c r="O28" s="106"/>
      <c r="P28" s="108"/>
    </row>
    <row r="29" spans="1:16">
      <c r="I29" s="107">
        <v>41121</v>
      </c>
      <c r="J29" s="104">
        <v>7086.2</v>
      </c>
      <c r="K29" s="104">
        <v>44.1</v>
      </c>
      <c r="L29" s="104">
        <v>201.6</v>
      </c>
      <c r="M29" s="106">
        <v>19255.7</v>
      </c>
      <c r="N29" s="106">
        <v>18</v>
      </c>
      <c r="O29" s="106"/>
      <c r="P29" s="108"/>
    </row>
    <row r="30" spans="1:16">
      <c r="I30" s="107">
        <v>41090</v>
      </c>
      <c r="J30" s="104">
        <v>6317.5</v>
      </c>
      <c r="K30" s="104">
        <v>30.8</v>
      </c>
      <c r="L30" s="104">
        <v>612.79999999999995</v>
      </c>
      <c r="M30" s="106">
        <v>18376.099999999999</v>
      </c>
      <c r="N30" s="106">
        <v>17.3</v>
      </c>
      <c r="O30" s="106"/>
      <c r="P30" s="108">
        <v>2770</v>
      </c>
    </row>
    <row r="31" spans="1:16">
      <c r="I31" s="107">
        <v>41060</v>
      </c>
      <c r="J31" s="104">
        <v>5000.6000000000004</v>
      </c>
      <c r="K31" s="104">
        <v>44.2</v>
      </c>
      <c r="L31" s="104">
        <v>212.7</v>
      </c>
      <c r="M31" s="106">
        <v>17575.3</v>
      </c>
      <c r="N31" s="106">
        <v>16.7</v>
      </c>
      <c r="O31" s="106"/>
      <c r="P31" s="108"/>
    </row>
    <row r="32" spans="1:16">
      <c r="I32" s="107">
        <v>41029</v>
      </c>
      <c r="J32" s="104">
        <v>3903.7</v>
      </c>
      <c r="K32" s="104">
        <v>57.8</v>
      </c>
      <c r="L32" s="104">
        <v>147.30000000000001</v>
      </c>
      <c r="M32" s="106">
        <v>16667.5</v>
      </c>
      <c r="N32" s="106">
        <v>16</v>
      </c>
      <c r="O32" s="106"/>
      <c r="P32" s="108"/>
    </row>
    <row r="33" spans="9:16">
      <c r="I33" s="107">
        <v>40999</v>
      </c>
      <c r="J33" s="104">
        <v>3024.5</v>
      </c>
      <c r="K33" s="104">
        <v>99.1</v>
      </c>
      <c r="L33" s="104">
        <v>326.39999999999998</v>
      </c>
      <c r="M33" s="106">
        <v>15897.1</v>
      </c>
      <c r="N33" s="106">
        <v>15.4</v>
      </c>
      <c r="O33" s="106"/>
      <c r="P33" s="108">
        <v>1780</v>
      </c>
    </row>
    <row r="34" spans="9:16">
      <c r="I34" s="107">
        <v>40968</v>
      </c>
      <c r="J34" s="104">
        <v>1281</v>
      </c>
      <c r="K34" s="104">
        <v>38.9</v>
      </c>
      <c r="L34" s="104"/>
      <c r="M34" s="106">
        <v>15206</v>
      </c>
      <c r="N34" s="106">
        <v>14.9</v>
      </c>
      <c r="O34" s="106"/>
      <c r="P34" s="108"/>
    </row>
    <row r="35" spans="9:16">
      <c r="I35" s="107">
        <v>40939</v>
      </c>
      <c r="J35" s="104">
        <v>553.60230000000001</v>
      </c>
      <c r="K35" s="104">
        <v>17.325600000000001</v>
      </c>
      <c r="L35" s="104"/>
      <c r="M35" s="106">
        <v>14391.9</v>
      </c>
      <c r="N35" s="106">
        <v>14.3</v>
      </c>
      <c r="O35" s="106"/>
      <c r="P35" s="108"/>
    </row>
    <row r="36" spans="9:16">
      <c r="I36" s="107">
        <v>40908</v>
      </c>
      <c r="J36" s="104">
        <v>6962.9</v>
      </c>
      <c r="K36" s="104">
        <v>5.2</v>
      </c>
      <c r="L36" s="104">
        <v>675.7</v>
      </c>
      <c r="M36" s="106">
        <v>13660</v>
      </c>
      <c r="N36" s="106">
        <v>13.7</v>
      </c>
      <c r="O36" s="106"/>
      <c r="P36" s="108">
        <v>1040</v>
      </c>
    </row>
    <row r="37" spans="9:16">
      <c r="I37" s="107">
        <v>40877</v>
      </c>
      <c r="J37" s="104">
        <v>6271.1</v>
      </c>
      <c r="K37" s="104">
        <v>10.3</v>
      </c>
      <c r="L37" s="104">
        <v>363.6</v>
      </c>
      <c r="M37" s="106">
        <v>12842.4</v>
      </c>
      <c r="N37" s="106">
        <v>13</v>
      </c>
      <c r="O37" s="106"/>
      <c r="P37" s="108"/>
    </row>
    <row r="38" spans="9:16">
      <c r="I38" s="107">
        <v>40847</v>
      </c>
      <c r="J38" s="104">
        <v>5718.9</v>
      </c>
      <c r="K38" s="104">
        <v>14</v>
      </c>
      <c r="L38" s="104">
        <v>217.7</v>
      </c>
      <c r="M38" s="106"/>
      <c r="N38" s="106">
        <v>12.2</v>
      </c>
      <c r="O38" s="106"/>
      <c r="P38" s="108"/>
    </row>
    <row r="39" spans="9:16">
      <c r="I39" s="107">
        <v>40816</v>
      </c>
      <c r="J39" s="104">
        <v>5262.6</v>
      </c>
      <c r="K39" s="104">
        <v>24.2</v>
      </c>
      <c r="L39" s="104">
        <v>381.3</v>
      </c>
      <c r="M39" s="106"/>
      <c r="N39" s="106">
        <v>11.5</v>
      </c>
      <c r="O39" s="106"/>
      <c r="P39" s="108">
        <v>450</v>
      </c>
    </row>
    <row r="40" spans="9:16">
      <c r="I40" s="107">
        <v>40786</v>
      </c>
      <c r="J40" s="104">
        <v>4823.8999999999996</v>
      </c>
      <c r="K40" s="104">
        <v>37.5</v>
      </c>
      <c r="L40" s="104">
        <v>105.2</v>
      </c>
      <c r="M40" s="106"/>
      <c r="N40" s="106">
        <v>10.8</v>
      </c>
      <c r="O40" s="106"/>
      <c r="P40" s="108"/>
    </row>
    <row r="41" spans="9:16">
      <c r="I41" s="107">
        <v>40755</v>
      </c>
      <c r="J41" s="104">
        <v>4219.1000000000004</v>
      </c>
      <c r="K41" s="104">
        <v>45.3</v>
      </c>
      <c r="L41" s="104">
        <v>156.6</v>
      </c>
      <c r="M41" s="106"/>
      <c r="N41" s="106">
        <v>10</v>
      </c>
      <c r="O41" s="106"/>
      <c r="P41" s="108"/>
    </row>
    <row r="42" spans="9:16">
      <c r="I42" s="107">
        <v>40724</v>
      </c>
      <c r="J42" s="104">
        <v>4106.7</v>
      </c>
      <c r="K42" s="104">
        <v>68.099999999999994</v>
      </c>
      <c r="L42" s="104">
        <v>647.6</v>
      </c>
      <c r="M42" s="106"/>
      <c r="N42" s="106">
        <v>9.4</v>
      </c>
      <c r="O42" s="106"/>
      <c r="P42" s="108">
        <v>220.00000000000003</v>
      </c>
    </row>
    <row r="43" spans="9:16">
      <c r="I43" s="107">
        <v>40694</v>
      </c>
      <c r="J43" s="104">
        <v>2884.3</v>
      </c>
      <c r="K43" s="104">
        <v>44.4</v>
      </c>
      <c r="L43" s="104">
        <v>187.1</v>
      </c>
      <c r="M43" s="106"/>
      <c r="N43" s="106">
        <v>8.6999999999999993</v>
      </c>
      <c r="O43" s="106"/>
      <c r="P43" s="108"/>
    </row>
    <row r="44" spans="9:16">
      <c r="I44" s="107">
        <v>40663</v>
      </c>
      <c r="J44" s="104">
        <v>2026.9</v>
      </c>
      <c r="K44" s="104">
        <v>27.3</v>
      </c>
      <c r="L44" s="104">
        <v>139</v>
      </c>
      <c r="M44" s="106"/>
      <c r="N44" s="106">
        <v>8.1</v>
      </c>
      <c r="O44" s="106"/>
      <c r="P44" s="108"/>
    </row>
    <row r="45" spans="9:16">
      <c r="I45" s="107">
        <v>40633</v>
      </c>
      <c r="J45" s="104">
        <v>1359.1</v>
      </c>
      <c r="K45" s="104">
        <v>27.1</v>
      </c>
      <c r="L45" s="104">
        <v>247.7</v>
      </c>
      <c r="M45" s="106"/>
      <c r="N45" s="106">
        <v>7.5</v>
      </c>
      <c r="O45" s="106"/>
      <c r="P45" s="108">
        <v>80</v>
      </c>
    </row>
    <row r="46" spans="9:16">
      <c r="I46" s="107">
        <v>40602</v>
      </c>
      <c r="J46" s="104">
        <v>842.5</v>
      </c>
      <c r="K46" s="104">
        <v>18.5</v>
      </c>
      <c r="L46" s="104">
        <v>99.7</v>
      </c>
      <c r="M46" s="106"/>
      <c r="N46" s="106">
        <v>7</v>
      </c>
      <c r="O46" s="106"/>
      <c r="P46" s="108"/>
    </row>
    <row r="47" spans="9:16">
      <c r="I47" s="107">
        <v>40574</v>
      </c>
      <c r="J47" s="104">
        <v>442.87740000000002</v>
      </c>
      <c r="K47" s="104">
        <v>19.7546</v>
      </c>
      <c r="L47" s="104">
        <v>110.2</v>
      </c>
      <c r="M47" s="106"/>
      <c r="N47" s="106">
        <v>6.4</v>
      </c>
      <c r="O47" s="106"/>
      <c r="P47" s="108"/>
    </row>
    <row r="48" spans="9:16">
      <c r="I48" s="107">
        <v>40543</v>
      </c>
      <c r="J48" s="104">
        <v>6593</v>
      </c>
      <c r="K48" s="104">
        <v>4.5999999999999996</v>
      </c>
      <c r="L48" s="104">
        <v>712.7</v>
      </c>
      <c r="M48" s="106"/>
      <c r="N48" s="106"/>
      <c r="O48" s="106"/>
      <c r="P48" s="108">
        <v>20</v>
      </c>
    </row>
    <row r="49" spans="9:16">
      <c r="I49" s="107">
        <v>40512</v>
      </c>
      <c r="J49" s="104">
        <v>5701.9</v>
      </c>
      <c r="K49" s="104">
        <v>-1</v>
      </c>
      <c r="L49" s="104">
        <v>416.5</v>
      </c>
      <c r="M49" s="106"/>
      <c r="N49" s="106"/>
      <c r="O49" s="106"/>
      <c r="P49" s="108"/>
    </row>
    <row r="50" spans="9:16">
      <c r="I50" s="107">
        <v>40482</v>
      </c>
      <c r="J50" s="104">
        <v>5070.6000000000004</v>
      </c>
      <c r="K50" s="104">
        <v>-3.6</v>
      </c>
      <c r="L50" s="104">
        <v>275.89999999999998</v>
      </c>
      <c r="M50" s="106"/>
      <c r="N50" s="106"/>
      <c r="O50" s="106"/>
      <c r="P50" s="108"/>
    </row>
    <row r="51" spans="9:16">
      <c r="I51" s="107">
        <v>40451</v>
      </c>
      <c r="J51" s="104">
        <v>4298.8999999999996</v>
      </c>
      <c r="K51" s="104">
        <v>-10.3</v>
      </c>
      <c r="L51" s="104">
        <v>337.9</v>
      </c>
      <c r="M51" s="106"/>
      <c r="N51" s="106"/>
      <c r="O51" s="106"/>
      <c r="P51" s="108"/>
    </row>
    <row r="52" spans="9:16">
      <c r="I52" s="107">
        <v>40421</v>
      </c>
      <c r="J52" s="104">
        <v>3539.1</v>
      </c>
      <c r="K52" s="104">
        <v>-16.399999999999999</v>
      </c>
      <c r="L52" s="104">
        <v>398.9</v>
      </c>
      <c r="M52" s="110"/>
      <c r="N52" s="110"/>
      <c r="O52" s="106"/>
      <c r="P52" s="108"/>
    </row>
    <row r="53" spans="9:16">
      <c r="I53" s="107">
        <v>40390</v>
      </c>
      <c r="J53" s="104">
        <v>1084.5999999999999</v>
      </c>
      <c r="K53" s="104">
        <v>-34.1</v>
      </c>
      <c r="L53" s="104">
        <v>140</v>
      </c>
      <c r="M53" s="110"/>
      <c r="N53" s="110"/>
      <c r="O53" s="106"/>
      <c r="P53" s="108"/>
    </row>
    <row r="54" spans="9:16">
      <c r="I54" s="107">
        <v>40359</v>
      </c>
      <c r="J54" s="104">
        <v>917.1</v>
      </c>
      <c r="K54" s="104">
        <v>-40.6</v>
      </c>
      <c r="L54" s="104">
        <v>308.39999999999998</v>
      </c>
      <c r="M54" s="110"/>
      <c r="N54" s="110"/>
      <c r="O54" s="106"/>
      <c r="P54" s="108"/>
    </row>
    <row r="55" spans="9:16">
      <c r="I55" s="107">
        <v>40329</v>
      </c>
      <c r="J55" s="104">
        <v>744.4</v>
      </c>
      <c r="K55" s="104">
        <v>-45.8</v>
      </c>
      <c r="L55" s="104">
        <v>142.5</v>
      </c>
      <c r="M55" s="110"/>
      <c r="N55" s="110"/>
      <c r="O55" s="106"/>
      <c r="P55" s="108"/>
    </row>
    <row r="56" spans="9:16">
      <c r="I56" s="107">
        <v>40298</v>
      </c>
      <c r="J56" s="104">
        <v>1003.2</v>
      </c>
      <c r="K56" s="104">
        <v>-40.6</v>
      </c>
      <c r="L56" s="104">
        <v>105.4</v>
      </c>
      <c r="M56" s="110"/>
      <c r="N56" s="110"/>
      <c r="O56" s="106"/>
      <c r="P56" s="108"/>
    </row>
    <row r="57" spans="9:16">
      <c r="I57" s="107">
        <v>40268</v>
      </c>
      <c r="J57" s="104">
        <v>460.4</v>
      </c>
      <c r="K57" s="104">
        <v>-41.3</v>
      </c>
      <c r="L57" s="104"/>
      <c r="M57" s="110"/>
      <c r="N57" s="110"/>
      <c r="O57" s="106"/>
      <c r="P57" s="108"/>
    </row>
    <row r="58" spans="9:16">
      <c r="I58" s="107">
        <v>40237</v>
      </c>
      <c r="J58" s="104">
        <v>255.4</v>
      </c>
      <c r="K58" s="104">
        <v>-19</v>
      </c>
      <c r="L58" s="104"/>
      <c r="M58" s="110"/>
      <c r="N58" s="110"/>
      <c r="O58" s="106"/>
      <c r="P58" s="108"/>
    </row>
    <row r="59" spans="9:16">
      <c r="I59" s="107">
        <v>40209</v>
      </c>
      <c r="J59" s="104">
        <v>120.3706</v>
      </c>
      <c r="K59" s="104">
        <v>13.2098</v>
      </c>
      <c r="L59" s="104"/>
      <c r="M59" s="110"/>
      <c r="N59" s="110"/>
      <c r="O59" s="106"/>
      <c r="P59" s="108"/>
    </row>
    <row r="60" spans="9:16">
      <c r="I60" s="107">
        <v>40178</v>
      </c>
      <c r="J60" s="104">
        <v>3021.58</v>
      </c>
      <c r="K60" s="104">
        <v>102.2</v>
      </c>
      <c r="L60" s="104">
        <v>951.5</v>
      </c>
      <c r="M60" s="110"/>
      <c r="N60" s="110"/>
      <c r="O60" s="106"/>
      <c r="P60" s="108"/>
    </row>
    <row r="61" spans="9:16">
      <c r="I61" s="107">
        <v>40147</v>
      </c>
      <c r="J61" s="104">
        <v>2750.11</v>
      </c>
      <c r="K61" s="104">
        <v>112.8</v>
      </c>
      <c r="L61" s="104">
        <v>449.2</v>
      </c>
      <c r="M61" s="110"/>
      <c r="N61" s="110"/>
      <c r="O61" s="106"/>
      <c r="P61" s="108"/>
    </row>
    <row r="62" spans="9:16">
      <c r="I62" s="107">
        <v>40117</v>
      </c>
      <c r="J62" s="104">
        <v>2596.33</v>
      </c>
      <c r="K62" s="104">
        <v>123.5</v>
      </c>
      <c r="L62" s="104">
        <v>245.7</v>
      </c>
      <c r="M62" s="110"/>
      <c r="N62" s="110"/>
      <c r="O62" s="106"/>
      <c r="P62" s="108"/>
    </row>
    <row r="63" spans="9:16">
      <c r="I63" s="107">
        <v>40086</v>
      </c>
      <c r="J63" s="104">
        <v>2475.7399999999998</v>
      </c>
      <c r="K63" s="104">
        <v>136.1</v>
      </c>
      <c r="L63" s="104">
        <v>358</v>
      </c>
      <c r="M63" s="110"/>
      <c r="N63" s="110"/>
      <c r="O63" s="106"/>
      <c r="P63" s="108"/>
    </row>
    <row r="64" spans="9:16">
      <c r="I64" s="107">
        <v>40056</v>
      </c>
      <c r="J64" s="104">
        <v>2343</v>
      </c>
      <c r="K64" s="104">
        <v>147.4</v>
      </c>
      <c r="L64" s="104">
        <v>230.6</v>
      </c>
      <c r="M64" s="110"/>
      <c r="N64" s="110"/>
      <c r="O64" s="106"/>
      <c r="P64" s="108"/>
    </row>
    <row r="65" spans="1:16">
      <c r="I65" s="107">
        <v>40025</v>
      </c>
      <c r="J65" s="104">
        <v>2233.3000000000002</v>
      </c>
      <c r="K65" s="104">
        <v>159.1</v>
      </c>
      <c r="L65" s="104">
        <v>198.5</v>
      </c>
      <c r="M65" s="110"/>
      <c r="N65" s="110"/>
      <c r="O65" s="106"/>
      <c r="P65" s="108"/>
    </row>
    <row r="66" spans="1:16">
      <c r="I66" s="107">
        <v>39994</v>
      </c>
      <c r="J66" s="104">
        <v>2153.73</v>
      </c>
      <c r="K66" s="104">
        <v>193.7</v>
      </c>
      <c r="L66" s="104">
        <v>414.2</v>
      </c>
      <c r="M66" s="110"/>
      <c r="N66" s="110"/>
      <c r="O66" s="106"/>
      <c r="P66" s="108"/>
    </row>
    <row r="67" spans="1:16">
      <c r="I67" s="107">
        <v>39964</v>
      </c>
      <c r="J67" s="104">
        <v>2018.61</v>
      </c>
      <c r="K67" s="104">
        <v>306</v>
      </c>
      <c r="L67" s="104">
        <v>229.4</v>
      </c>
      <c r="M67" s="110"/>
      <c r="N67" s="110"/>
      <c r="O67" s="106"/>
      <c r="P67" s="108"/>
    </row>
    <row r="68" spans="1:16">
      <c r="L68" s="113"/>
    </row>
    <row r="69" spans="1:16" ht="15.75">
      <c r="A69" s="109" t="s">
        <v>163</v>
      </c>
      <c r="B69" s="56"/>
      <c r="C69" s="56"/>
      <c r="I69" s="115"/>
    </row>
  </sheetData>
  <mergeCells count="3">
    <mergeCell ref="J1:K1"/>
    <mergeCell ref="M1:N1"/>
    <mergeCell ref="O1:P1"/>
  </mergeCells>
  <phoneticPr fontId="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8"/>
  <sheetViews>
    <sheetView topLeftCell="A7" zoomScaleNormal="100" workbookViewId="0">
      <selection activeCell="A10" sqref="A10:L10"/>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24.75" customHeight="1" thickBot="1">
      <c r="A4" s="199" t="s">
        <v>105</v>
      </c>
      <c r="B4" s="200"/>
      <c r="C4" s="200"/>
      <c r="D4" s="200"/>
      <c r="E4" s="200"/>
      <c r="F4" s="200"/>
      <c r="G4" s="200"/>
      <c r="H4" s="200"/>
      <c r="I4" s="200"/>
      <c r="J4" s="200"/>
      <c r="K4" s="200"/>
      <c r="L4" s="201"/>
    </row>
    <row r="5" spans="1:29" s="51" customFormat="1" ht="15" thickBot="1">
      <c r="A5" s="203" t="s">
        <v>355</v>
      </c>
      <c r="B5" s="204"/>
      <c r="C5" s="204"/>
      <c r="D5" s="204"/>
      <c r="E5" s="204"/>
      <c r="F5" s="204"/>
      <c r="G5" s="204"/>
      <c r="H5" s="204"/>
      <c r="I5" s="204"/>
      <c r="J5" s="204"/>
      <c r="K5" s="204"/>
      <c r="L5" s="205"/>
    </row>
    <row r="6" spans="1:29" s="51" customFormat="1" ht="70.5" customHeight="1" thickBot="1">
      <c r="A6" s="206" t="s">
        <v>399</v>
      </c>
      <c r="B6" s="207"/>
      <c r="C6" s="207"/>
      <c r="D6" s="207"/>
      <c r="E6" s="207"/>
      <c r="F6" s="207"/>
      <c r="G6" s="207"/>
      <c r="H6" s="207"/>
      <c r="I6" s="207"/>
      <c r="J6" s="207"/>
      <c r="K6" s="207"/>
      <c r="L6" s="208"/>
    </row>
    <row r="7" spans="1:29" s="51" customFormat="1" ht="15" thickBot="1">
      <c r="A7" s="203" t="s">
        <v>372</v>
      </c>
      <c r="B7" s="204"/>
      <c r="C7" s="204"/>
      <c r="D7" s="204"/>
      <c r="E7" s="204"/>
      <c r="F7" s="204"/>
      <c r="G7" s="204"/>
      <c r="H7" s="204"/>
      <c r="I7" s="204"/>
      <c r="J7" s="204"/>
      <c r="K7" s="204"/>
      <c r="L7" s="205"/>
    </row>
    <row r="8" spans="1:29" s="51" customFormat="1" ht="99.75" customHeight="1" thickBot="1">
      <c r="A8" s="206" t="s">
        <v>400</v>
      </c>
      <c r="B8" s="207"/>
      <c r="C8" s="207"/>
      <c r="D8" s="207"/>
      <c r="E8" s="207"/>
      <c r="F8" s="207"/>
      <c r="G8" s="207"/>
      <c r="H8" s="207"/>
      <c r="I8" s="207"/>
      <c r="J8" s="207"/>
      <c r="K8" s="207"/>
      <c r="L8" s="208"/>
    </row>
    <row r="9" spans="1:29" s="51" customFormat="1" ht="15" customHeight="1" thickBot="1">
      <c r="A9" s="203" t="s">
        <v>393</v>
      </c>
      <c r="B9" s="204"/>
      <c r="C9" s="204"/>
      <c r="D9" s="204"/>
      <c r="E9" s="204"/>
      <c r="F9" s="204"/>
      <c r="G9" s="204"/>
      <c r="H9" s="204"/>
      <c r="I9" s="204"/>
      <c r="J9" s="204"/>
      <c r="K9" s="204"/>
      <c r="L9" s="205"/>
    </row>
    <row r="10" spans="1:29" s="51" customFormat="1" ht="66" customHeight="1" thickBot="1">
      <c r="A10" s="206" t="s">
        <v>365</v>
      </c>
      <c r="B10" s="207"/>
      <c r="C10" s="207"/>
      <c r="D10" s="207"/>
      <c r="E10" s="207"/>
      <c r="F10" s="207"/>
      <c r="G10" s="207"/>
      <c r="H10" s="207"/>
      <c r="I10" s="207"/>
      <c r="J10" s="207"/>
      <c r="K10" s="207"/>
      <c r="L10" s="208"/>
      <c r="N10" s="74"/>
    </row>
    <row r="11" spans="1:29" s="51" customFormat="1" ht="15" thickBot="1">
      <c r="A11" s="203" t="s">
        <v>394</v>
      </c>
      <c r="B11" s="204"/>
      <c r="C11" s="204"/>
      <c r="D11" s="204"/>
      <c r="E11" s="204"/>
      <c r="F11" s="204"/>
      <c r="G11" s="204"/>
      <c r="H11" s="204"/>
      <c r="I11" s="204"/>
      <c r="J11" s="204"/>
      <c r="K11" s="204"/>
      <c r="L11" s="205"/>
    </row>
    <row r="12" spans="1:29" s="51" customFormat="1" ht="82.5" customHeight="1" thickBot="1">
      <c r="A12" s="206" t="s">
        <v>395</v>
      </c>
      <c r="B12" s="207"/>
      <c r="C12" s="207"/>
      <c r="D12" s="207"/>
      <c r="E12" s="207"/>
      <c r="F12" s="207"/>
      <c r="G12" s="207"/>
      <c r="H12" s="207"/>
      <c r="I12" s="207"/>
      <c r="J12" s="207"/>
      <c r="K12" s="207"/>
      <c r="L12" s="208"/>
    </row>
    <row r="13" spans="1:29" s="51" customFormat="1" ht="18" customHeight="1" thickBot="1">
      <c r="A13" s="203" t="s">
        <v>341</v>
      </c>
      <c r="B13" s="204"/>
      <c r="C13" s="204"/>
      <c r="D13" s="204"/>
      <c r="E13" s="204"/>
      <c r="F13" s="204"/>
      <c r="G13" s="204"/>
      <c r="H13" s="204"/>
      <c r="I13" s="204"/>
      <c r="J13" s="204"/>
      <c r="K13" s="204"/>
      <c r="L13" s="205"/>
    </row>
    <row r="14" spans="1:29" s="51" customFormat="1" ht="34.5" customHeight="1" thickBot="1">
      <c r="A14" s="206" t="s">
        <v>342</v>
      </c>
      <c r="B14" s="207"/>
      <c r="C14" s="207"/>
      <c r="D14" s="207"/>
      <c r="E14" s="207"/>
      <c r="F14" s="207"/>
      <c r="G14" s="207"/>
      <c r="H14" s="207"/>
      <c r="I14" s="207"/>
      <c r="J14" s="207"/>
      <c r="K14" s="207"/>
      <c r="L14" s="208"/>
    </row>
    <row r="15" spans="1:29" ht="16.5" customHeight="1" thickBot="1">
      <c r="A15" s="203" t="s">
        <v>343</v>
      </c>
      <c r="B15" s="209"/>
      <c r="C15" s="209"/>
      <c r="D15" s="209"/>
      <c r="E15" s="209"/>
      <c r="F15" s="209"/>
      <c r="G15" s="209"/>
      <c r="H15" s="209"/>
      <c r="I15" s="209"/>
      <c r="J15" s="209"/>
      <c r="K15" s="209"/>
      <c r="L15" s="210"/>
    </row>
    <row r="16" spans="1:29" ht="126" customHeight="1" thickBot="1">
      <c r="A16" s="206" t="s">
        <v>344</v>
      </c>
      <c r="B16" s="207"/>
      <c r="C16" s="207"/>
      <c r="D16" s="207"/>
      <c r="E16" s="207"/>
      <c r="F16" s="207"/>
      <c r="G16" s="207"/>
      <c r="H16" s="207"/>
      <c r="I16" s="207"/>
      <c r="J16" s="207"/>
      <c r="K16" s="207"/>
      <c r="L16" s="208"/>
    </row>
    <row r="17" spans="1:12" ht="12.75">
      <c r="A17" s="202"/>
      <c r="B17" s="202"/>
      <c r="C17" s="202"/>
      <c r="D17" s="202"/>
      <c r="E17" s="202"/>
      <c r="F17" s="202"/>
      <c r="G17" s="202"/>
      <c r="H17" s="202"/>
      <c r="I17" s="202"/>
      <c r="J17" s="202"/>
      <c r="K17" s="202"/>
      <c r="L17" s="202"/>
    </row>
    <row r="18" spans="1:12" ht="22.5" customHeight="1" thickBot="1">
      <c r="A18" s="199" t="s">
        <v>164</v>
      </c>
      <c r="B18" s="200"/>
      <c r="C18" s="200"/>
      <c r="D18" s="200"/>
      <c r="E18" s="200"/>
      <c r="F18" s="200"/>
      <c r="G18" s="200"/>
      <c r="H18" s="200"/>
      <c r="I18" s="200"/>
      <c r="J18" s="200"/>
      <c r="K18" s="200"/>
      <c r="L18" s="201"/>
    </row>
    <row r="19" spans="1:12" ht="16.5" customHeight="1" thickBot="1">
      <c r="A19" s="203" t="s">
        <v>375</v>
      </c>
      <c r="B19" s="204"/>
      <c r="C19" s="204"/>
      <c r="D19" s="204"/>
      <c r="E19" s="204"/>
      <c r="F19" s="204"/>
      <c r="G19" s="204"/>
      <c r="H19" s="204"/>
      <c r="I19" s="204"/>
      <c r="J19" s="204"/>
      <c r="K19" s="204"/>
      <c r="L19" s="205"/>
    </row>
    <row r="20" spans="1:12" ht="55.5" customHeight="1" thickBot="1">
      <c r="A20" s="206" t="s">
        <v>376</v>
      </c>
      <c r="B20" s="207"/>
      <c r="C20" s="207"/>
      <c r="D20" s="207"/>
      <c r="E20" s="207"/>
      <c r="F20" s="207"/>
      <c r="G20" s="207"/>
      <c r="H20" s="207"/>
      <c r="I20" s="207"/>
      <c r="J20" s="207"/>
      <c r="K20" s="207"/>
      <c r="L20" s="208"/>
    </row>
    <row r="21" spans="1:12" ht="17.25" customHeight="1" thickBot="1">
      <c r="A21" s="203" t="s">
        <v>377</v>
      </c>
      <c r="B21" s="204"/>
      <c r="C21" s="204"/>
      <c r="D21" s="204"/>
      <c r="E21" s="204"/>
      <c r="F21" s="204"/>
      <c r="G21" s="204"/>
      <c r="H21" s="204"/>
      <c r="I21" s="204"/>
      <c r="J21" s="204"/>
      <c r="K21" s="204"/>
      <c r="L21" s="205"/>
    </row>
    <row r="22" spans="1:12" ht="56.25" customHeight="1" thickBot="1">
      <c r="A22" s="206" t="s">
        <v>378</v>
      </c>
      <c r="B22" s="207"/>
      <c r="C22" s="207"/>
      <c r="D22" s="207"/>
      <c r="E22" s="207"/>
      <c r="F22" s="207"/>
      <c r="G22" s="207"/>
      <c r="H22" s="207"/>
      <c r="I22" s="207"/>
      <c r="J22" s="207"/>
      <c r="K22" s="207"/>
      <c r="L22" s="208"/>
    </row>
    <row r="23" spans="1:12" ht="17.25" customHeight="1" thickBot="1">
      <c r="A23" s="203" t="s">
        <v>383</v>
      </c>
      <c r="B23" s="204"/>
      <c r="C23" s="204"/>
      <c r="D23" s="204"/>
      <c r="E23" s="204"/>
      <c r="F23" s="204"/>
      <c r="G23" s="204"/>
      <c r="H23" s="204"/>
      <c r="I23" s="204"/>
      <c r="J23" s="204"/>
      <c r="K23" s="204"/>
      <c r="L23" s="205"/>
    </row>
    <row r="24" spans="1:12" ht="101.25" customHeight="1" thickBot="1">
      <c r="A24" s="206" t="s">
        <v>384</v>
      </c>
      <c r="B24" s="207"/>
      <c r="C24" s="207"/>
      <c r="D24" s="207"/>
      <c r="E24" s="207"/>
      <c r="F24" s="207"/>
      <c r="G24" s="207"/>
      <c r="H24" s="207"/>
      <c r="I24" s="207"/>
      <c r="J24" s="207"/>
      <c r="K24" s="207"/>
      <c r="L24" s="208"/>
    </row>
    <row r="25" spans="1:12" ht="13.5" thickBot="1">
      <c r="A25" s="203" t="s">
        <v>379</v>
      </c>
      <c r="B25" s="204"/>
      <c r="C25" s="204"/>
      <c r="D25" s="204"/>
      <c r="E25" s="204"/>
      <c r="F25" s="204"/>
      <c r="G25" s="204"/>
      <c r="H25" s="204"/>
      <c r="I25" s="204"/>
      <c r="J25" s="204"/>
      <c r="K25" s="204"/>
      <c r="L25" s="205"/>
    </row>
    <row r="26" spans="1:12" ht="72.75" customHeight="1" thickBot="1">
      <c r="A26" s="206" t="s">
        <v>380</v>
      </c>
      <c r="B26" s="207"/>
      <c r="C26" s="207"/>
      <c r="D26" s="207"/>
      <c r="E26" s="207"/>
      <c r="F26" s="207"/>
      <c r="G26" s="207"/>
      <c r="H26" s="207"/>
      <c r="I26" s="207"/>
      <c r="J26" s="207"/>
      <c r="K26" s="207"/>
      <c r="L26" s="208"/>
    </row>
    <row r="27" spans="1:12" ht="12.75">
      <c r="A27" s="69"/>
      <c r="B27" s="70"/>
      <c r="C27" s="70"/>
      <c r="D27" s="70"/>
      <c r="E27" s="70"/>
      <c r="F27" s="70"/>
      <c r="G27" s="70"/>
      <c r="H27" s="70"/>
      <c r="I27" s="70"/>
      <c r="J27" s="70"/>
      <c r="K27" s="70"/>
      <c r="L27" s="70"/>
    </row>
    <row r="28" spans="1:12">
      <c r="A28" s="71" t="s">
        <v>41</v>
      </c>
      <c r="B28" s="72"/>
      <c r="C28" s="72"/>
    </row>
  </sheetData>
  <mergeCells count="23">
    <mergeCell ref="A25:L25"/>
    <mergeCell ref="A26:L26"/>
    <mergeCell ref="A23:L23"/>
    <mergeCell ref="A24:L24"/>
    <mergeCell ref="A9:L9"/>
    <mergeCell ref="A10:L10"/>
    <mergeCell ref="A15:L15"/>
    <mergeCell ref="A16:L16"/>
    <mergeCell ref="A19:L19"/>
    <mergeCell ref="A20:L20"/>
    <mergeCell ref="A21:L21"/>
    <mergeCell ref="A22:L22"/>
    <mergeCell ref="A4:L4"/>
    <mergeCell ref="A17:L17"/>
    <mergeCell ref="A7:L7"/>
    <mergeCell ref="A8:L8"/>
    <mergeCell ref="A18:L18"/>
    <mergeCell ref="A11:L11"/>
    <mergeCell ref="A12:L12"/>
    <mergeCell ref="A5:L5"/>
    <mergeCell ref="A6:L6"/>
    <mergeCell ref="A13:L13"/>
    <mergeCell ref="A14:L14"/>
  </mergeCells>
  <phoneticPr fontId="5"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0"/>
  <sheetViews>
    <sheetView topLeftCell="A10" workbookViewId="0">
      <selection activeCell="A14" sqref="A14:L14"/>
    </sheetView>
  </sheetViews>
  <sheetFormatPr defaultRowHeight="12"/>
  <cols>
    <col min="1" max="1" width="9.75" style="50" customWidth="1"/>
    <col min="2" max="59" width="9" style="50"/>
    <col min="60" max="16384" width="9" style="49"/>
  </cols>
  <sheetData>
    <row r="1" spans="1:2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2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29" ht="14.25" customHeight="1"/>
    <row r="4" spans="1:29" ht="19.5" customHeight="1" thickBot="1">
      <c r="A4" s="199" t="s">
        <v>104</v>
      </c>
      <c r="B4" s="200"/>
      <c r="C4" s="200"/>
      <c r="D4" s="200"/>
      <c r="E4" s="200"/>
      <c r="F4" s="200"/>
      <c r="G4" s="200"/>
      <c r="H4" s="200"/>
      <c r="I4" s="200"/>
      <c r="J4" s="200"/>
      <c r="K4" s="200"/>
      <c r="L4" s="201"/>
    </row>
    <row r="5" spans="1:29" s="51" customFormat="1" ht="15" thickBot="1">
      <c r="A5" s="203" t="s">
        <v>332</v>
      </c>
      <c r="B5" s="204"/>
      <c r="C5" s="204"/>
      <c r="D5" s="204"/>
      <c r="E5" s="204"/>
      <c r="F5" s="204"/>
      <c r="G5" s="204"/>
      <c r="H5" s="204"/>
      <c r="I5" s="204"/>
      <c r="J5" s="204"/>
      <c r="K5" s="204"/>
      <c r="L5" s="205"/>
    </row>
    <row r="6" spans="1:29" s="51" customFormat="1" ht="65.25" customHeight="1" thickBot="1">
      <c r="A6" s="206" t="s">
        <v>401</v>
      </c>
      <c r="B6" s="207"/>
      <c r="C6" s="207"/>
      <c r="D6" s="207"/>
      <c r="E6" s="207"/>
      <c r="F6" s="207"/>
      <c r="G6" s="207"/>
      <c r="H6" s="207"/>
      <c r="I6" s="207"/>
      <c r="J6" s="207"/>
      <c r="K6" s="207"/>
      <c r="L6" s="208"/>
    </row>
    <row r="7" spans="1:29" s="51" customFormat="1" ht="15" customHeight="1" thickBot="1">
      <c r="A7" s="203" t="s">
        <v>335</v>
      </c>
      <c r="B7" s="204"/>
      <c r="C7" s="204"/>
      <c r="D7" s="204"/>
      <c r="E7" s="204"/>
      <c r="F7" s="204"/>
      <c r="G7" s="204"/>
      <c r="H7" s="204"/>
      <c r="I7" s="204"/>
      <c r="J7" s="204"/>
      <c r="K7" s="204"/>
      <c r="L7" s="205"/>
    </row>
    <row r="8" spans="1:29" s="51" customFormat="1" ht="66.75" customHeight="1" thickBot="1">
      <c r="A8" s="206" t="s">
        <v>336</v>
      </c>
      <c r="B8" s="207"/>
      <c r="C8" s="207"/>
      <c r="D8" s="207"/>
      <c r="E8" s="207"/>
      <c r="F8" s="207"/>
      <c r="G8" s="207"/>
      <c r="H8" s="207"/>
      <c r="I8" s="207"/>
      <c r="J8" s="207"/>
      <c r="K8" s="207"/>
      <c r="L8" s="208"/>
    </row>
    <row r="9" spans="1:29" s="51" customFormat="1" ht="15" customHeight="1" thickBot="1">
      <c r="A9" s="203" t="s">
        <v>347</v>
      </c>
      <c r="B9" s="204"/>
      <c r="C9" s="204"/>
      <c r="D9" s="204"/>
      <c r="E9" s="204"/>
      <c r="F9" s="204"/>
      <c r="G9" s="204"/>
      <c r="H9" s="204"/>
      <c r="I9" s="204"/>
      <c r="J9" s="204"/>
      <c r="K9" s="204"/>
      <c r="L9" s="205"/>
    </row>
    <row r="10" spans="1:29" s="51" customFormat="1" ht="53.25" customHeight="1" thickBot="1">
      <c r="A10" s="206" t="s">
        <v>348</v>
      </c>
      <c r="B10" s="207"/>
      <c r="C10" s="207"/>
      <c r="D10" s="207"/>
      <c r="E10" s="207"/>
      <c r="F10" s="207"/>
      <c r="G10" s="207"/>
      <c r="H10" s="207"/>
      <c r="I10" s="207"/>
      <c r="J10" s="207"/>
      <c r="K10" s="207"/>
      <c r="L10" s="208"/>
    </row>
    <row r="11" spans="1:29" ht="13.5" thickBot="1">
      <c r="A11" s="203" t="s">
        <v>373</v>
      </c>
      <c r="B11" s="204"/>
      <c r="C11" s="204"/>
      <c r="D11" s="204"/>
      <c r="E11" s="204"/>
      <c r="F11" s="204"/>
      <c r="G11" s="204"/>
      <c r="H11" s="204"/>
      <c r="I11" s="204"/>
      <c r="J11" s="204"/>
      <c r="K11" s="204"/>
      <c r="L11" s="205"/>
    </row>
    <row r="12" spans="1:29" ht="69.75" customHeight="1" thickBot="1">
      <c r="A12" s="206" t="s">
        <v>374</v>
      </c>
      <c r="B12" s="207"/>
      <c r="C12" s="207"/>
      <c r="D12" s="207"/>
      <c r="E12" s="207"/>
      <c r="F12" s="207"/>
      <c r="G12" s="207"/>
      <c r="H12" s="207"/>
      <c r="I12" s="207"/>
      <c r="J12" s="207"/>
      <c r="K12" s="207"/>
      <c r="L12" s="208"/>
    </row>
    <row r="13" spans="1:29" s="51" customFormat="1" ht="15" thickBot="1">
      <c r="A13" s="203" t="s">
        <v>339</v>
      </c>
      <c r="B13" s="204"/>
      <c r="C13" s="204"/>
      <c r="D13" s="204"/>
      <c r="E13" s="204"/>
      <c r="F13" s="204"/>
      <c r="G13" s="204"/>
      <c r="H13" s="204"/>
      <c r="I13" s="204"/>
      <c r="J13" s="204"/>
      <c r="K13" s="204"/>
      <c r="L13" s="205"/>
    </row>
    <row r="14" spans="1:29" s="51" customFormat="1" ht="88.5" customHeight="1" thickBot="1">
      <c r="A14" s="206" t="s">
        <v>340</v>
      </c>
      <c r="B14" s="207"/>
      <c r="C14" s="207"/>
      <c r="D14" s="207"/>
      <c r="E14" s="207"/>
      <c r="F14" s="207"/>
      <c r="G14" s="207"/>
      <c r="H14" s="207"/>
      <c r="I14" s="207"/>
      <c r="J14" s="207"/>
      <c r="K14" s="207"/>
      <c r="L14" s="208"/>
    </row>
    <row r="15" spans="1:29" s="51" customFormat="1" ht="15" thickBot="1">
      <c r="A15" s="203" t="s">
        <v>361</v>
      </c>
      <c r="B15" s="204"/>
      <c r="C15" s="204"/>
      <c r="D15" s="204"/>
      <c r="E15" s="204"/>
      <c r="F15" s="204"/>
      <c r="G15" s="204"/>
      <c r="H15" s="204"/>
      <c r="I15" s="204"/>
      <c r="J15" s="204"/>
      <c r="K15" s="204"/>
      <c r="L15" s="205"/>
      <c r="O15" s="51" t="s">
        <v>360</v>
      </c>
    </row>
    <row r="16" spans="1:29" s="51" customFormat="1" ht="77.25" customHeight="1" thickBot="1">
      <c r="A16" s="206" t="s">
        <v>362</v>
      </c>
      <c r="B16" s="207"/>
      <c r="C16" s="207"/>
      <c r="D16" s="207"/>
      <c r="E16" s="207"/>
      <c r="F16" s="207"/>
      <c r="G16" s="207"/>
      <c r="H16" s="207"/>
      <c r="I16" s="207"/>
      <c r="J16" s="207"/>
      <c r="K16" s="207"/>
      <c r="L16" s="208"/>
    </row>
    <row r="17" spans="1:12" s="50" customFormat="1" ht="12.75">
      <c r="A17" s="202"/>
      <c r="B17" s="202"/>
      <c r="C17" s="202"/>
      <c r="D17" s="202"/>
      <c r="E17" s="202"/>
      <c r="F17" s="202"/>
      <c r="G17" s="202"/>
      <c r="H17" s="202"/>
      <c r="I17" s="202"/>
      <c r="J17" s="202"/>
      <c r="K17" s="202"/>
      <c r="L17" s="202"/>
    </row>
    <row r="18" spans="1:12" s="50" customFormat="1" ht="25.5" customHeight="1" thickBot="1">
      <c r="A18" s="199" t="s">
        <v>168</v>
      </c>
      <c r="B18" s="200"/>
      <c r="C18" s="200"/>
      <c r="D18" s="200"/>
      <c r="E18" s="200"/>
      <c r="F18" s="200"/>
      <c r="G18" s="200"/>
      <c r="H18" s="200"/>
      <c r="I18" s="200"/>
      <c r="J18" s="200"/>
      <c r="K18" s="200"/>
      <c r="L18" s="201"/>
    </row>
    <row r="19" spans="1:12" ht="13.5" thickBot="1">
      <c r="A19" s="203" t="s">
        <v>358</v>
      </c>
      <c r="B19" s="204"/>
      <c r="C19" s="204"/>
      <c r="D19" s="204"/>
      <c r="E19" s="204"/>
      <c r="F19" s="204"/>
      <c r="G19" s="204"/>
      <c r="H19" s="204"/>
      <c r="I19" s="204"/>
      <c r="J19" s="204"/>
      <c r="K19" s="204"/>
      <c r="L19" s="205"/>
    </row>
    <row r="20" spans="1:12" ht="83.25" customHeight="1" thickBot="1">
      <c r="A20" s="206" t="s">
        <v>359</v>
      </c>
      <c r="B20" s="211"/>
      <c r="C20" s="211"/>
      <c r="D20" s="211"/>
      <c r="E20" s="211"/>
      <c r="F20" s="211"/>
      <c r="G20" s="211"/>
      <c r="H20" s="211"/>
      <c r="I20" s="211"/>
      <c r="J20" s="211"/>
      <c r="K20" s="211"/>
      <c r="L20" s="212"/>
    </row>
    <row r="21" spans="1:12" ht="15.75" customHeight="1" thickBot="1">
      <c r="A21" s="203" t="s">
        <v>366</v>
      </c>
      <c r="B21" s="204"/>
      <c r="C21" s="204"/>
      <c r="D21" s="204"/>
      <c r="E21" s="204"/>
      <c r="F21" s="204"/>
      <c r="G21" s="204"/>
      <c r="H21" s="204"/>
      <c r="I21" s="204"/>
      <c r="J21" s="204"/>
      <c r="K21" s="204"/>
      <c r="L21" s="205"/>
    </row>
    <row r="22" spans="1:12" ht="52.5" customHeight="1" thickBot="1">
      <c r="A22" s="206" t="s">
        <v>367</v>
      </c>
      <c r="B22" s="211"/>
      <c r="C22" s="211"/>
      <c r="D22" s="211"/>
      <c r="E22" s="211"/>
      <c r="F22" s="211"/>
      <c r="G22" s="211"/>
      <c r="H22" s="211"/>
      <c r="I22" s="211"/>
      <c r="J22" s="211"/>
      <c r="K22" s="211"/>
      <c r="L22" s="212"/>
    </row>
    <row r="23" spans="1:12" ht="13.5" thickBot="1">
      <c r="A23" s="203" t="s">
        <v>381</v>
      </c>
      <c r="B23" s="204"/>
      <c r="C23" s="204"/>
      <c r="D23" s="204"/>
      <c r="E23" s="204"/>
      <c r="F23" s="204"/>
      <c r="G23" s="204"/>
      <c r="H23" s="204"/>
      <c r="I23" s="204"/>
      <c r="J23" s="204"/>
      <c r="K23" s="204"/>
      <c r="L23" s="205"/>
    </row>
    <row r="24" spans="1:12" ht="99" customHeight="1" thickBot="1">
      <c r="A24" s="206" t="s">
        <v>382</v>
      </c>
      <c r="B24" s="211"/>
      <c r="C24" s="211"/>
      <c r="D24" s="211"/>
      <c r="E24" s="211"/>
      <c r="F24" s="211"/>
      <c r="G24" s="211"/>
      <c r="H24" s="211"/>
      <c r="I24" s="211"/>
      <c r="J24" s="211"/>
      <c r="K24" s="211"/>
      <c r="L24" s="212"/>
    </row>
    <row r="25" spans="1:12" ht="13.5" thickBot="1">
      <c r="A25" s="203" t="s">
        <v>385</v>
      </c>
      <c r="B25" s="204"/>
      <c r="C25" s="204"/>
      <c r="D25" s="204"/>
      <c r="E25" s="204"/>
      <c r="F25" s="204"/>
      <c r="G25" s="204"/>
      <c r="H25" s="204"/>
      <c r="I25" s="204"/>
      <c r="J25" s="204"/>
      <c r="K25" s="204"/>
      <c r="L25" s="205"/>
    </row>
    <row r="26" spans="1:12" ht="80.25" customHeight="1" thickBot="1">
      <c r="A26" s="206" t="s">
        <v>386</v>
      </c>
      <c r="B26" s="211"/>
      <c r="C26" s="211"/>
      <c r="D26" s="211"/>
      <c r="E26" s="211"/>
      <c r="F26" s="211"/>
      <c r="G26" s="211"/>
      <c r="H26" s="211"/>
      <c r="I26" s="211"/>
      <c r="J26" s="211"/>
      <c r="K26" s="211"/>
      <c r="L26" s="212"/>
    </row>
    <row r="27" spans="1:12" ht="12.75">
      <c r="A27" s="69"/>
      <c r="B27" s="70"/>
      <c r="C27" s="70"/>
      <c r="D27" s="70"/>
      <c r="E27" s="70"/>
      <c r="F27" s="70"/>
      <c r="G27" s="70"/>
      <c r="H27" s="70"/>
      <c r="I27" s="70"/>
      <c r="J27" s="70"/>
      <c r="K27" s="70"/>
      <c r="L27" s="70"/>
    </row>
    <row r="28" spans="1:12">
      <c r="A28" s="71" t="s">
        <v>41</v>
      </c>
      <c r="B28" s="72"/>
      <c r="C28" s="72"/>
    </row>
    <row r="30" spans="1:12">
      <c r="E30" s="76"/>
    </row>
  </sheetData>
  <mergeCells count="23">
    <mergeCell ref="A4:L4"/>
    <mergeCell ref="A15:L15"/>
    <mergeCell ref="A16:L16"/>
    <mergeCell ref="A11:L11"/>
    <mergeCell ref="A7:L7"/>
    <mergeCell ref="A8:L8"/>
    <mergeCell ref="A9:L9"/>
    <mergeCell ref="A5:L5"/>
    <mergeCell ref="A6:L6"/>
    <mergeCell ref="A10:L10"/>
    <mergeCell ref="A26:L26"/>
    <mergeCell ref="A12:L12"/>
    <mergeCell ref="A13:L13"/>
    <mergeCell ref="A14:L14"/>
    <mergeCell ref="A17:L17"/>
    <mergeCell ref="A18:L18"/>
    <mergeCell ref="A25:L25"/>
    <mergeCell ref="A19:L19"/>
    <mergeCell ref="A20:L20"/>
    <mergeCell ref="A21:L21"/>
    <mergeCell ref="A22:L22"/>
    <mergeCell ref="A23:L23"/>
    <mergeCell ref="A24:L24"/>
  </mergeCells>
  <phoneticPr fontId="95"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13" workbookViewId="0">
      <selection activeCell="O16" sqref="O16"/>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199" t="s">
        <v>111</v>
      </c>
      <c r="B4" s="200"/>
      <c r="C4" s="200"/>
      <c r="D4" s="200"/>
      <c r="E4" s="200"/>
      <c r="F4" s="200"/>
      <c r="G4" s="200"/>
      <c r="H4" s="200"/>
      <c r="I4" s="200"/>
      <c r="J4" s="200"/>
      <c r="K4" s="200"/>
      <c r="L4" s="201"/>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5" customHeight="1" thickBot="1">
      <c r="A5" s="203" t="s">
        <v>333</v>
      </c>
      <c r="B5" s="209"/>
      <c r="C5" s="209"/>
      <c r="D5" s="209"/>
      <c r="E5" s="209"/>
      <c r="F5" s="209"/>
      <c r="G5" s="209"/>
      <c r="H5" s="209"/>
      <c r="I5" s="209"/>
      <c r="J5" s="209"/>
      <c r="K5" s="209"/>
      <c r="L5" s="210"/>
    </row>
    <row r="6" spans="1:59" ht="45" customHeight="1" thickBot="1">
      <c r="A6" s="206" t="s">
        <v>334</v>
      </c>
      <c r="B6" s="211"/>
      <c r="C6" s="211"/>
      <c r="D6" s="211"/>
      <c r="E6" s="211"/>
      <c r="F6" s="211"/>
      <c r="G6" s="211"/>
      <c r="H6" s="211"/>
      <c r="I6" s="211"/>
      <c r="J6" s="211"/>
      <c r="K6" s="211"/>
      <c r="L6" s="212"/>
    </row>
    <row r="7" spans="1:59" ht="15" customHeight="1" thickBot="1">
      <c r="A7" s="203" t="s">
        <v>345</v>
      </c>
      <c r="B7" s="204"/>
      <c r="C7" s="204"/>
      <c r="D7" s="204"/>
      <c r="E7" s="204"/>
      <c r="F7" s="204"/>
      <c r="G7" s="204"/>
      <c r="H7" s="204"/>
      <c r="I7" s="204"/>
      <c r="J7" s="204"/>
      <c r="K7" s="204"/>
      <c r="L7" s="205"/>
    </row>
    <row r="8" spans="1:59" ht="99.75" customHeight="1" thickBot="1">
      <c r="A8" s="206" t="s">
        <v>346</v>
      </c>
      <c r="B8" s="211"/>
      <c r="C8" s="211"/>
      <c r="D8" s="211"/>
      <c r="E8" s="211"/>
      <c r="F8" s="211"/>
      <c r="G8" s="211"/>
      <c r="H8" s="211"/>
      <c r="I8" s="211"/>
      <c r="J8" s="211"/>
      <c r="K8" s="211"/>
      <c r="L8" s="212"/>
    </row>
    <row r="9" spans="1:59" ht="15" customHeight="1" thickBot="1">
      <c r="A9" s="203" t="s">
        <v>353</v>
      </c>
      <c r="B9" s="204"/>
      <c r="C9" s="204"/>
      <c r="D9" s="204"/>
      <c r="E9" s="204"/>
      <c r="F9" s="204"/>
      <c r="G9" s="204"/>
      <c r="H9" s="204"/>
      <c r="I9" s="204"/>
      <c r="J9" s="204"/>
      <c r="K9" s="204"/>
      <c r="L9" s="205"/>
    </row>
    <row r="10" spans="1:59" ht="72.75" customHeight="1" thickBot="1">
      <c r="A10" s="206" t="s">
        <v>354</v>
      </c>
      <c r="B10" s="211"/>
      <c r="C10" s="211"/>
      <c r="D10" s="211"/>
      <c r="E10" s="211"/>
      <c r="F10" s="211"/>
      <c r="G10" s="211"/>
      <c r="H10" s="211"/>
      <c r="I10" s="211"/>
      <c r="J10" s="211"/>
      <c r="K10" s="211"/>
      <c r="L10" s="212"/>
    </row>
    <row r="11" spans="1:59" ht="15" customHeight="1" thickBot="1">
      <c r="A11" s="203" t="s">
        <v>368</v>
      </c>
      <c r="B11" s="209"/>
      <c r="C11" s="209"/>
      <c r="D11" s="209"/>
      <c r="E11" s="209"/>
      <c r="F11" s="209"/>
      <c r="G11" s="209"/>
      <c r="H11" s="209"/>
      <c r="I11" s="209"/>
      <c r="J11" s="209"/>
      <c r="K11" s="209"/>
      <c r="L11" s="210"/>
    </row>
    <row r="12" spans="1:59" ht="87" customHeight="1" thickBot="1">
      <c r="A12" s="206" t="s">
        <v>369</v>
      </c>
      <c r="B12" s="211"/>
      <c r="C12" s="211"/>
      <c r="D12" s="211"/>
      <c r="E12" s="211"/>
      <c r="F12" s="211"/>
      <c r="G12" s="211"/>
      <c r="H12" s="211"/>
      <c r="I12" s="211"/>
      <c r="J12" s="211"/>
      <c r="K12" s="211"/>
      <c r="L12" s="212"/>
    </row>
    <row r="13" spans="1:59" ht="17.25" customHeight="1" thickBot="1">
      <c r="A13" s="203" t="s">
        <v>389</v>
      </c>
      <c r="B13" s="204"/>
      <c r="C13" s="204"/>
      <c r="D13" s="204"/>
      <c r="E13" s="204"/>
      <c r="F13" s="204"/>
      <c r="G13" s="204"/>
      <c r="H13" s="204"/>
      <c r="I13" s="204"/>
      <c r="J13" s="204"/>
      <c r="K13" s="204"/>
      <c r="L13" s="205"/>
    </row>
    <row r="14" spans="1:59" ht="68.25" customHeight="1" thickBot="1">
      <c r="A14" s="206" t="s">
        <v>390</v>
      </c>
      <c r="B14" s="207"/>
      <c r="C14" s="207"/>
      <c r="D14" s="207"/>
      <c r="E14" s="207"/>
      <c r="F14" s="207"/>
      <c r="G14" s="207"/>
      <c r="H14" s="207"/>
      <c r="I14" s="207"/>
      <c r="J14" s="207"/>
      <c r="K14" s="207"/>
      <c r="L14" s="208"/>
    </row>
    <row r="15" spans="1:59" ht="19.5" customHeight="1" thickBot="1">
      <c r="A15" s="203" t="s">
        <v>387</v>
      </c>
      <c r="B15" s="204"/>
      <c r="C15" s="204"/>
      <c r="D15" s="204"/>
      <c r="E15" s="204"/>
      <c r="F15" s="204"/>
      <c r="G15" s="204"/>
      <c r="H15" s="204"/>
      <c r="I15" s="204"/>
      <c r="J15" s="204"/>
      <c r="K15" s="204"/>
      <c r="L15" s="205"/>
    </row>
    <row r="16" spans="1:59" ht="77.25" customHeight="1" thickBot="1">
      <c r="A16" s="206" t="s">
        <v>388</v>
      </c>
      <c r="B16" s="207"/>
      <c r="C16" s="207"/>
      <c r="D16" s="207"/>
      <c r="E16" s="207"/>
      <c r="F16" s="207"/>
      <c r="G16" s="207"/>
      <c r="H16" s="207"/>
      <c r="I16" s="207"/>
      <c r="J16" s="207"/>
      <c r="K16" s="207"/>
      <c r="L16" s="208"/>
    </row>
    <row r="17" spans="1:12" ht="16.5" customHeight="1" thickBot="1">
      <c r="A17" s="203" t="s">
        <v>391</v>
      </c>
      <c r="B17" s="204"/>
      <c r="C17" s="204"/>
      <c r="D17" s="204"/>
      <c r="E17" s="204"/>
      <c r="F17" s="204"/>
      <c r="G17" s="204"/>
      <c r="H17" s="204"/>
      <c r="I17" s="204"/>
      <c r="J17" s="204"/>
      <c r="K17" s="204"/>
      <c r="L17" s="205"/>
    </row>
    <row r="18" spans="1:12" ht="57.75" customHeight="1" thickBot="1">
      <c r="A18" s="206" t="s">
        <v>392</v>
      </c>
      <c r="B18" s="207"/>
      <c r="C18" s="207"/>
      <c r="D18" s="207"/>
      <c r="E18" s="207"/>
      <c r="F18" s="207"/>
      <c r="G18" s="207"/>
      <c r="H18" s="207"/>
      <c r="I18" s="207"/>
      <c r="J18" s="207"/>
      <c r="K18" s="207"/>
      <c r="L18" s="208"/>
    </row>
    <row r="19" spans="1:12">
      <c r="A19" s="69"/>
      <c r="B19" s="69"/>
      <c r="C19" s="69"/>
      <c r="D19" s="69"/>
      <c r="E19" s="69"/>
      <c r="F19" s="69"/>
      <c r="G19" s="69"/>
      <c r="H19" s="69"/>
      <c r="I19" s="69"/>
      <c r="J19" s="69"/>
      <c r="K19" s="69"/>
      <c r="L19" s="69"/>
    </row>
    <row r="20" spans="1:12">
      <c r="A20" s="71" t="s">
        <v>106</v>
      </c>
      <c r="B20" s="73"/>
      <c r="C20" s="73"/>
      <c r="D20" s="68"/>
      <c r="E20" s="68"/>
      <c r="F20" s="68"/>
      <c r="G20" s="68"/>
      <c r="H20" s="68"/>
      <c r="I20" s="68"/>
      <c r="J20" s="68"/>
      <c r="K20" s="68"/>
      <c r="L20" s="68"/>
    </row>
  </sheetData>
  <mergeCells count="15">
    <mergeCell ref="A17:L17"/>
    <mergeCell ref="A18:L18"/>
    <mergeCell ref="A16:L16"/>
    <mergeCell ref="A10:L10"/>
    <mergeCell ref="A11:L11"/>
    <mergeCell ref="A12:L12"/>
    <mergeCell ref="A13:L13"/>
    <mergeCell ref="A14:L14"/>
    <mergeCell ref="A15:L15"/>
    <mergeCell ref="A9:L9"/>
    <mergeCell ref="A4:L4"/>
    <mergeCell ref="A5:L5"/>
    <mergeCell ref="A6:L6"/>
    <mergeCell ref="A7:L7"/>
    <mergeCell ref="A8:L8"/>
  </mergeCells>
  <phoneticPr fontId="5"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
  <sheetViews>
    <sheetView topLeftCell="A7" zoomScaleNormal="100" workbookViewId="0">
      <selection activeCell="O18" sqref="O18"/>
    </sheetView>
  </sheetViews>
  <sheetFormatPr defaultRowHeight="14.25"/>
  <cols>
    <col min="1" max="16384" width="9" style="51"/>
  </cols>
  <sheetData>
    <row r="1" spans="1:59" s="52" customFormat="1" ht="15.75">
      <c r="A1" s="48"/>
      <c r="B1" s="48"/>
      <c r="C1" s="48"/>
      <c r="D1" s="48"/>
      <c r="E1" s="48"/>
      <c r="F1" s="48"/>
      <c r="G1" s="48"/>
      <c r="H1" s="48"/>
      <c r="I1" s="48"/>
      <c r="J1" s="48"/>
      <c r="K1" s="48"/>
      <c r="L1" s="48"/>
      <c r="M1" s="48"/>
      <c r="N1" s="54"/>
      <c r="O1" s="54"/>
      <c r="P1" s="54"/>
      <c r="Q1" s="54"/>
      <c r="R1" s="54"/>
      <c r="S1" s="54"/>
      <c r="T1" s="54"/>
      <c r="U1" s="54"/>
      <c r="V1" s="54"/>
      <c r="W1" s="54"/>
      <c r="X1" s="54"/>
      <c r="Y1" s="54"/>
      <c r="Z1" s="53"/>
      <c r="AA1" s="53"/>
      <c r="AB1" s="53"/>
      <c r="AC1" s="53"/>
    </row>
    <row r="2" spans="1:59" s="52" customFormat="1" ht="15.75">
      <c r="A2" s="48"/>
      <c r="B2" s="48"/>
      <c r="C2" s="48"/>
      <c r="D2" s="48"/>
      <c r="E2" s="48"/>
      <c r="F2" s="48"/>
      <c r="G2" s="48"/>
      <c r="H2" s="48"/>
      <c r="I2" s="48"/>
      <c r="J2" s="48"/>
      <c r="K2" s="48"/>
      <c r="L2" s="48"/>
      <c r="M2" s="48"/>
      <c r="N2" s="54"/>
      <c r="O2" s="54"/>
      <c r="P2" s="54"/>
      <c r="Q2" s="54"/>
      <c r="R2" s="54"/>
      <c r="S2" s="54"/>
      <c r="T2" s="54"/>
      <c r="U2" s="54"/>
      <c r="V2" s="54"/>
      <c r="W2" s="54"/>
      <c r="X2" s="54"/>
      <c r="Y2" s="54"/>
      <c r="Z2" s="53"/>
      <c r="AA2" s="53"/>
      <c r="AB2" s="53"/>
      <c r="AC2" s="53"/>
    </row>
    <row r="3" spans="1:59" s="52" customFormat="1" ht="16.5" customHeight="1">
      <c r="A3" s="48"/>
      <c r="B3" s="48"/>
      <c r="C3" s="48"/>
      <c r="D3" s="48"/>
      <c r="E3" s="48"/>
      <c r="F3" s="48"/>
      <c r="G3" s="48"/>
      <c r="H3" s="48"/>
      <c r="I3" s="48"/>
      <c r="J3" s="48"/>
      <c r="K3" s="48"/>
      <c r="L3" s="48"/>
      <c r="M3" s="48"/>
      <c r="N3" s="54"/>
      <c r="O3" s="54"/>
      <c r="P3" s="54"/>
      <c r="Q3" s="54"/>
      <c r="R3" s="54"/>
      <c r="S3" s="54"/>
      <c r="T3" s="54"/>
      <c r="U3" s="54"/>
      <c r="V3" s="54"/>
      <c r="W3" s="54"/>
      <c r="X3" s="54"/>
      <c r="Y3" s="54"/>
      <c r="Z3" s="53"/>
      <c r="AA3" s="53"/>
      <c r="AB3" s="53"/>
      <c r="AC3" s="53"/>
    </row>
    <row r="4" spans="1:59" s="49" customFormat="1" thickBot="1">
      <c r="A4" s="199" t="s">
        <v>107</v>
      </c>
      <c r="B4" s="200"/>
      <c r="C4" s="200"/>
      <c r="D4" s="200"/>
      <c r="E4" s="200"/>
      <c r="F4" s="200"/>
      <c r="G4" s="200"/>
      <c r="H4" s="200"/>
      <c r="I4" s="200"/>
      <c r="J4" s="200"/>
      <c r="K4" s="200"/>
      <c r="L4" s="201"/>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ht="17.25" customHeight="1" thickBot="1">
      <c r="A5" s="203" t="s">
        <v>337</v>
      </c>
      <c r="B5" s="209"/>
      <c r="C5" s="209"/>
      <c r="D5" s="209"/>
      <c r="E5" s="209"/>
      <c r="F5" s="209"/>
      <c r="G5" s="209"/>
      <c r="H5" s="209"/>
      <c r="I5" s="209"/>
      <c r="J5" s="209"/>
      <c r="K5" s="209"/>
      <c r="L5" s="210"/>
    </row>
    <row r="6" spans="1:59" ht="128.25" customHeight="1" thickBot="1">
      <c r="A6" s="206" t="s">
        <v>338</v>
      </c>
      <c r="B6" s="211"/>
      <c r="C6" s="211"/>
      <c r="D6" s="211"/>
      <c r="E6" s="211"/>
      <c r="F6" s="211"/>
      <c r="G6" s="211"/>
      <c r="H6" s="211"/>
      <c r="I6" s="211"/>
      <c r="J6" s="211"/>
      <c r="K6" s="211"/>
      <c r="L6" s="212"/>
    </row>
    <row r="7" spans="1:59" ht="15" customHeight="1" thickBot="1">
      <c r="A7" s="203" t="s">
        <v>349</v>
      </c>
      <c r="B7" s="204"/>
      <c r="C7" s="204"/>
      <c r="D7" s="204"/>
      <c r="E7" s="204"/>
      <c r="F7" s="204"/>
      <c r="G7" s="204"/>
      <c r="H7" s="204"/>
      <c r="I7" s="204"/>
      <c r="J7" s="204"/>
      <c r="K7" s="204"/>
      <c r="L7" s="205"/>
    </row>
    <row r="8" spans="1:59" ht="90" customHeight="1" thickBot="1">
      <c r="A8" s="206" t="s">
        <v>350</v>
      </c>
      <c r="B8" s="207"/>
      <c r="C8" s="207"/>
      <c r="D8" s="207"/>
      <c r="E8" s="207"/>
      <c r="F8" s="207"/>
      <c r="G8" s="207"/>
      <c r="H8" s="207"/>
      <c r="I8" s="207"/>
      <c r="J8" s="207"/>
      <c r="K8" s="207"/>
      <c r="L8" s="208"/>
    </row>
    <row r="9" spans="1:59" ht="16.5" customHeight="1" thickBot="1">
      <c r="A9" s="203" t="s">
        <v>351</v>
      </c>
      <c r="B9" s="209"/>
      <c r="C9" s="209"/>
      <c r="D9" s="209"/>
      <c r="E9" s="209"/>
      <c r="F9" s="209"/>
      <c r="G9" s="209"/>
      <c r="H9" s="209"/>
      <c r="I9" s="209"/>
      <c r="J9" s="209"/>
      <c r="K9" s="209"/>
      <c r="L9" s="210"/>
    </row>
    <row r="10" spans="1:59" ht="72.75" customHeight="1" thickBot="1">
      <c r="A10" s="206" t="s">
        <v>352</v>
      </c>
      <c r="B10" s="211"/>
      <c r="C10" s="211"/>
      <c r="D10" s="211"/>
      <c r="E10" s="211"/>
      <c r="F10" s="211"/>
      <c r="G10" s="211"/>
      <c r="H10" s="211"/>
      <c r="I10" s="211"/>
      <c r="J10" s="211"/>
      <c r="K10" s="211"/>
      <c r="L10" s="212"/>
    </row>
    <row r="11" spans="1:59" ht="18.75" customHeight="1" thickBot="1">
      <c r="A11" s="203" t="s">
        <v>356</v>
      </c>
      <c r="B11" s="204"/>
      <c r="C11" s="204"/>
      <c r="D11" s="204"/>
      <c r="E11" s="204"/>
      <c r="F11" s="204"/>
      <c r="G11" s="204"/>
      <c r="H11" s="204"/>
      <c r="I11" s="204"/>
      <c r="J11" s="204"/>
      <c r="K11" s="204"/>
      <c r="L11" s="205"/>
    </row>
    <row r="12" spans="1:59" ht="99.75" customHeight="1" thickBot="1">
      <c r="A12" s="206" t="s">
        <v>357</v>
      </c>
      <c r="B12" s="207"/>
      <c r="C12" s="207"/>
      <c r="D12" s="207"/>
      <c r="E12" s="207"/>
      <c r="F12" s="207"/>
      <c r="G12" s="207"/>
      <c r="H12" s="207"/>
      <c r="I12" s="207"/>
      <c r="J12" s="207"/>
      <c r="K12" s="207"/>
      <c r="L12" s="208"/>
    </row>
    <row r="13" spans="1:59" ht="17.25" customHeight="1" thickBot="1">
      <c r="A13" s="203" t="s">
        <v>363</v>
      </c>
      <c r="B13" s="204"/>
      <c r="C13" s="204"/>
      <c r="D13" s="204"/>
      <c r="E13" s="204"/>
      <c r="F13" s="204"/>
      <c r="G13" s="204"/>
      <c r="H13" s="204"/>
      <c r="I13" s="204"/>
      <c r="J13" s="204"/>
      <c r="K13" s="204"/>
      <c r="L13" s="205"/>
    </row>
    <row r="14" spans="1:59" ht="99" customHeight="1" thickBot="1">
      <c r="A14" s="206" t="s">
        <v>364</v>
      </c>
      <c r="B14" s="207"/>
      <c r="C14" s="207"/>
      <c r="D14" s="207"/>
      <c r="E14" s="207"/>
      <c r="F14" s="207"/>
      <c r="G14" s="207"/>
      <c r="H14" s="207"/>
      <c r="I14" s="207"/>
      <c r="J14" s="207"/>
      <c r="K14" s="207"/>
      <c r="L14" s="208"/>
    </row>
    <row r="15" spans="1:59" ht="15" thickBot="1">
      <c r="A15" s="203" t="s">
        <v>370</v>
      </c>
      <c r="B15" s="204"/>
      <c r="C15" s="204"/>
      <c r="D15" s="204"/>
      <c r="E15" s="204"/>
      <c r="F15" s="204"/>
      <c r="G15" s="204"/>
      <c r="H15" s="204"/>
      <c r="I15" s="204"/>
      <c r="J15" s="204"/>
      <c r="K15" s="204"/>
      <c r="L15" s="205"/>
    </row>
    <row r="16" spans="1:59" ht="111" customHeight="1" thickBot="1">
      <c r="A16" s="206" t="s">
        <v>371</v>
      </c>
      <c r="B16" s="207"/>
      <c r="C16" s="207"/>
      <c r="D16" s="207"/>
      <c r="E16" s="207"/>
      <c r="F16" s="207"/>
      <c r="G16" s="207"/>
      <c r="H16" s="207"/>
      <c r="I16" s="207"/>
      <c r="J16" s="207"/>
      <c r="K16" s="207"/>
      <c r="L16" s="208"/>
    </row>
    <row r="17" spans="1:12" ht="16.5" customHeight="1" thickBot="1">
      <c r="A17" s="203" t="s">
        <v>396</v>
      </c>
      <c r="B17" s="204"/>
      <c r="C17" s="204"/>
      <c r="D17" s="204"/>
      <c r="E17" s="204"/>
      <c r="F17" s="204"/>
      <c r="G17" s="204"/>
      <c r="H17" s="204"/>
      <c r="I17" s="204"/>
      <c r="J17" s="204"/>
      <c r="K17" s="204"/>
      <c r="L17" s="205"/>
    </row>
    <row r="18" spans="1:12" ht="80.25" customHeight="1" thickBot="1">
      <c r="A18" s="206" t="s">
        <v>397</v>
      </c>
      <c r="B18" s="207"/>
      <c r="C18" s="207"/>
      <c r="D18" s="207"/>
      <c r="E18" s="207"/>
      <c r="F18" s="207"/>
      <c r="G18" s="207"/>
      <c r="H18" s="207"/>
      <c r="I18" s="207"/>
      <c r="J18" s="207"/>
      <c r="K18" s="207"/>
      <c r="L18" s="208"/>
    </row>
    <row r="19" spans="1:12">
      <c r="A19" s="69"/>
      <c r="B19" s="69"/>
      <c r="C19" s="69"/>
      <c r="D19" s="69"/>
      <c r="E19" s="69"/>
      <c r="F19" s="69"/>
      <c r="G19" s="69"/>
      <c r="H19" s="69"/>
      <c r="I19" s="69"/>
      <c r="J19" s="69"/>
      <c r="K19" s="69"/>
      <c r="L19" s="69"/>
    </row>
    <row r="20" spans="1:12">
      <c r="A20" s="71" t="s">
        <v>108</v>
      </c>
      <c r="B20" s="73"/>
      <c r="C20" s="73"/>
      <c r="D20" s="68"/>
      <c r="E20" s="68"/>
      <c r="F20" s="68"/>
      <c r="G20" s="68"/>
      <c r="H20" s="68"/>
      <c r="I20" s="68"/>
      <c r="J20" s="68"/>
      <c r="K20" s="68"/>
      <c r="L20" s="68"/>
    </row>
  </sheetData>
  <mergeCells count="15">
    <mergeCell ref="A13:L13"/>
    <mergeCell ref="A14:L14"/>
    <mergeCell ref="A17:L17"/>
    <mergeCell ref="A18:L18"/>
    <mergeCell ref="A16:L16"/>
    <mergeCell ref="A15:L15"/>
    <mergeCell ref="A9:L9"/>
    <mergeCell ref="A10:L10"/>
    <mergeCell ref="A11:L11"/>
    <mergeCell ref="A12:L12"/>
    <mergeCell ref="A4:L4"/>
    <mergeCell ref="A7:L7"/>
    <mergeCell ref="A8:L8"/>
    <mergeCell ref="A5:L5"/>
    <mergeCell ref="A6:L6"/>
  </mergeCells>
  <phoneticPr fontId="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L14" sqref="L14"/>
    </sheetView>
  </sheetViews>
  <sheetFormatPr defaultRowHeight="12"/>
  <cols>
    <col min="1" max="2" width="9" style="78"/>
    <col min="3" max="3" width="11.625" style="79" bestFit="1" customWidth="1"/>
    <col min="4" max="4" width="13.75" style="80" customWidth="1"/>
    <col min="5" max="5" width="12.125" style="80" customWidth="1"/>
    <col min="6" max="6" width="10.25" style="80" bestFit="1" customWidth="1"/>
    <col min="7" max="7" width="9.125" style="80" bestFit="1" customWidth="1"/>
    <col min="8" max="8" width="11.375" style="80" customWidth="1"/>
    <col min="9" max="9" width="10.25" style="80" bestFit="1" customWidth="1"/>
    <col min="10" max="10" width="9.125" style="80" bestFit="1" customWidth="1"/>
    <col min="11" max="11" width="20.375" style="78" customWidth="1"/>
    <col min="12" max="16384" width="9" style="81"/>
  </cols>
  <sheetData>
    <row r="1" spans="1:11" ht="15.75" customHeight="1"/>
    <row r="2" spans="1:11" ht="15.75" customHeight="1"/>
    <row r="4" spans="1:11" ht="23.25" customHeight="1">
      <c r="A4" s="213" t="s">
        <v>114</v>
      </c>
      <c r="B4" s="214"/>
      <c r="C4" s="214"/>
      <c r="D4" s="214"/>
      <c r="E4" s="214"/>
      <c r="F4" s="214"/>
      <c r="G4" s="214"/>
      <c r="H4" s="214"/>
      <c r="I4" s="214"/>
      <c r="J4" s="214"/>
      <c r="K4" s="215"/>
    </row>
    <row r="5" spans="1:11" ht="24" customHeight="1">
      <c r="A5" s="227" t="s">
        <v>7</v>
      </c>
      <c r="B5" s="229" t="s">
        <v>115</v>
      </c>
      <c r="C5" s="227" t="s">
        <v>64</v>
      </c>
      <c r="D5" s="227" t="s">
        <v>63</v>
      </c>
      <c r="E5" s="226" t="s">
        <v>66</v>
      </c>
      <c r="F5" s="218"/>
      <c r="G5" s="219"/>
      <c r="H5" s="226" t="s">
        <v>65</v>
      </c>
      <c r="I5" s="218"/>
      <c r="J5" s="219"/>
      <c r="K5" s="82"/>
    </row>
    <row r="6" spans="1:11" ht="18.75" customHeight="1">
      <c r="A6" s="228"/>
      <c r="B6" s="230"/>
      <c r="C6" s="228"/>
      <c r="D6" s="228"/>
      <c r="E6" s="82" t="s">
        <v>62</v>
      </c>
      <c r="F6" s="82" t="s">
        <v>61</v>
      </c>
      <c r="G6" s="82" t="s">
        <v>60</v>
      </c>
      <c r="H6" s="82" t="s">
        <v>62</v>
      </c>
      <c r="I6" s="82" t="s">
        <v>61</v>
      </c>
      <c r="J6" s="82" t="s">
        <v>60</v>
      </c>
      <c r="K6" s="82" t="s">
        <v>59</v>
      </c>
    </row>
    <row r="7" spans="1:11" ht="21.75" customHeight="1">
      <c r="A7" s="157" t="s">
        <v>93</v>
      </c>
      <c r="B7" s="157" t="s">
        <v>167</v>
      </c>
      <c r="C7" s="158">
        <v>42002</v>
      </c>
      <c r="D7" s="154">
        <v>5295.6503000000002</v>
      </c>
      <c r="E7" s="160">
        <v>43121.401400000002</v>
      </c>
      <c r="F7" s="160">
        <v>9062.768</v>
      </c>
      <c r="G7" s="154">
        <v>21.016867972199066</v>
      </c>
      <c r="H7" s="160">
        <v>43121.401400000002</v>
      </c>
      <c r="I7" s="160">
        <v>14358.418300000001</v>
      </c>
      <c r="J7" s="154">
        <v>33.297661564403612</v>
      </c>
      <c r="K7" s="161" t="s">
        <v>39</v>
      </c>
    </row>
    <row r="8" spans="1:11" ht="21.75" customHeight="1">
      <c r="A8" s="157" t="s">
        <v>82</v>
      </c>
      <c r="B8" s="157" t="s">
        <v>261</v>
      </c>
      <c r="C8" s="158">
        <v>42023</v>
      </c>
      <c r="D8" s="154">
        <v>2905.2876000000001</v>
      </c>
      <c r="E8" s="160">
        <v>25585.2876</v>
      </c>
      <c r="F8" s="160">
        <v>17374.818599999999</v>
      </c>
      <c r="G8" s="154">
        <v>67.909412908065178</v>
      </c>
      <c r="H8" s="160">
        <v>25585.2876</v>
      </c>
      <c r="I8" s="160">
        <v>20280.106199999998</v>
      </c>
      <c r="J8" s="154">
        <v>79.26471852518867</v>
      </c>
      <c r="K8" s="161" t="s">
        <v>39</v>
      </c>
    </row>
    <row r="9" spans="1:11" ht="21.75" customHeight="1">
      <c r="A9" s="157" t="s">
        <v>236</v>
      </c>
      <c r="B9" s="157" t="s">
        <v>237</v>
      </c>
      <c r="C9" s="158">
        <v>42031</v>
      </c>
      <c r="D9" s="154">
        <v>375.49119999999999</v>
      </c>
      <c r="E9" s="160">
        <v>5715</v>
      </c>
      <c r="F9" s="160">
        <v>1428.75</v>
      </c>
      <c r="G9" s="154">
        <v>25</v>
      </c>
      <c r="H9" s="160">
        <v>5715</v>
      </c>
      <c r="I9" s="160">
        <v>1804.2411999999999</v>
      </c>
      <c r="J9" s="154">
        <v>31.570274715660542</v>
      </c>
      <c r="K9" s="161" t="s">
        <v>40</v>
      </c>
    </row>
    <row r="10" spans="1:11" ht="21.75" customHeight="1">
      <c r="A10" s="157" t="s">
        <v>238</v>
      </c>
      <c r="B10" s="157" t="s">
        <v>239</v>
      </c>
      <c r="C10" s="158">
        <v>42033</v>
      </c>
      <c r="D10" s="154">
        <v>2559.9376000000002</v>
      </c>
      <c r="E10" s="160">
        <v>10916</v>
      </c>
      <c r="F10" s="160">
        <v>2729</v>
      </c>
      <c r="G10" s="154">
        <v>25</v>
      </c>
      <c r="H10" s="160">
        <v>10916</v>
      </c>
      <c r="I10" s="160">
        <v>5288.9376000000002</v>
      </c>
      <c r="J10" s="154">
        <v>48.451242213264933</v>
      </c>
      <c r="K10" s="161" t="s">
        <v>40</v>
      </c>
    </row>
    <row r="11" spans="1:11" ht="21.75" customHeight="1">
      <c r="A11" s="157" t="s">
        <v>81</v>
      </c>
      <c r="B11" s="157" t="s">
        <v>223</v>
      </c>
      <c r="C11" s="158">
        <v>42051</v>
      </c>
      <c r="D11" s="154">
        <v>8000</v>
      </c>
      <c r="E11" s="160">
        <v>10680</v>
      </c>
      <c r="F11" s="160">
        <v>2680</v>
      </c>
      <c r="G11" s="154">
        <v>25.093632958801496</v>
      </c>
      <c r="H11" s="160">
        <v>10680</v>
      </c>
      <c r="I11" s="160">
        <v>10680</v>
      </c>
      <c r="J11" s="154">
        <v>100</v>
      </c>
      <c r="K11" s="161" t="s">
        <v>40</v>
      </c>
    </row>
    <row r="12" spans="1:11" ht="21.75" customHeight="1">
      <c r="A12" s="157" t="s">
        <v>209</v>
      </c>
      <c r="B12" s="157" t="s">
        <v>210</v>
      </c>
      <c r="C12" s="158">
        <v>42053</v>
      </c>
      <c r="D12" s="154">
        <v>42.084899999999998</v>
      </c>
      <c r="E12" s="160">
        <v>29040</v>
      </c>
      <c r="F12" s="160">
        <v>17038.955600000001</v>
      </c>
      <c r="G12" s="154">
        <v>58.674089531680444</v>
      </c>
      <c r="H12" s="160">
        <v>29040</v>
      </c>
      <c r="I12" s="160">
        <v>17081.040500000003</v>
      </c>
      <c r="J12" s="154">
        <v>58.819009986225907</v>
      </c>
      <c r="K12" s="161" t="s">
        <v>52</v>
      </c>
    </row>
    <row r="13" spans="1:11" ht="21.75" customHeight="1">
      <c r="A13" s="157" t="s">
        <v>224</v>
      </c>
      <c r="B13" s="157" t="s">
        <v>225</v>
      </c>
      <c r="C13" s="158">
        <v>42065</v>
      </c>
      <c r="D13" s="154">
        <v>9000</v>
      </c>
      <c r="E13" s="160">
        <v>23165.212899999999</v>
      </c>
      <c r="F13" s="160">
        <v>6497.6959999999999</v>
      </c>
      <c r="G13" s="154">
        <v>28.049368801613735</v>
      </c>
      <c r="H13" s="160">
        <v>23165.212899999999</v>
      </c>
      <c r="I13" s="160">
        <v>15497.696</v>
      </c>
      <c r="J13" s="154">
        <v>66.900727685520224</v>
      </c>
      <c r="K13" s="161" t="s">
        <v>40</v>
      </c>
    </row>
    <row r="14" spans="1:11" ht="21.75" customHeight="1">
      <c r="A14" s="157" t="s">
        <v>103</v>
      </c>
      <c r="B14" s="157" t="s">
        <v>302</v>
      </c>
      <c r="C14" s="158">
        <v>42068</v>
      </c>
      <c r="D14" s="154">
        <v>7313.2596999999996</v>
      </c>
      <c r="E14" s="160">
        <v>41375.635499999997</v>
      </c>
      <c r="F14" s="160">
        <v>31062.375800000002</v>
      </c>
      <c r="G14" s="154">
        <v>75.074075418128629</v>
      </c>
      <c r="H14" s="160">
        <v>41375.635499999997</v>
      </c>
      <c r="I14" s="160">
        <v>38375.635500000004</v>
      </c>
      <c r="J14" s="154">
        <v>92.749356079376724</v>
      </c>
      <c r="K14" s="161" t="s">
        <v>39</v>
      </c>
    </row>
    <row r="15" spans="1:11" ht="21.75" customHeight="1">
      <c r="A15" s="157" t="s">
        <v>202</v>
      </c>
      <c r="B15" s="157" t="s">
        <v>203</v>
      </c>
      <c r="C15" s="158">
        <v>42079</v>
      </c>
      <c r="D15" s="154">
        <v>434.65019999999998</v>
      </c>
      <c r="E15" s="160">
        <v>16072.938899999999</v>
      </c>
      <c r="F15" s="160">
        <v>10801.7834</v>
      </c>
      <c r="G15" s="154">
        <v>67.204781074604853</v>
      </c>
      <c r="H15" s="160">
        <v>16072.938899999999</v>
      </c>
      <c r="I15" s="160">
        <v>11236.4336</v>
      </c>
      <c r="J15" s="154">
        <v>69.90901707465585</v>
      </c>
      <c r="K15" s="161" t="s">
        <v>39</v>
      </c>
    </row>
    <row r="16" spans="1:11" ht="21.75" customHeight="1">
      <c r="A16" s="157" t="s">
        <v>226</v>
      </c>
      <c r="B16" s="157" t="s">
        <v>227</v>
      </c>
      <c r="C16" s="158">
        <v>42082</v>
      </c>
      <c r="D16" s="154">
        <v>10181.7328</v>
      </c>
      <c r="E16" s="160">
        <v>18090</v>
      </c>
      <c r="F16" s="160">
        <v>7358.1949999999997</v>
      </c>
      <c r="G16" s="154">
        <v>40.675483692647873</v>
      </c>
      <c r="H16" s="160">
        <v>18090</v>
      </c>
      <c r="I16" s="160">
        <v>17539.927799999998</v>
      </c>
      <c r="J16" s="154">
        <v>96.959247097844099</v>
      </c>
      <c r="K16" s="161" t="s">
        <v>40</v>
      </c>
    </row>
    <row r="17" spans="1:11" ht="12.75" customHeight="1">
      <c r="A17" s="84"/>
      <c r="B17" s="85"/>
      <c r="C17" s="86"/>
      <c r="D17" s="87"/>
      <c r="E17" s="87"/>
      <c r="F17" s="87"/>
      <c r="G17" s="87"/>
      <c r="H17" s="87"/>
      <c r="I17" s="87"/>
      <c r="J17" s="87"/>
      <c r="K17" s="88"/>
    </row>
    <row r="18" spans="1:11" ht="24.75" customHeight="1">
      <c r="A18" s="216" t="s">
        <v>116</v>
      </c>
      <c r="B18" s="214"/>
      <c r="C18" s="214"/>
      <c r="D18" s="214"/>
      <c r="E18" s="214"/>
      <c r="F18" s="214"/>
      <c r="G18" s="214"/>
      <c r="H18" s="214"/>
      <c r="I18" s="214"/>
      <c r="J18" s="214"/>
      <c r="K18" s="215"/>
    </row>
    <row r="19" spans="1:11" ht="18.75" customHeight="1">
      <c r="A19" s="82" t="s">
        <v>7</v>
      </c>
      <c r="B19" s="83" t="s">
        <v>115</v>
      </c>
      <c r="C19" s="83" t="s">
        <v>117</v>
      </c>
      <c r="D19" s="217" t="s">
        <v>118</v>
      </c>
      <c r="E19" s="218"/>
      <c r="F19" s="218"/>
      <c r="G19" s="218"/>
      <c r="H19" s="218"/>
      <c r="I19" s="218"/>
      <c r="J19" s="218"/>
      <c r="K19" s="219"/>
    </row>
    <row r="20" spans="1:11" ht="41.25" customHeight="1">
      <c r="A20" s="89" t="s">
        <v>314</v>
      </c>
      <c r="B20" s="90" t="s">
        <v>315</v>
      </c>
      <c r="C20" s="91">
        <v>41941</v>
      </c>
      <c r="D20" s="220" t="s">
        <v>316</v>
      </c>
      <c r="E20" s="221"/>
      <c r="F20" s="221"/>
      <c r="G20" s="221"/>
      <c r="H20" s="221"/>
      <c r="I20" s="221"/>
      <c r="J20" s="221"/>
      <c r="K20" s="222"/>
    </row>
    <row r="21" spans="1:11" ht="41.25" customHeight="1">
      <c r="A21" s="89" t="s">
        <v>170</v>
      </c>
      <c r="B21" s="90" t="s">
        <v>171</v>
      </c>
      <c r="C21" s="91">
        <v>41926</v>
      </c>
      <c r="D21" s="220" t="s">
        <v>174</v>
      </c>
      <c r="E21" s="221"/>
      <c r="F21" s="221"/>
      <c r="G21" s="221"/>
      <c r="H21" s="221"/>
      <c r="I21" s="221"/>
      <c r="J21" s="221"/>
      <c r="K21" s="222"/>
    </row>
    <row r="22" spans="1:11" ht="47.25" customHeight="1">
      <c r="A22" s="89" t="s">
        <v>169</v>
      </c>
      <c r="B22" s="90" t="s">
        <v>119</v>
      </c>
      <c r="C22" s="91">
        <v>41902</v>
      </c>
      <c r="D22" s="223" t="s">
        <v>120</v>
      </c>
      <c r="E22" s="224"/>
      <c r="F22" s="224"/>
      <c r="G22" s="224"/>
      <c r="H22" s="224"/>
      <c r="I22" s="224"/>
      <c r="J22" s="224"/>
      <c r="K22" s="225"/>
    </row>
    <row r="23" spans="1:11" ht="40.5" customHeight="1">
      <c r="A23" s="89" t="s">
        <v>121</v>
      </c>
      <c r="B23" s="90" t="s">
        <v>122</v>
      </c>
      <c r="C23" s="91">
        <v>41888</v>
      </c>
      <c r="D23" s="223" t="s">
        <v>123</v>
      </c>
      <c r="E23" s="224"/>
      <c r="F23" s="224"/>
      <c r="G23" s="224"/>
      <c r="H23" s="224"/>
      <c r="I23" s="224"/>
      <c r="J23" s="224"/>
      <c r="K23" s="225"/>
    </row>
    <row r="24" spans="1:11" ht="42.75" customHeight="1">
      <c r="A24" s="89" t="s">
        <v>93</v>
      </c>
      <c r="B24" s="90" t="s">
        <v>124</v>
      </c>
      <c r="C24" s="91">
        <v>41843</v>
      </c>
      <c r="D24" s="231" t="s">
        <v>125</v>
      </c>
      <c r="E24" s="232"/>
      <c r="F24" s="232"/>
      <c r="G24" s="232"/>
      <c r="H24" s="232"/>
      <c r="I24" s="232"/>
      <c r="J24" s="232"/>
      <c r="K24" s="232"/>
    </row>
    <row r="25" spans="1:11" ht="33" customHeight="1">
      <c r="A25" s="89" t="s">
        <v>81</v>
      </c>
      <c r="B25" s="90" t="s">
        <v>126</v>
      </c>
      <c r="C25" s="91">
        <v>41817</v>
      </c>
      <c r="D25" s="223" t="s">
        <v>127</v>
      </c>
      <c r="E25" s="224"/>
      <c r="F25" s="224"/>
      <c r="G25" s="224"/>
      <c r="H25" s="224"/>
      <c r="I25" s="224"/>
      <c r="J25" s="224"/>
      <c r="K25" s="225"/>
    </row>
    <row r="26" spans="1:11" ht="45.75" customHeight="1">
      <c r="A26" s="89" t="s">
        <v>94</v>
      </c>
      <c r="B26" s="90" t="s">
        <v>128</v>
      </c>
      <c r="C26" s="91">
        <v>41804</v>
      </c>
      <c r="D26" s="231" t="s">
        <v>129</v>
      </c>
      <c r="E26" s="232"/>
      <c r="F26" s="232"/>
      <c r="G26" s="232"/>
      <c r="H26" s="232"/>
      <c r="I26" s="232"/>
      <c r="J26" s="232"/>
      <c r="K26" s="232"/>
    </row>
    <row r="27" spans="1:11" ht="35.25" customHeight="1">
      <c r="A27" s="89" t="s">
        <v>95</v>
      </c>
      <c r="B27" s="90" t="s">
        <v>130</v>
      </c>
      <c r="C27" s="91">
        <v>41779</v>
      </c>
      <c r="D27" s="231" t="s">
        <v>131</v>
      </c>
      <c r="E27" s="232"/>
      <c r="F27" s="232"/>
      <c r="G27" s="232"/>
      <c r="H27" s="232"/>
      <c r="I27" s="232"/>
      <c r="J27" s="232"/>
      <c r="K27" s="232"/>
    </row>
    <row r="28" spans="1:11" ht="52.5" customHeight="1">
      <c r="A28" s="89" t="s">
        <v>96</v>
      </c>
      <c r="B28" s="90" t="s">
        <v>132</v>
      </c>
      <c r="C28" s="91">
        <v>41740</v>
      </c>
      <c r="D28" s="231" t="s">
        <v>133</v>
      </c>
      <c r="E28" s="232"/>
      <c r="F28" s="232"/>
      <c r="G28" s="232"/>
      <c r="H28" s="232"/>
      <c r="I28" s="232"/>
      <c r="J28" s="232"/>
      <c r="K28" s="232"/>
    </row>
    <row r="29" spans="1:11" ht="35.25" customHeight="1">
      <c r="A29" s="89" t="s">
        <v>97</v>
      </c>
      <c r="B29" s="90" t="s">
        <v>134</v>
      </c>
      <c r="C29" s="91">
        <v>41730</v>
      </c>
      <c r="D29" s="231" t="s">
        <v>135</v>
      </c>
      <c r="E29" s="232"/>
      <c r="F29" s="232"/>
      <c r="G29" s="232"/>
      <c r="H29" s="232"/>
      <c r="I29" s="232"/>
      <c r="J29" s="232"/>
      <c r="K29" s="232"/>
    </row>
    <row r="30" spans="1:11" ht="42.75" customHeight="1">
      <c r="A30" s="89" t="s">
        <v>98</v>
      </c>
      <c r="B30" s="90" t="s">
        <v>136</v>
      </c>
      <c r="C30" s="91">
        <v>41689</v>
      </c>
      <c r="D30" s="231" t="s">
        <v>137</v>
      </c>
      <c r="E30" s="232"/>
      <c r="F30" s="232"/>
      <c r="G30" s="232"/>
      <c r="H30" s="232"/>
      <c r="I30" s="232"/>
      <c r="J30" s="232"/>
      <c r="K30" s="232"/>
    </row>
    <row r="31" spans="1:11" ht="45.75" customHeight="1">
      <c r="A31" s="89" t="s">
        <v>99</v>
      </c>
      <c r="B31" s="90" t="s">
        <v>138</v>
      </c>
      <c r="C31" s="91">
        <v>41667</v>
      </c>
      <c r="D31" s="231" t="s">
        <v>139</v>
      </c>
      <c r="E31" s="232"/>
      <c r="F31" s="232"/>
      <c r="G31" s="232"/>
      <c r="H31" s="232"/>
      <c r="I31" s="232"/>
      <c r="J31" s="232"/>
      <c r="K31" s="232"/>
    </row>
    <row r="32" spans="1:11" ht="32.25" customHeight="1">
      <c r="A32" s="89" t="s">
        <v>55</v>
      </c>
      <c r="B32" s="90" t="s">
        <v>140</v>
      </c>
      <c r="C32" s="91">
        <v>41617</v>
      </c>
      <c r="D32" s="231" t="s">
        <v>141</v>
      </c>
      <c r="E32" s="232"/>
      <c r="F32" s="232"/>
      <c r="G32" s="232"/>
      <c r="H32" s="232"/>
      <c r="I32" s="232"/>
      <c r="J32" s="232"/>
      <c r="K32" s="232"/>
    </row>
    <row r="33" spans="1:11" ht="44.25" customHeight="1">
      <c r="A33" s="89" t="s">
        <v>100</v>
      </c>
      <c r="B33" s="90" t="s">
        <v>142</v>
      </c>
      <c r="C33" s="91">
        <v>41590</v>
      </c>
      <c r="D33" s="231" t="s">
        <v>143</v>
      </c>
      <c r="E33" s="232"/>
      <c r="F33" s="232"/>
      <c r="G33" s="232"/>
      <c r="H33" s="232"/>
      <c r="I33" s="232"/>
      <c r="J33" s="232"/>
      <c r="K33" s="232"/>
    </row>
    <row r="34" spans="1:11" ht="33.75" customHeight="1">
      <c r="A34" s="89" t="s">
        <v>101</v>
      </c>
      <c r="B34" s="90" t="s">
        <v>144</v>
      </c>
      <c r="C34" s="91">
        <v>41544</v>
      </c>
      <c r="D34" s="231" t="s">
        <v>145</v>
      </c>
      <c r="E34" s="232"/>
      <c r="F34" s="232"/>
      <c r="G34" s="232"/>
      <c r="H34" s="232"/>
      <c r="I34" s="232"/>
      <c r="J34" s="232"/>
      <c r="K34" s="232"/>
    </row>
    <row r="35" spans="1:11" ht="41.25" customHeight="1">
      <c r="A35" s="89" t="s">
        <v>83</v>
      </c>
      <c r="B35" s="90" t="s">
        <v>146</v>
      </c>
      <c r="C35" s="91">
        <v>41535</v>
      </c>
      <c r="D35" s="223" t="s">
        <v>147</v>
      </c>
      <c r="E35" s="224"/>
      <c r="F35" s="224"/>
      <c r="G35" s="224"/>
      <c r="H35" s="224"/>
      <c r="I35" s="224"/>
      <c r="J35" s="224"/>
      <c r="K35" s="225"/>
    </row>
    <row r="36" spans="1:11" ht="39.75" customHeight="1">
      <c r="A36" s="89" t="s">
        <v>102</v>
      </c>
      <c r="B36" s="90" t="s">
        <v>148</v>
      </c>
      <c r="C36" s="91">
        <v>41526</v>
      </c>
      <c r="D36" s="223" t="s">
        <v>149</v>
      </c>
      <c r="E36" s="224"/>
      <c r="F36" s="224"/>
      <c r="G36" s="224"/>
      <c r="H36" s="224"/>
      <c r="I36" s="224"/>
      <c r="J36" s="224"/>
      <c r="K36" s="225"/>
    </row>
    <row r="37" spans="1:11" ht="46.5" customHeight="1">
      <c r="A37" s="89" t="s">
        <v>103</v>
      </c>
      <c r="B37" s="90" t="s">
        <v>150</v>
      </c>
      <c r="C37" s="91">
        <v>41508</v>
      </c>
      <c r="D37" s="231" t="s">
        <v>151</v>
      </c>
      <c r="E37" s="232"/>
      <c r="F37" s="232"/>
      <c r="G37" s="232"/>
      <c r="H37" s="232"/>
      <c r="I37" s="232"/>
      <c r="J37" s="232"/>
      <c r="K37" s="232"/>
    </row>
    <row r="38" spans="1:11" ht="43.5" customHeight="1">
      <c r="A38" s="89" t="s">
        <v>82</v>
      </c>
      <c r="B38" s="90" t="s">
        <v>152</v>
      </c>
      <c r="C38" s="91">
        <v>41464</v>
      </c>
      <c r="D38" s="231" t="s">
        <v>153</v>
      </c>
      <c r="E38" s="232"/>
      <c r="F38" s="232"/>
      <c r="G38" s="232"/>
      <c r="H38" s="232"/>
      <c r="I38" s="232"/>
      <c r="J38" s="232"/>
      <c r="K38" s="232"/>
    </row>
    <row r="39" spans="1:11">
      <c r="A39" s="92"/>
      <c r="B39" s="93"/>
      <c r="C39" s="94"/>
      <c r="D39" s="95"/>
      <c r="E39" s="96"/>
      <c r="F39" s="96"/>
      <c r="G39" s="96"/>
      <c r="H39" s="96"/>
      <c r="I39" s="96"/>
      <c r="J39" s="96"/>
      <c r="K39" s="96"/>
    </row>
    <row r="40" spans="1:11" ht="12.75">
      <c r="A40" s="97" t="s">
        <v>154</v>
      </c>
      <c r="C40" s="98"/>
    </row>
    <row r="41" spans="1:11">
      <c r="C41" s="98"/>
    </row>
  </sheetData>
  <mergeCells count="28">
    <mergeCell ref="D30:K30"/>
    <mergeCell ref="D24:K24"/>
    <mergeCell ref="D37:K37"/>
    <mergeCell ref="D38:K38"/>
    <mergeCell ref="D31:K31"/>
    <mergeCell ref="D32:K32"/>
    <mergeCell ref="D33:K33"/>
    <mergeCell ref="D34:K34"/>
    <mergeCell ref="D35:K35"/>
    <mergeCell ref="D36:K36"/>
    <mergeCell ref="D25:K25"/>
    <mergeCell ref="D26:K26"/>
    <mergeCell ref="D27:K27"/>
    <mergeCell ref="D28:K28"/>
    <mergeCell ref="D29:K29"/>
    <mergeCell ref="A4:K4"/>
    <mergeCell ref="A18:K18"/>
    <mergeCell ref="D19:K19"/>
    <mergeCell ref="D20:K20"/>
    <mergeCell ref="D23:K23"/>
    <mergeCell ref="E5:G5"/>
    <mergeCell ref="H5:J5"/>
    <mergeCell ref="D22:K22"/>
    <mergeCell ref="A5:A6"/>
    <mergeCell ref="B5:B6"/>
    <mergeCell ref="C5:C6"/>
    <mergeCell ref="D5:D6"/>
    <mergeCell ref="D21:K21"/>
  </mergeCells>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86"/>
  <sheetViews>
    <sheetView workbookViewId="0">
      <selection activeCell="D33" sqref="D33"/>
    </sheetView>
  </sheetViews>
  <sheetFormatPr defaultRowHeight="14.25"/>
  <cols>
    <col min="3" max="3" width="15.5" customWidth="1"/>
    <col min="4" max="4" width="14.375" customWidth="1"/>
    <col min="6" max="6" width="12.25" customWidth="1"/>
    <col min="7" max="7" width="15.875" customWidth="1"/>
    <col min="9" max="9" width="12.125" customWidth="1"/>
    <col min="10" max="10" width="15.375" customWidth="1"/>
  </cols>
  <sheetData>
    <row r="4" spans="1:11" ht="19.5" customHeight="1">
      <c r="A4" s="233"/>
      <c r="B4" s="233"/>
      <c r="C4" s="233" t="s">
        <v>175</v>
      </c>
      <c r="D4" s="234"/>
      <c r="E4" s="234"/>
      <c r="F4" s="235" t="s">
        <v>176</v>
      </c>
      <c r="G4" s="236"/>
      <c r="H4" s="237"/>
      <c r="I4" s="234" t="s">
        <v>177</v>
      </c>
      <c r="J4" s="234"/>
      <c r="K4" s="234"/>
    </row>
    <row r="5" spans="1:11">
      <c r="A5" s="153" t="s">
        <v>178</v>
      </c>
      <c r="B5" s="153" t="s">
        <v>179</v>
      </c>
      <c r="C5" s="154" t="s">
        <v>180</v>
      </c>
      <c r="D5" s="154" t="s">
        <v>181</v>
      </c>
      <c r="E5" s="154" t="s">
        <v>182</v>
      </c>
      <c r="F5" s="154" t="s">
        <v>180</v>
      </c>
      <c r="G5" s="154" t="s">
        <v>181</v>
      </c>
      <c r="H5" s="154" t="s">
        <v>182</v>
      </c>
      <c r="I5" s="154" t="s">
        <v>180</v>
      </c>
      <c r="J5" s="154" t="s">
        <v>181</v>
      </c>
      <c r="K5" s="154" t="s">
        <v>182</v>
      </c>
    </row>
    <row r="6" spans="1:11">
      <c r="A6" s="155" t="s">
        <v>183</v>
      </c>
      <c r="B6" s="155" t="s">
        <v>76</v>
      </c>
      <c r="C6" s="156">
        <v>5880070.2999999998</v>
      </c>
      <c r="D6" s="156">
        <v>5455749.4000000004</v>
      </c>
      <c r="E6" s="156">
        <v>7.7774998243137672</v>
      </c>
      <c r="F6" s="156">
        <v>270262.3</v>
      </c>
      <c r="G6" s="156">
        <v>101298.9</v>
      </c>
      <c r="H6" s="156">
        <v>166.79687538561623</v>
      </c>
      <c r="I6" s="156">
        <v>183152.6</v>
      </c>
      <c r="J6" s="156">
        <v>55159.9</v>
      </c>
      <c r="K6" s="156">
        <v>232.03939818600108</v>
      </c>
    </row>
    <row r="7" spans="1:11">
      <c r="A7" s="155" t="s">
        <v>251</v>
      </c>
      <c r="B7" s="155" t="s">
        <v>252</v>
      </c>
      <c r="C7" s="156">
        <v>123243.774122</v>
      </c>
      <c r="D7" s="156">
        <v>108616.31479400001</v>
      </c>
      <c r="E7" s="156">
        <v>13.467092264861137</v>
      </c>
      <c r="F7" s="156">
        <v>6648.7690929999999</v>
      </c>
      <c r="G7" s="156">
        <v>6065.2739259999998</v>
      </c>
      <c r="H7" s="156">
        <v>9.6202607519296404</v>
      </c>
      <c r="I7" s="156">
        <v>4551.8223319999997</v>
      </c>
      <c r="J7" s="156">
        <v>5373.0881749999999</v>
      </c>
      <c r="K7" s="156">
        <v>-15.284801146967967</v>
      </c>
    </row>
    <row r="8" spans="1:11">
      <c r="A8" s="155" t="s">
        <v>253</v>
      </c>
      <c r="B8" s="155" t="s">
        <v>254</v>
      </c>
      <c r="C8" s="156">
        <v>48140.849891000005</v>
      </c>
      <c r="D8" s="156">
        <v>28588.540799999999</v>
      </c>
      <c r="E8" s="156">
        <v>68.392119862934749</v>
      </c>
      <c r="F8" s="156">
        <v>13822.509700000001</v>
      </c>
      <c r="G8" s="156">
        <v>12195.887392000001</v>
      </c>
      <c r="H8" s="156">
        <v>13.337465784301985</v>
      </c>
      <c r="I8" s="156">
        <v>11213.432933</v>
      </c>
      <c r="J8" s="156">
        <v>10888.848592</v>
      </c>
      <c r="K8" s="156">
        <v>2.980887632494686</v>
      </c>
    </row>
    <row r="9" spans="1:11">
      <c r="A9" s="155" t="s">
        <v>93</v>
      </c>
      <c r="B9" s="155" t="s">
        <v>167</v>
      </c>
      <c r="C9" s="156">
        <v>439405.39935299999</v>
      </c>
      <c r="D9" s="156">
        <v>485895.15498400002</v>
      </c>
      <c r="E9" s="156">
        <v>-9.5678574182388978</v>
      </c>
      <c r="F9" s="156">
        <v>12138.452873999999</v>
      </c>
      <c r="G9" s="156">
        <v>11466.722499</v>
      </c>
      <c r="H9" s="156">
        <v>5.8580852118692164</v>
      </c>
      <c r="I9" s="156">
        <v>12814.108694</v>
      </c>
      <c r="J9" s="156">
        <v>11004.743262</v>
      </c>
      <c r="K9" s="156">
        <v>16.441686906480058</v>
      </c>
    </row>
    <row r="10" spans="1:11">
      <c r="A10" s="155" t="s">
        <v>184</v>
      </c>
      <c r="B10" s="155" t="s">
        <v>185</v>
      </c>
      <c r="C10" s="156">
        <v>28302.516167000002</v>
      </c>
      <c r="D10" s="156">
        <v>25386.292506000002</v>
      </c>
      <c r="E10" s="156">
        <v>11.487394862053039</v>
      </c>
      <c r="F10" s="156">
        <v>252.29172999999997</v>
      </c>
      <c r="G10" s="156">
        <v>1231.500127</v>
      </c>
      <c r="H10" s="156">
        <v>-79.513462932838181</v>
      </c>
      <c r="I10" s="156">
        <v>264.28436899999997</v>
      </c>
      <c r="J10" s="156">
        <v>1185.0369000000001</v>
      </c>
      <c r="K10" s="156">
        <v>-77.698216063989236</v>
      </c>
    </row>
    <row r="11" spans="1:11">
      <c r="A11" s="155" t="s">
        <v>186</v>
      </c>
      <c r="B11" s="155" t="s">
        <v>187</v>
      </c>
      <c r="C11" s="156">
        <v>2492796.3497210001</v>
      </c>
      <c r="D11" s="156">
        <v>2158791.4640930002</v>
      </c>
      <c r="E11" s="156">
        <v>15.471845761087883</v>
      </c>
      <c r="F11" s="156">
        <v>10229.838643000001</v>
      </c>
      <c r="G11" s="156">
        <v>-6658.2877239999998</v>
      </c>
      <c r="H11" s="156">
        <v>253.6406816143772</v>
      </c>
      <c r="I11" s="156">
        <v>13537.608830000001</v>
      </c>
      <c r="J11" s="156">
        <v>-2802.1310389999999</v>
      </c>
      <c r="K11" s="156">
        <v>583.11833535205346</v>
      </c>
    </row>
    <row r="12" spans="1:11">
      <c r="A12" s="155" t="s">
        <v>94</v>
      </c>
      <c r="B12" s="155" t="s">
        <v>255</v>
      </c>
      <c r="C12" s="156">
        <v>73711.373005000001</v>
      </c>
      <c r="D12" s="156">
        <v>66420.212442999997</v>
      </c>
      <c r="E12" s="156">
        <v>10.977321953399469</v>
      </c>
      <c r="F12" s="156">
        <v>-9819.9452730000012</v>
      </c>
      <c r="G12" s="156">
        <v>2389.2538640000002</v>
      </c>
      <c r="H12" s="156">
        <v>-511.0046831339979</v>
      </c>
      <c r="I12" s="156">
        <v>-8541.7034480000002</v>
      </c>
      <c r="J12" s="156">
        <v>3088.1431010000001</v>
      </c>
      <c r="K12" s="156">
        <v>-376.5967498473122</v>
      </c>
    </row>
    <row r="13" spans="1:11">
      <c r="A13" s="155" t="s">
        <v>188</v>
      </c>
      <c r="B13" s="155" t="s">
        <v>189</v>
      </c>
      <c r="C13" s="156">
        <v>0</v>
      </c>
      <c r="D13" s="156">
        <v>715.83545599999991</v>
      </c>
      <c r="E13" s="156">
        <v>-100</v>
      </c>
      <c r="F13" s="156">
        <v>-184.51621299999999</v>
      </c>
      <c r="G13" s="156">
        <v>-25.195927999999999</v>
      </c>
      <c r="H13" s="156">
        <v>-632.32552895055107</v>
      </c>
      <c r="I13" s="156">
        <v>-183.22025300000001</v>
      </c>
      <c r="J13" s="156">
        <v>-54.998089</v>
      </c>
      <c r="K13" s="156">
        <v>-233.13930780394938</v>
      </c>
    </row>
    <row r="14" spans="1:11">
      <c r="A14" s="155" t="s">
        <v>256</v>
      </c>
      <c r="B14" s="155" t="s">
        <v>257</v>
      </c>
      <c r="C14" s="156">
        <v>89470.451321</v>
      </c>
      <c r="D14" s="156">
        <v>80077.022679999995</v>
      </c>
      <c r="E14" s="156">
        <v>11.730491877223734</v>
      </c>
      <c r="F14" s="156">
        <v>3857.2839920000001</v>
      </c>
      <c r="G14" s="156">
        <v>2076.8615210000003</v>
      </c>
      <c r="H14" s="156">
        <v>85.726585667721054</v>
      </c>
      <c r="I14" s="156">
        <v>3113.6784670000002</v>
      </c>
      <c r="J14" s="156">
        <v>1854.9340030000001</v>
      </c>
      <c r="K14" s="156">
        <v>67.859258710241022</v>
      </c>
    </row>
    <row r="15" spans="1:11">
      <c r="A15" s="155" t="s">
        <v>190</v>
      </c>
      <c r="B15" s="155" t="s">
        <v>191</v>
      </c>
      <c r="C15" s="156">
        <v>61950.900897</v>
      </c>
      <c r="D15" s="156">
        <v>59270.659269000003</v>
      </c>
      <c r="E15" s="156">
        <v>4.5220378194811603</v>
      </c>
      <c r="F15" s="156">
        <v>9489.0689719999991</v>
      </c>
      <c r="G15" s="156">
        <v>5803.1556259999998</v>
      </c>
      <c r="H15" s="156">
        <v>63.515672912267327</v>
      </c>
      <c r="I15" s="156">
        <v>8707.8703489999989</v>
      </c>
      <c r="J15" s="156">
        <v>4814.6779329999999</v>
      </c>
      <c r="K15" s="156">
        <v>80.860910536006955</v>
      </c>
    </row>
    <row r="16" spans="1:11">
      <c r="A16" s="155" t="s">
        <v>192</v>
      </c>
      <c r="B16" s="155" t="s">
        <v>193</v>
      </c>
      <c r="C16" s="156">
        <v>25013.858852000001</v>
      </c>
      <c r="D16" s="156">
        <v>26329.514359000001</v>
      </c>
      <c r="E16" s="156">
        <v>-4.996884823096936</v>
      </c>
      <c r="F16" s="156">
        <v>3674.95631</v>
      </c>
      <c r="G16" s="156">
        <v>7656.6084860000001</v>
      </c>
      <c r="H16" s="156">
        <v>-52.002818000690439</v>
      </c>
      <c r="I16" s="156">
        <v>3645.907064</v>
      </c>
      <c r="J16" s="156">
        <v>7016.9632790000005</v>
      </c>
      <c r="K16" s="156">
        <v>-48.041525670922638</v>
      </c>
    </row>
    <row r="17" spans="1:11">
      <c r="A17" s="155" t="s">
        <v>258</v>
      </c>
      <c r="B17" s="155" t="s">
        <v>259</v>
      </c>
      <c r="C17" s="156">
        <v>101129.01881699999</v>
      </c>
      <c r="D17" s="156">
        <v>79764.664336000002</v>
      </c>
      <c r="E17" s="156">
        <v>26.78423417041531</v>
      </c>
      <c r="F17" s="156">
        <v>19514.973246000001</v>
      </c>
      <c r="G17" s="156">
        <v>13596.841326</v>
      </c>
      <c r="H17" s="156">
        <v>43.525784982746671</v>
      </c>
      <c r="I17" s="156">
        <v>18086.754557</v>
      </c>
      <c r="J17" s="156">
        <v>11959.099332</v>
      </c>
      <c r="K17" s="156">
        <v>51.238434056682692</v>
      </c>
    </row>
    <row r="18" spans="1:11">
      <c r="A18" s="155" t="s">
        <v>260</v>
      </c>
      <c r="B18" s="155" t="s">
        <v>78</v>
      </c>
      <c r="C18" s="156">
        <v>51888.254875999999</v>
      </c>
      <c r="D18" s="156">
        <v>56518.117840999999</v>
      </c>
      <c r="E18" s="156">
        <v>-8.1918208564994952</v>
      </c>
      <c r="F18" s="156">
        <v>-2571.5819139999999</v>
      </c>
      <c r="G18" s="156">
        <v>-2221.1393980000003</v>
      </c>
      <c r="H18" s="156">
        <v>-15.77760118592969</v>
      </c>
      <c r="I18" s="156">
        <v>-2293.4018040000001</v>
      </c>
      <c r="J18" s="156">
        <v>-1691.6768829999999</v>
      </c>
      <c r="K18" s="156">
        <v>-35.569731255824003</v>
      </c>
    </row>
    <row r="19" spans="1:11">
      <c r="A19" s="155" t="s">
        <v>82</v>
      </c>
      <c r="B19" s="155" t="s">
        <v>261</v>
      </c>
      <c r="C19" s="156">
        <v>17136.215679000001</v>
      </c>
      <c r="D19" s="156">
        <v>21134.243735</v>
      </c>
      <c r="E19" s="156">
        <v>-18.917298892408173</v>
      </c>
      <c r="F19" s="156">
        <v>2662.1805559999998</v>
      </c>
      <c r="G19" s="156">
        <v>4989.8073380000005</v>
      </c>
      <c r="H19" s="156">
        <v>-46.647628341757837</v>
      </c>
      <c r="I19" s="156">
        <v>2254.863652</v>
      </c>
      <c r="J19" s="156">
        <v>4150.4598829999995</v>
      </c>
      <c r="K19" s="156">
        <v>-45.671956468347815</v>
      </c>
    </row>
    <row r="20" spans="1:11">
      <c r="A20" s="155" t="s">
        <v>262</v>
      </c>
      <c r="B20" s="155" t="s">
        <v>263</v>
      </c>
      <c r="C20" s="156">
        <v>42200.429957</v>
      </c>
      <c r="D20" s="156">
        <v>39496.005855000003</v>
      </c>
      <c r="E20" s="156">
        <v>6.8473356823184446</v>
      </c>
      <c r="F20" s="156">
        <v>1728.8472899999999</v>
      </c>
      <c r="G20" s="156">
        <v>8587.2253369999999</v>
      </c>
      <c r="H20" s="156">
        <v>-79.867218779611264</v>
      </c>
      <c r="I20" s="156">
        <v>1050.816593</v>
      </c>
      <c r="J20" s="156">
        <v>6722.1506010000003</v>
      </c>
      <c r="K20" s="156">
        <v>-84.367851073677542</v>
      </c>
    </row>
    <row r="21" spans="1:11">
      <c r="A21" s="155" t="s">
        <v>264</v>
      </c>
      <c r="B21" s="155" t="s">
        <v>265</v>
      </c>
      <c r="C21" s="156">
        <v>132645.63779100002</v>
      </c>
      <c r="D21" s="156">
        <v>73404.790953999996</v>
      </c>
      <c r="E21" s="156">
        <v>80.704332874027273</v>
      </c>
      <c r="F21" s="156">
        <v>11573.641545</v>
      </c>
      <c r="G21" s="156">
        <v>4006.1797530000003</v>
      </c>
      <c r="H21" s="156">
        <v>188.89471413091633</v>
      </c>
      <c r="I21" s="156">
        <v>9533.9340140000004</v>
      </c>
      <c r="J21" s="156">
        <v>3349.157377</v>
      </c>
      <c r="K21" s="156">
        <v>184.66664718335809</v>
      </c>
    </row>
    <row r="22" spans="1:11">
      <c r="A22" s="155" t="s">
        <v>194</v>
      </c>
      <c r="B22" s="155" t="s">
        <v>195</v>
      </c>
      <c r="C22" s="156">
        <v>110534.88457200001</v>
      </c>
      <c r="D22" s="156">
        <v>75745.207238999996</v>
      </c>
      <c r="E22" s="156">
        <v>45.929872794759966</v>
      </c>
      <c r="F22" s="156">
        <v>23582.309583999999</v>
      </c>
      <c r="G22" s="156">
        <v>17060.893137999999</v>
      </c>
      <c r="H22" s="156">
        <v>38.22435550853281</v>
      </c>
      <c r="I22" s="156">
        <v>19808.391657</v>
      </c>
      <c r="J22" s="156">
        <v>14026.951740999999</v>
      </c>
      <c r="K22" s="156">
        <v>41.216652218893536</v>
      </c>
    </row>
    <row r="23" spans="1:11">
      <c r="A23" s="155" t="s">
        <v>266</v>
      </c>
      <c r="B23" s="155" t="s">
        <v>267</v>
      </c>
      <c r="C23" s="156">
        <v>18204.833072999998</v>
      </c>
      <c r="D23" s="156">
        <v>20097.659608000002</v>
      </c>
      <c r="E23" s="156">
        <v>-9.418144062140211</v>
      </c>
      <c r="F23" s="156">
        <v>-1843.1382829999998</v>
      </c>
      <c r="G23" s="156">
        <v>-1561.3565019999999</v>
      </c>
      <c r="H23" s="156">
        <v>-18.047241654231762</v>
      </c>
      <c r="I23" s="156">
        <v>-1376.962319</v>
      </c>
      <c r="J23" s="156">
        <v>-1492.0358920000001</v>
      </c>
      <c r="K23" s="156">
        <v>7.7125204304401613</v>
      </c>
    </row>
    <row r="24" spans="1:11">
      <c r="A24" s="155" t="s">
        <v>95</v>
      </c>
      <c r="B24" s="155" t="s">
        <v>196</v>
      </c>
      <c r="C24" s="156">
        <v>44877.097381</v>
      </c>
      <c r="D24" s="156">
        <v>34732.441811999997</v>
      </c>
      <c r="E24" s="156">
        <v>29.208011414547425</v>
      </c>
      <c r="F24" s="156">
        <v>8625.9259719999991</v>
      </c>
      <c r="G24" s="156">
        <v>4475.6322549999995</v>
      </c>
      <c r="H24" s="156">
        <v>92.730892096048677</v>
      </c>
      <c r="I24" s="156">
        <v>5554.7918129999998</v>
      </c>
      <c r="J24" s="156">
        <v>2863.9727929999999</v>
      </c>
      <c r="K24" s="156">
        <v>93.954070603491232</v>
      </c>
    </row>
    <row r="25" spans="1:11">
      <c r="A25" s="155" t="s">
        <v>55</v>
      </c>
      <c r="B25" s="155" t="s">
        <v>197</v>
      </c>
      <c r="C25" s="156">
        <v>187291.911547</v>
      </c>
      <c r="D25" s="156">
        <v>159381.678036</v>
      </c>
      <c r="E25" s="156">
        <v>17.511569620126497</v>
      </c>
      <c r="F25" s="156">
        <v>14475.572178999999</v>
      </c>
      <c r="G25" s="156">
        <v>14617.486536000002</v>
      </c>
      <c r="H25" s="156">
        <v>-0.97085334507061838</v>
      </c>
      <c r="I25" s="156">
        <v>13029.13018</v>
      </c>
      <c r="J25" s="156">
        <v>13114.101840000001</v>
      </c>
      <c r="K25" s="156">
        <v>-0.64794113265785847</v>
      </c>
    </row>
    <row r="26" spans="1:11">
      <c r="A26" s="155" t="s">
        <v>54</v>
      </c>
      <c r="B26" s="155" t="s">
        <v>53</v>
      </c>
      <c r="C26" s="156">
        <v>23576.30215</v>
      </c>
      <c r="D26" s="156">
        <v>19047.507705</v>
      </c>
      <c r="E26" s="156">
        <v>23.77630982037185</v>
      </c>
      <c r="F26" s="156">
        <v>3589.2576349999999</v>
      </c>
      <c r="G26" s="156">
        <v>2404.9661579999997</v>
      </c>
      <c r="H26" s="156">
        <v>49.24358178848022</v>
      </c>
      <c r="I26" s="156">
        <v>3095.6924199999999</v>
      </c>
      <c r="J26" s="156">
        <v>1425.7802630000001</v>
      </c>
      <c r="K26" s="156">
        <v>117.12268715842083</v>
      </c>
    </row>
    <row r="27" spans="1:11">
      <c r="A27" s="155" t="s">
        <v>268</v>
      </c>
      <c r="B27" s="155" t="s">
        <v>269</v>
      </c>
      <c r="C27" s="156">
        <v>516381.35248299997</v>
      </c>
      <c r="D27" s="156">
        <v>439284.415118</v>
      </c>
      <c r="E27" s="156">
        <v>17.550574232024662</v>
      </c>
      <c r="F27" s="156">
        <v>-15894.565551</v>
      </c>
      <c r="G27" s="156">
        <v>-29153.741618</v>
      </c>
      <c r="H27" s="156">
        <v>45.480186525401486</v>
      </c>
      <c r="I27" s="156">
        <v>-14428.045246000001</v>
      </c>
      <c r="J27" s="156">
        <v>-20268.737272999999</v>
      </c>
      <c r="K27" s="156">
        <v>28.816259978762403</v>
      </c>
    </row>
    <row r="28" spans="1:11">
      <c r="A28" s="155" t="s">
        <v>270</v>
      </c>
      <c r="B28" s="155" t="s">
        <v>271</v>
      </c>
      <c r="C28" s="156">
        <v>153253.33674600002</v>
      </c>
      <c r="D28" s="156">
        <v>159577.49168399998</v>
      </c>
      <c r="E28" s="156">
        <v>-3.9630620028313515</v>
      </c>
      <c r="F28" s="156">
        <v>3330.7895399999998</v>
      </c>
      <c r="G28" s="156">
        <v>20043.810849000001</v>
      </c>
      <c r="H28" s="156">
        <v>-83.382453740496302</v>
      </c>
      <c r="I28" s="156">
        <v>528.25654999999995</v>
      </c>
      <c r="J28" s="156">
        <v>14661.355925999998</v>
      </c>
      <c r="K28" s="156">
        <v>-96.396946144229361</v>
      </c>
    </row>
    <row r="29" spans="1:11">
      <c r="A29" s="155" t="s">
        <v>100</v>
      </c>
      <c r="B29" s="155" t="s">
        <v>272</v>
      </c>
      <c r="C29" s="156">
        <v>25633.258571000002</v>
      </c>
      <c r="D29" s="156">
        <v>42323.44831</v>
      </c>
      <c r="E29" s="156">
        <v>-39.434853267985048</v>
      </c>
      <c r="F29" s="156">
        <v>217.26869399999998</v>
      </c>
      <c r="G29" s="156">
        <v>2993.8665679999999</v>
      </c>
      <c r="H29" s="156">
        <v>-92.742873168688263</v>
      </c>
      <c r="I29" s="156">
        <v>448.13007499999998</v>
      </c>
      <c r="J29" s="156">
        <v>2750.648021</v>
      </c>
      <c r="K29" s="156">
        <v>-83.708199974016225</v>
      </c>
    </row>
    <row r="30" spans="1:11">
      <c r="A30" s="155" t="s">
        <v>273</v>
      </c>
      <c r="B30" s="155" t="s">
        <v>274</v>
      </c>
      <c r="C30" s="156">
        <v>78315.179953999992</v>
      </c>
      <c r="D30" s="156">
        <v>64675.234499999999</v>
      </c>
      <c r="E30" s="156">
        <v>21.08990490633628</v>
      </c>
      <c r="F30" s="156">
        <v>9234.9357720000007</v>
      </c>
      <c r="G30" s="156">
        <v>9660.5744349999986</v>
      </c>
      <c r="H30" s="156">
        <v>-4.4059353391856346</v>
      </c>
      <c r="I30" s="156">
        <v>6999.6527569999989</v>
      </c>
      <c r="J30" s="156">
        <v>7851.3659370000005</v>
      </c>
      <c r="K30" s="156">
        <v>-10.847961830262626</v>
      </c>
    </row>
    <row r="31" spans="1:11">
      <c r="A31" s="155" t="s">
        <v>275</v>
      </c>
      <c r="B31" s="155" t="s">
        <v>276</v>
      </c>
      <c r="C31" s="156">
        <v>41167.368297000001</v>
      </c>
      <c r="D31" s="156">
        <v>47937.306304999998</v>
      </c>
      <c r="E31" s="156">
        <v>-14.12248315524119</v>
      </c>
      <c r="F31" s="156">
        <v>-1790.2583359999999</v>
      </c>
      <c r="G31" s="156">
        <v>2115.5083809999996</v>
      </c>
      <c r="H31" s="156">
        <v>-184.62544285235808</v>
      </c>
      <c r="I31" s="156">
        <v>-1909.4805449999999</v>
      </c>
      <c r="J31" s="156">
        <v>1633.196463</v>
      </c>
      <c r="K31" s="156">
        <v>-216.91676955340063</v>
      </c>
    </row>
    <row r="32" spans="1:11">
      <c r="A32" s="155" t="s">
        <v>277</v>
      </c>
      <c r="B32" s="155" t="s">
        <v>75</v>
      </c>
      <c r="C32" s="156">
        <v>226813.56702300001</v>
      </c>
      <c r="D32" s="156">
        <v>198438.701886</v>
      </c>
      <c r="E32" s="156">
        <v>14.299058030172432</v>
      </c>
      <c r="F32" s="156">
        <v>23141.049038999998</v>
      </c>
      <c r="G32" s="156">
        <v>22249.913356000001</v>
      </c>
      <c r="H32" s="156">
        <v>4.0051197896448869</v>
      </c>
      <c r="I32" s="156">
        <v>13654.125390000001</v>
      </c>
      <c r="J32" s="156">
        <v>12299.828813</v>
      </c>
      <c r="K32" s="156">
        <v>11.010694519330306</v>
      </c>
    </row>
    <row r="33" spans="1:11">
      <c r="A33" s="155" t="s">
        <v>278</v>
      </c>
      <c r="B33" s="155" t="s">
        <v>279</v>
      </c>
      <c r="C33" s="156">
        <v>3846133.8333379999</v>
      </c>
      <c r="D33" s="156">
        <v>3089094.8218160002</v>
      </c>
      <c r="E33" s="156">
        <v>24.50682336377605</v>
      </c>
      <c r="F33" s="156">
        <v>4943.5067859999999</v>
      </c>
      <c r="G33" s="156">
        <v>75737.951421000005</v>
      </c>
      <c r="H33" s="156">
        <v>-93.47288024926786</v>
      </c>
      <c r="I33" s="156">
        <v>5040.1253889999998</v>
      </c>
      <c r="J33" s="156">
        <v>54191.011259999999</v>
      </c>
      <c r="K33" s="156">
        <v>-90.699333207091726</v>
      </c>
    </row>
    <row r="34" spans="1:11">
      <c r="A34" s="155" t="s">
        <v>280</v>
      </c>
      <c r="B34" s="155" t="s">
        <v>281</v>
      </c>
      <c r="C34" s="156">
        <v>34355.669482999998</v>
      </c>
      <c r="D34" s="156">
        <v>50875.811311999998</v>
      </c>
      <c r="E34" s="156">
        <v>-32.471505422663242</v>
      </c>
      <c r="F34" s="156">
        <v>-9425.9632029999993</v>
      </c>
      <c r="G34" s="156">
        <v>-4934.2688289999996</v>
      </c>
      <c r="H34" s="156">
        <v>-91.030597027894515</v>
      </c>
      <c r="I34" s="156">
        <v>-9560.1980879999992</v>
      </c>
      <c r="J34" s="156">
        <v>-4726.1514909999996</v>
      </c>
      <c r="K34" s="156">
        <v>-102.28293795079281</v>
      </c>
    </row>
    <row r="35" spans="1:11">
      <c r="A35" s="155" t="s">
        <v>99</v>
      </c>
      <c r="B35" s="155" t="s">
        <v>282</v>
      </c>
      <c r="C35" s="156">
        <v>32841.78944</v>
      </c>
      <c r="D35" s="156">
        <v>23606.879408000001</v>
      </c>
      <c r="E35" s="156">
        <v>39.119571343556885</v>
      </c>
      <c r="F35" s="156">
        <v>2943.6092840000001</v>
      </c>
      <c r="G35" s="156">
        <v>787.01395000000002</v>
      </c>
      <c r="H35" s="156">
        <v>274.02250417543422</v>
      </c>
      <c r="I35" s="156">
        <v>2383.2215270000002</v>
      </c>
      <c r="J35" s="156">
        <v>611.15883700000006</v>
      </c>
      <c r="K35" s="156">
        <v>289.95125043082703</v>
      </c>
    </row>
    <row r="36" spans="1:11">
      <c r="A36" s="155" t="s">
        <v>283</v>
      </c>
      <c r="B36" s="155" t="s">
        <v>284</v>
      </c>
      <c r="C36" s="156">
        <v>52061.328668000002</v>
      </c>
      <c r="D36" s="156">
        <v>53298.223265000001</v>
      </c>
      <c r="E36" s="156">
        <v>-2.3207051215387238</v>
      </c>
      <c r="F36" s="156">
        <v>12435.570764</v>
      </c>
      <c r="G36" s="156">
        <v>10832.481609999999</v>
      </c>
      <c r="H36" s="156">
        <v>14.798909536297856</v>
      </c>
      <c r="I36" s="156">
        <v>11625.931795999999</v>
      </c>
      <c r="J36" s="156">
        <v>10566.014778000001</v>
      </c>
      <c r="K36" s="156">
        <v>10.031379287930788</v>
      </c>
    </row>
    <row r="37" spans="1:11">
      <c r="A37" s="155" t="s">
        <v>285</v>
      </c>
      <c r="B37" s="155" t="s">
        <v>79</v>
      </c>
      <c r="C37" s="156">
        <v>214352.82052000001</v>
      </c>
      <c r="D37" s="156">
        <v>207403.08460599999</v>
      </c>
      <c r="E37" s="156">
        <v>3.3508353683371253</v>
      </c>
      <c r="F37" s="156">
        <v>15633.720212</v>
      </c>
      <c r="G37" s="156">
        <v>17393.356071000002</v>
      </c>
      <c r="H37" s="156">
        <v>-10.116712679353746</v>
      </c>
      <c r="I37" s="156">
        <v>12831.521105</v>
      </c>
      <c r="J37" s="156">
        <v>14480.247488999999</v>
      </c>
      <c r="K37" s="156">
        <v>-11.386037326036478</v>
      </c>
    </row>
    <row r="38" spans="1:11">
      <c r="A38" s="155" t="s">
        <v>286</v>
      </c>
      <c r="B38" s="155" t="s">
        <v>287</v>
      </c>
      <c r="C38" s="156">
        <v>119074.242401</v>
      </c>
      <c r="D38" s="156">
        <v>104814.59219400001</v>
      </c>
      <c r="E38" s="156">
        <v>13.604642167196507</v>
      </c>
      <c r="F38" s="156">
        <v>5255.1862329999994</v>
      </c>
      <c r="G38" s="156">
        <v>5162.8094700000001</v>
      </c>
      <c r="H38" s="156">
        <v>1.789273137751475</v>
      </c>
      <c r="I38" s="156">
        <v>4271.5730279999998</v>
      </c>
      <c r="J38" s="156">
        <v>4386.7225319999998</v>
      </c>
      <c r="K38" s="156">
        <v>-2.6249552635256572</v>
      </c>
    </row>
    <row r="39" spans="1:11">
      <c r="A39" s="155" t="s">
        <v>97</v>
      </c>
      <c r="B39" s="155" t="s">
        <v>198</v>
      </c>
      <c r="C39" s="156">
        <v>156951.766757</v>
      </c>
      <c r="D39" s="156">
        <v>87949.666458000007</v>
      </c>
      <c r="E39" s="156">
        <v>78.456352454675496</v>
      </c>
      <c r="F39" s="156">
        <v>9200.2571279999993</v>
      </c>
      <c r="G39" s="156">
        <v>3490.1818640000001</v>
      </c>
      <c r="H39" s="156">
        <v>163.6039463415193</v>
      </c>
      <c r="I39" s="156">
        <v>7654.8959420000001</v>
      </c>
      <c r="J39" s="156">
        <v>2700.6860529999999</v>
      </c>
      <c r="K39" s="156">
        <v>183.44264352743707</v>
      </c>
    </row>
    <row r="40" spans="1:11">
      <c r="A40" s="155" t="s">
        <v>288</v>
      </c>
      <c r="B40" s="155" t="s">
        <v>289</v>
      </c>
      <c r="C40" s="156">
        <v>99050.400129999995</v>
      </c>
      <c r="D40" s="156">
        <v>87927.950453999991</v>
      </c>
      <c r="E40" s="156">
        <v>12.64950407529262</v>
      </c>
      <c r="F40" s="156">
        <v>-5950.389502</v>
      </c>
      <c r="G40" s="156">
        <v>2853.3441309999998</v>
      </c>
      <c r="H40" s="156">
        <v>-308.54089898769382</v>
      </c>
      <c r="I40" s="156">
        <v>-6106.5326240000004</v>
      </c>
      <c r="J40" s="156">
        <v>1904.989652</v>
      </c>
      <c r="K40" s="156">
        <v>-420.55463490780164</v>
      </c>
    </row>
    <row r="41" spans="1:11">
      <c r="A41" s="155" t="s">
        <v>199</v>
      </c>
      <c r="B41" s="155" t="s">
        <v>67</v>
      </c>
      <c r="C41" s="156">
        <v>136758.206684</v>
      </c>
      <c r="D41" s="156">
        <v>80070.322388999994</v>
      </c>
      <c r="E41" s="156">
        <v>70.797622144690848</v>
      </c>
      <c r="F41" s="156">
        <v>31365.892166000001</v>
      </c>
      <c r="G41" s="156">
        <v>15752.096597999998</v>
      </c>
      <c r="H41" s="156">
        <v>99.122015097231213</v>
      </c>
      <c r="I41" s="156">
        <v>30590.479575000001</v>
      </c>
      <c r="J41" s="156">
        <v>13400.322168000001</v>
      </c>
      <c r="K41" s="156">
        <v>128.28167257090382</v>
      </c>
    </row>
    <row r="42" spans="1:11">
      <c r="A42" s="155" t="s">
        <v>200</v>
      </c>
      <c r="B42" s="155" t="s">
        <v>201</v>
      </c>
      <c r="C42" s="156">
        <v>59796.161696000003</v>
      </c>
      <c r="D42" s="156">
        <v>35323.031929000004</v>
      </c>
      <c r="E42" s="156">
        <v>69.283774439837089</v>
      </c>
      <c r="F42" s="156">
        <v>4945.4072919999999</v>
      </c>
      <c r="G42" s="156">
        <v>338.24163500000003</v>
      </c>
      <c r="H42" s="156">
        <v>1362.0930069711846</v>
      </c>
      <c r="I42" s="156">
        <v>4011.6261979999995</v>
      </c>
      <c r="J42" s="156">
        <v>-346.82703100000003</v>
      </c>
      <c r="K42" s="156">
        <v>1256.6648039033612</v>
      </c>
    </row>
    <row r="43" spans="1:11">
      <c r="A43" s="155" t="s">
        <v>202</v>
      </c>
      <c r="B43" s="155" t="s">
        <v>203</v>
      </c>
      <c r="C43" s="156">
        <v>38598.732537999997</v>
      </c>
      <c r="D43" s="156">
        <v>34864.458991</v>
      </c>
      <c r="E43" s="156">
        <v>10.710831761261439</v>
      </c>
      <c r="F43" s="156">
        <v>4611.0635609999999</v>
      </c>
      <c r="G43" s="156">
        <v>3215.7111479999999</v>
      </c>
      <c r="H43" s="156">
        <v>43.391721108652263</v>
      </c>
      <c r="I43" s="156">
        <v>3340.919406</v>
      </c>
      <c r="J43" s="156">
        <v>2533.1933100000001</v>
      </c>
      <c r="K43" s="156">
        <v>31.885687239557718</v>
      </c>
    </row>
    <row r="44" spans="1:11">
      <c r="A44" s="155" t="s">
        <v>204</v>
      </c>
      <c r="B44" s="155" t="s">
        <v>77</v>
      </c>
      <c r="C44" s="156">
        <v>58338.902386000002</v>
      </c>
      <c r="D44" s="156">
        <v>49635.891250000001</v>
      </c>
      <c r="E44" s="156">
        <v>17.533705785931669</v>
      </c>
      <c r="F44" s="156">
        <v>738.21302700000001</v>
      </c>
      <c r="G44" s="156">
        <v>1936.7038289999998</v>
      </c>
      <c r="H44" s="156">
        <v>-61.88301918207236</v>
      </c>
      <c r="I44" s="156">
        <v>603.32709699999998</v>
      </c>
      <c r="J44" s="156">
        <v>1866.5043129999999</v>
      </c>
      <c r="K44" s="156">
        <v>-67.676094140372882</v>
      </c>
    </row>
    <row r="45" spans="1:11">
      <c r="A45" s="155" t="s">
        <v>205</v>
      </c>
      <c r="B45" s="155" t="s">
        <v>206</v>
      </c>
      <c r="C45" s="156">
        <v>30295.364057999999</v>
      </c>
      <c r="D45" s="156">
        <v>23777.146446000002</v>
      </c>
      <c r="E45" s="156">
        <v>27.413792596195023</v>
      </c>
      <c r="F45" s="156">
        <v>2607.7384050000001</v>
      </c>
      <c r="G45" s="156">
        <v>-3295.4225409999999</v>
      </c>
      <c r="H45" s="156">
        <v>179.13214079699409</v>
      </c>
      <c r="I45" s="156">
        <v>2569.043064</v>
      </c>
      <c r="J45" s="156">
        <v>-2689.4219010000002</v>
      </c>
      <c r="K45" s="156">
        <v>195.52398837254802</v>
      </c>
    </row>
    <row r="46" spans="1:11">
      <c r="A46" s="155" t="s">
        <v>207</v>
      </c>
      <c r="B46" s="155" t="s">
        <v>208</v>
      </c>
      <c r="C46" s="156">
        <v>48112.947079000005</v>
      </c>
      <c r="D46" s="156">
        <v>72977.316485999996</v>
      </c>
      <c r="E46" s="156">
        <v>-34.071367110038892</v>
      </c>
      <c r="F46" s="156">
        <v>-2730.562535</v>
      </c>
      <c r="G46" s="156">
        <v>-1035.4773289999998</v>
      </c>
      <c r="H46" s="156">
        <v>-163.70085162917175</v>
      </c>
      <c r="I46" s="156">
        <v>-2546.2775430000002</v>
      </c>
      <c r="J46" s="156">
        <v>-814.69397100000003</v>
      </c>
      <c r="K46" s="156">
        <v>-212.54405134170312</v>
      </c>
    </row>
    <row r="47" spans="1:11">
      <c r="A47" s="155" t="s">
        <v>290</v>
      </c>
      <c r="B47" s="155" t="s">
        <v>291</v>
      </c>
      <c r="C47" s="156">
        <v>48246.818564999994</v>
      </c>
      <c r="D47" s="156">
        <v>28940.344863999999</v>
      </c>
      <c r="E47" s="156">
        <v>66.711277255773325</v>
      </c>
      <c r="F47" s="156">
        <v>5620.9342259999994</v>
      </c>
      <c r="G47" s="156">
        <v>2222.7883160000001</v>
      </c>
      <c r="H47" s="156">
        <v>152.87762156835086</v>
      </c>
      <c r="I47" s="156">
        <v>5057.3724340000008</v>
      </c>
      <c r="J47" s="156">
        <v>1852.889647</v>
      </c>
      <c r="K47" s="156">
        <v>172.94515041348282</v>
      </c>
    </row>
    <row r="48" spans="1:11">
      <c r="A48" s="155" t="s">
        <v>209</v>
      </c>
      <c r="B48" s="155" t="s">
        <v>210</v>
      </c>
      <c r="C48" s="156">
        <v>39560.209212000002</v>
      </c>
      <c r="D48" s="156">
        <v>23390.87385</v>
      </c>
      <c r="E48" s="156">
        <v>69.126683618961934</v>
      </c>
      <c r="F48" s="156">
        <v>10625.222826000001</v>
      </c>
      <c r="G48" s="156">
        <v>8585.836045</v>
      </c>
      <c r="H48" s="156">
        <v>23.752920161894391</v>
      </c>
      <c r="I48" s="156">
        <v>9584.2358290000011</v>
      </c>
      <c r="J48" s="156">
        <v>7641.8077319999993</v>
      </c>
      <c r="K48" s="156">
        <v>25.418437169861029</v>
      </c>
    </row>
    <row r="49" spans="1:11">
      <c r="A49" s="155" t="s">
        <v>102</v>
      </c>
      <c r="B49" s="155" t="s">
        <v>211</v>
      </c>
      <c r="C49" s="156">
        <v>191929.16125899999</v>
      </c>
      <c r="D49" s="156">
        <v>126102.86846700001</v>
      </c>
      <c r="E49" s="156">
        <v>52.200472195623469</v>
      </c>
      <c r="F49" s="156">
        <v>57572.883452999995</v>
      </c>
      <c r="G49" s="156">
        <v>386.10487899999998</v>
      </c>
      <c r="H49" s="156">
        <v>14811.203298469585</v>
      </c>
      <c r="I49" s="156">
        <v>48208.316641000005</v>
      </c>
      <c r="J49" s="156">
        <v>550.66218300000003</v>
      </c>
      <c r="K49" s="156">
        <v>8654.6082025029864</v>
      </c>
    </row>
    <row r="50" spans="1:11">
      <c r="A50" s="155" t="s">
        <v>212</v>
      </c>
      <c r="B50" s="155" t="s">
        <v>68</v>
      </c>
      <c r="C50" s="156">
        <v>56016.322935000004</v>
      </c>
      <c r="D50" s="156">
        <v>20459.236589</v>
      </c>
      <c r="E50" s="156">
        <v>173.79478550591389</v>
      </c>
      <c r="F50" s="156">
        <v>5407.5689570000004</v>
      </c>
      <c r="G50" s="156">
        <v>-4582.5599619999994</v>
      </c>
      <c r="H50" s="156">
        <v>218.00323404038852</v>
      </c>
      <c r="I50" s="156">
        <v>4890.3734260000001</v>
      </c>
      <c r="J50" s="156">
        <v>-4742.9711619999998</v>
      </c>
      <c r="K50" s="156">
        <v>203.10780434806279</v>
      </c>
    </row>
    <row r="51" spans="1:11">
      <c r="A51" s="155" t="s">
        <v>213</v>
      </c>
      <c r="B51" s="155" t="s">
        <v>214</v>
      </c>
      <c r="C51" s="156">
        <v>96800.314186999996</v>
      </c>
      <c r="D51" s="156">
        <v>91749.389535000009</v>
      </c>
      <c r="E51" s="156">
        <v>5.5051316173315685</v>
      </c>
      <c r="F51" s="156">
        <v>5093.0023920000003</v>
      </c>
      <c r="G51" s="156">
        <v>8991.860874</v>
      </c>
      <c r="H51" s="156">
        <v>-43.359862175732324</v>
      </c>
      <c r="I51" s="156">
        <v>4409.0999860000002</v>
      </c>
      <c r="J51" s="156">
        <v>6805.1747709999991</v>
      </c>
      <c r="K51" s="156">
        <v>-35.209599541965964</v>
      </c>
    </row>
    <row r="52" spans="1:11">
      <c r="A52" s="155" t="s">
        <v>215</v>
      </c>
      <c r="B52" s="155" t="s">
        <v>216</v>
      </c>
      <c r="C52" s="156">
        <v>16385.979001</v>
      </c>
      <c r="D52" s="156">
        <v>17825.295294</v>
      </c>
      <c r="E52" s="156">
        <v>-8.0745719454334886</v>
      </c>
      <c r="F52" s="156">
        <v>1752.8057590000001</v>
      </c>
      <c r="G52" s="156">
        <v>2172.9534039999999</v>
      </c>
      <c r="H52" s="156">
        <v>-19.335326943807758</v>
      </c>
      <c r="I52" s="156">
        <v>1498.1192160000001</v>
      </c>
      <c r="J52" s="156">
        <v>1844.7749079999999</v>
      </c>
      <c r="K52" s="156">
        <v>-18.79121894474509</v>
      </c>
    </row>
    <row r="53" spans="1:11">
      <c r="A53" s="155" t="s">
        <v>217</v>
      </c>
      <c r="B53" s="155" t="s">
        <v>218</v>
      </c>
      <c r="C53" s="156">
        <v>60842.137437999998</v>
      </c>
      <c r="D53" s="156">
        <v>38539.098589999994</v>
      </c>
      <c r="E53" s="156">
        <v>57.871200064308525</v>
      </c>
      <c r="F53" s="156">
        <v>6478.0864600000004</v>
      </c>
      <c r="G53" s="156">
        <v>3341.026355</v>
      </c>
      <c r="H53" s="156">
        <v>93.895102033698279</v>
      </c>
      <c r="I53" s="156">
        <v>5019.4268830000001</v>
      </c>
      <c r="J53" s="156">
        <v>2598.8465040000001</v>
      </c>
      <c r="K53" s="156">
        <v>93.140567373809006</v>
      </c>
    </row>
    <row r="54" spans="1:11">
      <c r="A54" s="155" t="s">
        <v>219</v>
      </c>
      <c r="B54" s="155" t="s">
        <v>220</v>
      </c>
      <c r="C54" s="156">
        <v>20087.250376</v>
      </c>
      <c r="D54" s="156">
        <v>14621.526749000001</v>
      </c>
      <c r="E54" s="156">
        <v>37.381346837626324</v>
      </c>
      <c r="F54" s="156">
        <v>1914.5803859999999</v>
      </c>
      <c r="G54" s="156">
        <v>918.72498900000005</v>
      </c>
      <c r="H54" s="156">
        <v>108.39537499507372</v>
      </c>
      <c r="I54" s="156">
        <v>1831.968891</v>
      </c>
      <c r="J54" s="156">
        <v>873.08615799999995</v>
      </c>
      <c r="K54" s="156">
        <v>109.82681654197066</v>
      </c>
    </row>
    <row r="55" spans="1:11">
      <c r="A55" s="155" t="s">
        <v>57</v>
      </c>
      <c r="B55" s="155" t="s">
        <v>56</v>
      </c>
      <c r="C55" s="156">
        <v>15624.450596999999</v>
      </c>
      <c r="D55" s="156">
        <v>14702.028215999999</v>
      </c>
      <c r="E55" s="156">
        <v>6.2741165194890716</v>
      </c>
      <c r="F55" s="156">
        <v>2537.7680310000001</v>
      </c>
      <c r="G55" s="156">
        <v>2751.9197589999999</v>
      </c>
      <c r="H55" s="156">
        <v>-7.7819030623850329</v>
      </c>
      <c r="I55" s="156">
        <v>2046.0158440000002</v>
      </c>
      <c r="J55" s="156">
        <v>2199.5348140000001</v>
      </c>
      <c r="K55" s="156">
        <v>-6.9796108260189529</v>
      </c>
    </row>
    <row r="56" spans="1:11">
      <c r="A56" s="155" t="s">
        <v>221</v>
      </c>
      <c r="B56" s="155" t="s">
        <v>222</v>
      </c>
      <c r="C56" s="156">
        <v>10069.209067</v>
      </c>
      <c r="D56" s="156">
        <v>9461.8657390000008</v>
      </c>
      <c r="E56" s="156">
        <v>6.4188537943066128</v>
      </c>
      <c r="F56" s="156">
        <v>350.826234</v>
      </c>
      <c r="G56" s="156">
        <v>769.32361900000001</v>
      </c>
      <c r="H56" s="156">
        <v>-54.398093944389871</v>
      </c>
      <c r="I56" s="156">
        <v>388.384995</v>
      </c>
      <c r="J56" s="156">
        <v>601.15487900000005</v>
      </c>
      <c r="K56" s="156">
        <v>-35.393521941289947</v>
      </c>
    </row>
    <row r="57" spans="1:11">
      <c r="A57" s="155" t="s">
        <v>81</v>
      </c>
      <c r="B57" s="155" t="s">
        <v>223</v>
      </c>
      <c r="C57" s="156">
        <v>8807.6895949999998</v>
      </c>
      <c r="D57" s="156">
        <v>11837.51388</v>
      </c>
      <c r="E57" s="156">
        <v>-25.595106503900467</v>
      </c>
      <c r="F57" s="156">
        <v>2978.1737929999999</v>
      </c>
      <c r="G57" s="156">
        <v>5210.4537380000002</v>
      </c>
      <c r="H57" s="156">
        <v>-42.842333072068442</v>
      </c>
      <c r="I57" s="156">
        <v>2924.7097389999999</v>
      </c>
      <c r="J57" s="156">
        <v>4439.4870890000002</v>
      </c>
      <c r="K57" s="156">
        <v>-34.120548604663377</v>
      </c>
    </row>
    <row r="58" spans="1:11">
      <c r="A58" s="155" t="s">
        <v>224</v>
      </c>
      <c r="B58" s="155" t="s">
        <v>225</v>
      </c>
      <c r="C58" s="156">
        <v>43413.602851999996</v>
      </c>
      <c r="D58" s="156">
        <v>19669.036771999999</v>
      </c>
      <c r="E58" s="156">
        <v>120.72053326882659</v>
      </c>
      <c r="F58" s="156">
        <v>3362.5509850000003</v>
      </c>
      <c r="G58" s="156">
        <v>1547.2688479999999</v>
      </c>
      <c r="H58" s="156">
        <v>117.32170135438547</v>
      </c>
      <c r="I58" s="156">
        <v>2997.7922100000001</v>
      </c>
      <c r="J58" s="156">
        <v>1372.4735380000002</v>
      </c>
      <c r="K58" s="156">
        <v>118.42258717559331</v>
      </c>
    </row>
    <row r="59" spans="1:11">
      <c r="A59" s="155" t="s">
        <v>226</v>
      </c>
      <c r="B59" s="155" t="s">
        <v>227</v>
      </c>
      <c r="C59" s="156">
        <v>13629.480384999999</v>
      </c>
      <c r="D59" s="156">
        <v>10980.940156000001</v>
      </c>
      <c r="E59" s="156">
        <v>24.119430498424421</v>
      </c>
      <c r="F59" s="156">
        <v>1773.0331370000001</v>
      </c>
      <c r="G59" s="156">
        <v>1670.073764</v>
      </c>
      <c r="H59" s="156">
        <v>6.1649596095325609</v>
      </c>
      <c r="I59" s="156">
        <v>1295.8605480000001</v>
      </c>
      <c r="J59" s="156">
        <v>1228.574464</v>
      </c>
      <c r="K59" s="156">
        <v>5.4767607476497311</v>
      </c>
    </row>
    <row r="60" spans="1:11">
      <c r="A60" s="155" t="s">
        <v>228</v>
      </c>
      <c r="B60" s="155" t="s">
        <v>229</v>
      </c>
      <c r="C60" s="156">
        <v>55464.151611000001</v>
      </c>
      <c r="D60" s="156">
        <v>46419.038302999994</v>
      </c>
      <c r="E60" s="156">
        <v>19.485783503221423</v>
      </c>
      <c r="F60" s="156">
        <v>3945.0078270000004</v>
      </c>
      <c r="G60" s="156">
        <v>3262.096133</v>
      </c>
      <c r="H60" s="156">
        <v>20.934750729493608</v>
      </c>
      <c r="I60" s="156">
        <v>3448.8915689999999</v>
      </c>
      <c r="J60" s="156">
        <v>2835.5120160000001</v>
      </c>
      <c r="K60" s="156">
        <v>21.632056204977115</v>
      </c>
    </row>
    <row r="61" spans="1:11">
      <c r="A61" s="155" t="s">
        <v>230</v>
      </c>
      <c r="B61" s="155" t="s">
        <v>231</v>
      </c>
      <c r="C61" s="156">
        <v>32307.784870999996</v>
      </c>
      <c r="D61" s="156">
        <v>25744.121838999999</v>
      </c>
      <c r="E61" s="156">
        <v>25.495773649022453</v>
      </c>
      <c r="F61" s="156">
        <v>283.75367599999998</v>
      </c>
      <c r="G61" s="156">
        <v>401.569323</v>
      </c>
      <c r="H61" s="156">
        <v>-29.338806590064152</v>
      </c>
      <c r="I61" s="156">
        <v>406.73747500000002</v>
      </c>
      <c r="J61" s="156">
        <v>350.26962099999997</v>
      </c>
      <c r="K61" s="156">
        <v>16.12125363278366</v>
      </c>
    </row>
    <row r="62" spans="1:11">
      <c r="A62" s="155" t="s">
        <v>232</v>
      </c>
      <c r="B62" s="155" t="s">
        <v>233</v>
      </c>
      <c r="C62" s="156">
        <v>59298.248896000005</v>
      </c>
      <c r="D62" s="156">
        <v>32505.521374</v>
      </c>
      <c r="E62" s="156">
        <v>82.425158525316093</v>
      </c>
      <c r="F62" s="156">
        <v>4126.884677</v>
      </c>
      <c r="G62" s="156">
        <v>2469.6517229999999</v>
      </c>
      <c r="H62" s="156">
        <v>67.103913420912747</v>
      </c>
      <c r="I62" s="156">
        <v>4377.6546010000002</v>
      </c>
      <c r="J62" s="156">
        <v>2093.9164649999998</v>
      </c>
      <c r="K62" s="156">
        <v>109.06538890986755</v>
      </c>
    </row>
    <row r="63" spans="1:11">
      <c r="A63" s="155" t="s">
        <v>234</v>
      </c>
      <c r="B63" s="155" t="s">
        <v>235</v>
      </c>
      <c r="C63" s="156">
        <v>15340.564413999999</v>
      </c>
      <c r="D63" s="156">
        <v>11318.549958</v>
      </c>
      <c r="E63" s="156">
        <v>35.534714878889787</v>
      </c>
      <c r="F63" s="156">
        <v>813.43066399999998</v>
      </c>
      <c r="G63" s="156">
        <v>2221.107066</v>
      </c>
      <c r="H63" s="156">
        <v>-63.377242076632065</v>
      </c>
      <c r="I63" s="156">
        <v>605.74176799999998</v>
      </c>
      <c r="J63" s="156">
        <v>2000.1999579999999</v>
      </c>
      <c r="K63" s="156">
        <v>-69.715939370097715</v>
      </c>
    </row>
    <row r="64" spans="1:11">
      <c r="A64" s="155" t="s">
        <v>236</v>
      </c>
      <c r="B64" s="155" t="s">
        <v>237</v>
      </c>
      <c r="C64" s="156">
        <v>17029.219983999999</v>
      </c>
      <c r="D64" s="156">
        <v>17671.430248000001</v>
      </c>
      <c r="E64" s="156">
        <v>-3.6341725315226516</v>
      </c>
      <c r="F64" s="156">
        <v>2521.5211719999998</v>
      </c>
      <c r="G64" s="156">
        <v>2391.4532410000002</v>
      </c>
      <c r="H64" s="156">
        <v>5.4388657394618729</v>
      </c>
      <c r="I64" s="156">
        <v>2164.0855799999999</v>
      </c>
      <c r="J64" s="156">
        <v>2072.3818690000003</v>
      </c>
      <c r="K64" s="156">
        <v>4.4250392445408737</v>
      </c>
    </row>
    <row r="65" spans="1:11">
      <c r="A65" s="155" t="s">
        <v>238</v>
      </c>
      <c r="B65" s="155" t="s">
        <v>239</v>
      </c>
      <c r="C65" s="156">
        <v>31580.090306999999</v>
      </c>
      <c r="D65" s="156">
        <v>21662.549177000001</v>
      </c>
      <c r="E65" s="156">
        <v>45.781967066599208</v>
      </c>
      <c r="F65" s="156">
        <v>8109.4647370000002</v>
      </c>
      <c r="G65" s="156">
        <v>5691.5216009999995</v>
      </c>
      <c r="H65" s="156">
        <v>42.483246230237768</v>
      </c>
      <c r="I65" s="156">
        <v>6785.4381989999993</v>
      </c>
      <c r="J65" s="156">
        <v>4834.8144329999996</v>
      </c>
      <c r="K65" s="156">
        <v>40.345369879886761</v>
      </c>
    </row>
    <row r="66" spans="1:11">
      <c r="A66" s="155" t="s">
        <v>240</v>
      </c>
      <c r="B66" s="155" t="s">
        <v>241</v>
      </c>
      <c r="C66" s="156">
        <v>21922883.544799998</v>
      </c>
      <c r="D66" s="156">
        <v>22664596.214699998</v>
      </c>
      <c r="E66" s="156">
        <v>-3.2725607060183743</v>
      </c>
      <c r="F66" s="156">
        <v>1399580.7563</v>
      </c>
      <c r="G66" s="156">
        <v>1112975.6969999999</v>
      </c>
      <c r="H66" s="156">
        <v>25.751241475670795</v>
      </c>
      <c r="I66" s="156">
        <v>349998.26299999998</v>
      </c>
      <c r="J66" s="156">
        <v>278221.8677</v>
      </c>
      <c r="K66" s="156">
        <v>25.798258020967189</v>
      </c>
    </row>
    <row r="67" spans="1:11">
      <c r="A67" s="155" t="s">
        <v>96</v>
      </c>
      <c r="B67" s="155" t="s">
        <v>292</v>
      </c>
      <c r="C67" s="156">
        <v>3257987.4489779999</v>
      </c>
      <c r="D67" s="156">
        <v>2379360.3648950001</v>
      </c>
      <c r="E67" s="156">
        <v>36.927028668974785</v>
      </c>
      <c r="F67" s="156">
        <v>36888.570941000005</v>
      </c>
      <c r="G67" s="156">
        <v>3887.0472399999999</v>
      </c>
      <c r="H67" s="156">
        <v>849.01267371785298</v>
      </c>
      <c r="I67" s="156">
        <v>20627.678627000001</v>
      </c>
      <c r="J67" s="156">
        <v>1314.1534160000001</v>
      </c>
      <c r="K67" s="156">
        <v>1469.6552910683906</v>
      </c>
    </row>
    <row r="68" spans="1:11">
      <c r="A68" s="155" t="s">
        <v>242</v>
      </c>
      <c r="B68" s="155" t="s">
        <v>243</v>
      </c>
      <c r="C68" s="156">
        <v>672.21318799999995</v>
      </c>
      <c r="D68" s="156">
        <v>379.546425</v>
      </c>
      <c r="E68" s="156">
        <v>77.109608659862872</v>
      </c>
      <c r="F68" s="156">
        <v>-1935.4623690000001</v>
      </c>
      <c r="G68" s="156">
        <v>-2284.1718599999999</v>
      </c>
      <c r="H68" s="156">
        <v>15.266342130666116</v>
      </c>
      <c r="I68" s="156">
        <v>-1567.8233499999999</v>
      </c>
      <c r="J68" s="156">
        <v>-1704.6096319999999</v>
      </c>
      <c r="K68" s="156">
        <v>8.0244930822965124</v>
      </c>
    </row>
    <row r="69" spans="1:11">
      <c r="A69" s="155" t="s">
        <v>293</v>
      </c>
      <c r="B69" s="155" t="s">
        <v>294</v>
      </c>
      <c r="C69" s="156">
        <v>104773.841153</v>
      </c>
      <c r="D69" s="156">
        <v>75063.559659000006</v>
      </c>
      <c r="E69" s="156">
        <v>39.580165967306051</v>
      </c>
      <c r="F69" s="156">
        <v>18758.726936000003</v>
      </c>
      <c r="G69" s="156">
        <v>-843.20149900000001</v>
      </c>
      <c r="H69" s="156">
        <v>2324.7027499651067</v>
      </c>
      <c r="I69" s="156">
        <v>12671.246878</v>
      </c>
      <c r="J69" s="156">
        <v>2361.2954789999999</v>
      </c>
      <c r="K69" s="156">
        <v>436.62267135522688</v>
      </c>
    </row>
    <row r="70" spans="1:11">
      <c r="A70" s="155" t="s">
        <v>295</v>
      </c>
      <c r="B70" s="155" t="s">
        <v>296</v>
      </c>
      <c r="C70" s="156">
        <v>111290.82191600002</v>
      </c>
      <c r="D70" s="156">
        <v>98882.398035000006</v>
      </c>
      <c r="E70" s="156">
        <v>12.54866804161442</v>
      </c>
      <c r="F70" s="156">
        <v>4581.6966009999996</v>
      </c>
      <c r="G70" s="156">
        <v>3942.3871100000001</v>
      </c>
      <c r="H70" s="156">
        <v>16.21630431416461</v>
      </c>
      <c r="I70" s="156">
        <v>4327.7513609999996</v>
      </c>
      <c r="J70" s="156">
        <v>3842.0865140000001</v>
      </c>
      <c r="K70" s="156">
        <v>12.640653593569745</v>
      </c>
    </row>
    <row r="71" spans="1:11">
      <c r="A71" s="155" t="s">
        <v>109</v>
      </c>
      <c r="B71" s="155" t="s">
        <v>110</v>
      </c>
      <c r="C71" s="156">
        <v>432907.90515299997</v>
      </c>
      <c r="D71" s="156">
        <v>442589.15822299995</v>
      </c>
      <c r="E71" s="156">
        <v>-2.1874130647190517</v>
      </c>
      <c r="F71" s="156">
        <v>-9107.804087999999</v>
      </c>
      <c r="G71" s="156">
        <v>-2079.1768360000001</v>
      </c>
      <c r="H71" s="156">
        <v>-338.04855509654197</v>
      </c>
      <c r="I71" s="156">
        <v>-13189.001746</v>
      </c>
      <c r="J71" s="156">
        <v>-7705.1218659999995</v>
      </c>
      <c r="K71" s="156">
        <v>-71.171877296301304</v>
      </c>
    </row>
    <row r="72" spans="1:11">
      <c r="A72" s="155" t="s">
        <v>244</v>
      </c>
      <c r="B72" s="155" t="s">
        <v>245</v>
      </c>
      <c r="C72" s="156">
        <v>68840.198336999994</v>
      </c>
      <c r="D72" s="156">
        <v>53305.043681999996</v>
      </c>
      <c r="E72" s="156">
        <v>29.14387379115102</v>
      </c>
      <c r="F72" s="156">
        <v>758.35957699999994</v>
      </c>
      <c r="G72" s="156">
        <v>-7915.6105579999994</v>
      </c>
      <c r="H72" s="156">
        <v>109.58055694432258</v>
      </c>
      <c r="I72" s="156">
        <v>384.64727599999998</v>
      </c>
      <c r="J72" s="156">
        <v>-7993.5038889999996</v>
      </c>
      <c r="K72" s="156">
        <v>104.81199835943433</v>
      </c>
    </row>
    <row r="73" spans="1:11">
      <c r="A73" s="155" t="s">
        <v>297</v>
      </c>
      <c r="B73" s="155" t="s">
        <v>298</v>
      </c>
      <c r="C73" s="156">
        <v>66036.198804999993</v>
      </c>
      <c r="D73" s="156">
        <v>68225.738167999996</v>
      </c>
      <c r="E73" s="156">
        <v>-3.2092571246476687</v>
      </c>
      <c r="F73" s="156">
        <v>4252.6917630000007</v>
      </c>
      <c r="G73" s="156">
        <v>-4627.9322600000005</v>
      </c>
      <c r="H73" s="156">
        <v>191.89183255244967</v>
      </c>
      <c r="I73" s="156">
        <v>4812.0268450000003</v>
      </c>
      <c r="J73" s="156">
        <v>-2616.8541089999999</v>
      </c>
      <c r="K73" s="156">
        <v>283.88594260758617</v>
      </c>
    </row>
    <row r="74" spans="1:11">
      <c r="A74" s="155" t="s">
        <v>299</v>
      </c>
      <c r="B74" s="155" t="s">
        <v>300</v>
      </c>
      <c r="C74" s="156">
        <v>25971.567184</v>
      </c>
      <c r="D74" s="156">
        <v>20007.289390000002</v>
      </c>
      <c r="E74" s="156">
        <v>29.810523943243656</v>
      </c>
      <c r="F74" s="156">
        <v>-1276.5265650000001</v>
      </c>
      <c r="G74" s="156">
        <v>-2836.3638620000002</v>
      </c>
      <c r="H74" s="156">
        <v>54.994259301418211</v>
      </c>
      <c r="I74" s="156">
        <v>-1276.752176</v>
      </c>
      <c r="J74" s="156">
        <v>-2745.9430520000001</v>
      </c>
      <c r="K74" s="156">
        <v>53.504054824804868</v>
      </c>
    </row>
    <row r="75" spans="1:11">
      <c r="A75" s="155" t="s">
        <v>246</v>
      </c>
      <c r="B75" s="155" t="s">
        <v>247</v>
      </c>
      <c r="C75" s="156">
        <v>62568.894447999999</v>
      </c>
      <c r="D75" s="156">
        <v>50640.496806000003</v>
      </c>
      <c r="E75" s="156">
        <v>23.555056514743143</v>
      </c>
      <c r="F75" s="156">
        <v>3240.5531449999999</v>
      </c>
      <c r="G75" s="156">
        <v>955.66409900000008</v>
      </c>
      <c r="H75" s="156">
        <v>239.08913690394886</v>
      </c>
      <c r="I75" s="156">
        <v>3159.5038289999998</v>
      </c>
      <c r="J75" s="156">
        <v>609.57387099999994</v>
      </c>
      <c r="K75" s="156">
        <v>418.31352676204193</v>
      </c>
    </row>
    <row r="76" spans="1:11">
      <c r="A76" s="155" t="s">
        <v>101</v>
      </c>
      <c r="B76" s="155" t="s">
        <v>301</v>
      </c>
      <c r="C76" s="156">
        <v>11072.753357</v>
      </c>
      <c r="D76" s="156">
        <v>210277.54531700001</v>
      </c>
      <c r="E76" s="156">
        <v>-94.734219794934603</v>
      </c>
      <c r="F76" s="156">
        <v>726.717084</v>
      </c>
      <c r="G76" s="156">
        <v>204275.905325</v>
      </c>
      <c r="H76" s="156">
        <v>-99.644247282691609</v>
      </c>
      <c r="I76" s="156">
        <v>303.70633199999997</v>
      </c>
      <c r="J76" s="156">
        <v>169732.12424599999</v>
      </c>
      <c r="K76" s="156">
        <v>-99.821067265051227</v>
      </c>
    </row>
    <row r="77" spans="1:11">
      <c r="A77" s="155" t="s">
        <v>103</v>
      </c>
      <c r="B77" s="155" t="s">
        <v>302</v>
      </c>
      <c r="C77" s="156">
        <v>706682.01123499998</v>
      </c>
      <c r="D77" s="156">
        <v>607329.81799799995</v>
      </c>
      <c r="E77" s="156">
        <v>16.358853178739729</v>
      </c>
      <c r="F77" s="156">
        <v>31457.045462999999</v>
      </c>
      <c r="G77" s="156">
        <v>27513.087481999999</v>
      </c>
      <c r="H77" s="156">
        <v>14.334843312588132</v>
      </c>
      <c r="I77" s="156">
        <v>24926.455987999998</v>
      </c>
      <c r="J77" s="156">
        <v>19094.828281000002</v>
      </c>
      <c r="K77" s="156">
        <v>30.540351665810277</v>
      </c>
    </row>
    <row r="78" spans="1:11">
      <c r="A78" s="155" t="s">
        <v>248</v>
      </c>
      <c r="B78" s="155" t="s">
        <v>249</v>
      </c>
      <c r="C78" s="156">
        <v>756062.18246499996</v>
      </c>
      <c r="D78" s="156">
        <v>686826.96315600001</v>
      </c>
      <c r="E78" s="156">
        <v>10.080445734229926</v>
      </c>
      <c r="F78" s="156">
        <v>44726.025742999998</v>
      </c>
      <c r="G78" s="156">
        <v>48038.008097999998</v>
      </c>
      <c r="H78" s="156">
        <v>-6.8945039274804794</v>
      </c>
      <c r="I78" s="156">
        <v>36475.930748999999</v>
      </c>
      <c r="J78" s="156">
        <v>39068.099604000003</v>
      </c>
      <c r="K78" s="156">
        <v>-6.6350011422992363</v>
      </c>
    </row>
    <row r="79" spans="1:11">
      <c r="A79" s="155" t="s">
        <v>98</v>
      </c>
      <c r="B79" s="155" t="s">
        <v>303</v>
      </c>
      <c r="C79" s="156">
        <v>609425.96709200006</v>
      </c>
      <c r="D79" s="156">
        <v>483971.52380600007</v>
      </c>
      <c r="E79" s="156">
        <v>25.921864637698889</v>
      </c>
      <c r="F79" s="156">
        <v>62768.024540999999</v>
      </c>
      <c r="G79" s="156">
        <v>50675.110223000003</v>
      </c>
      <c r="H79" s="156">
        <v>23.863617197444917</v>
      </c>
      <c r="I79" s="156">
        <v>48633.503564999999</v>
      </c>
      <c r="J79" s="156">
        <v>39884.560594999995</v>
      </c>
      <c r="K79" s="156">
        <v>21.935663423346796</v>
      </c>
    </row>
    <row r="80" spans="1:11">
      <c r="A80" s="155" t="s">
        <v>304</v>
      </c>
      <c r="B80" s="155" t="s">
        <v>305</v>
      </c>
      <c r="C80" s="156">
        <v>109181.552281</v>
      </c>
      <c r="D80" s="156">
        <v>93403.881623000008</v>
      </c>
      <c r="E80" s="156">
        <v>16.89187899244099</v>
      </c>
      <c r="F80" s="156">
        <v>-454.64721700000001</v>
      </c>
      <c r="G80" s="156">
        <v>786.770892</v>
      </c>
      <c r="H80" s="156">
        <v>-157.78648163308006</v>
      </c>
      <c r="I80" s="156">
        <v>-396.76732500000003</v>
      </c>
      <c r="J80" s="156">
        <v>920.24996799999997</v>
      </c>
      <c r="K80" s="156">
        <v>-143.11516857341527</v>
      </c>
    </row>
    <row r="81" spans="1:11">
      <c r="A81" s="155" t="s">
        <v>165</v>
      </c>
      <c r="B81" s="155" t="s">
        <v>166</v>
      </c>
      <c r="C81" s="156">
        <v>128383.734553</v>
      </c>
      <c r="D81" s="156">
        <v>129482.72631700001</v>
      </c>
      <c r="E81" s="156">
        <v>-0.84875550218911111</v>
      </c>
      <c r="F81" s="156">
        <v>1568.9145429999999</v>
      </c>
      <c r="G81" s="156">
        <v>-188.85862499999999</v>
      </c>
      <c r="H81" s="156">
        <v>930.73491771953752</v>
      </c>
      <c r="I81" s="156">
        <v>1165.117518</v>
      </c>
      <c r="J81" s="156">
        <v>-270.97808100000003</v>
      </c>
      <c r="K81" s="156">
        <v>529.9674400602164</v>
      </c>
    </row>
    <row r="82" spans="1:11">
      <c r="A82" s="155" t="s">
        <v>306</v>
      </c>
      <c r="B82" s="155" t="s">
        <v>307</v>
      </c>
      <c r="C82" s="156">
        <v>57295.090463</v>
      </c>
      <c r="D82" s="156">
        <v>49907.828994999996</v>
      </c>
      <c r="E82" s="156">
        <v>14.801808888020545</v>
      </c>
      <c r="F82" s="156">
        <v>1975.9615879999999</v>
      </c>
      <c r="G82" s="156">
        <v>1959.8707260000001</v>
      </c>
      <c r="H82" s="156">
        <v>0.82101649800343968</v>
      </c>
      <c r="I82" s="156">
        <v>461.82310700000005</v>
      </c>
      <c r="J82" s="156">
        <v>1019.2722220000001</v>
      </c>
      <c r="K82" s="156">
        <v>-54.690896403139689</v>
      </c>
    </row>
    <row r="83" spans="1:11">
      <c r="A83" s="155" t="s">
        <v>308</v>
      </c>
      <c r="B83" s="155" t="s">
        <v>309</v>
      </c>
      <c r="C83" s="156">
        <v>183398.700514</v>
      </c>
      <c r="D83" s="156">
        <v>146239.75023399998</v>
      </c>
      <c r="E83" s="156">
        <v>25.409610055092092</v>
      </c>
      <c r="F83" s="156">
        <v>10163.455943000001</v>
      </c>
      <c r="G83" s="156">
        <v>12944.109347</v>
      </c>
      <c r="H83" s="156">
        <v>-21.481998718161776</v>
      </c>
      <c r="I83" s="156">
        <v>9391.6281819999986</v>
      </c>
      <c r="J83" s="156">
        <v>13103.458905</v>
      </c>
      <c r="K83" s="156">
        <v>-28.327106223713539</v>
      </c>
    </row>
    <row r="84" spans="1:11">
      <c r="A84" s="155" t="s">
        <v>310</v>
      </c>
      <c r="B84" s="155" t="s">
        <v>311</v>
      </c>
      <c r="C84" s="156">
        <v>273882.77400600002</v>
      </c>
      <c r="D84" s="156">
        <v>250579.06693299999</v>
      </c>
      <c r="E84" s="156">
        <v>9.2999416743901389</v>
      </c>
      <c r="F84" s="156">
        <v>11125.239448999999</v>
      </c>
      <c r="G84" s="156">
        <v>12722.938959999999</v>
      </c>
      <c r="H84" s="156">
        <v>-12.557629302656034</v>
      </c>
      <c r="I84" s="156">
        <v>9787.2477269999999</v>
      </c>
      <c r="J84" s="156">
        <v>9795.4653730000009</v>
      </c>
      <c r="K84" s="156">
        <v>-8.3892349031745875E-2</v>
      </c>
    </row>
    <row r="85" spans="1:11">
      <c r="A85" s="155" t="s">
        <v>312</v>
      </c>
      <c r="B85" s="155" t="s">
        <v>313</v>
      </c>
      <c r="C85" s="156">
        <v>337797.588292</v>
      </c>
      <c r="D85" s="156">
        <v>337785.994825</v>
      </c>
      <c r="E85" s="156">
        <v>3.4321929202556544E-3</v>
      </c>
      <c r="F85" s="156">
        <v>117.321708</v>
      </c>
      <c r="G85" s="156">
        <v>3365.2163439999999</v>
      </c>
      <c r="H85" s="156">
        <v>-96.5136949305153</v>
      </c>
      <c r="I85" s="156">
        <v>-1262.1627410000001</v>
      </c>
      <c r="J85" s="156">
        <v>2429.9632329999999</v>
      </c>
      <c r="K85" s="156">
        <v>-151.94163943961206</v>
      </c>
    </row>
    <row r="86" spans="1:11">
      <c r="A86" s="155" t="s">
        <v>250</v>
      </c>
      <c r="B86" s="155" t="s">
        <v>58</v>
      </c>
      <c r="C86" s="156">
        <v>513682.27532899997</v>
      </c>
      <c r="D86" s="156">
        <v>422742.12969600002</v>
      </c>
      <c r="E86" s="156">
        <v>21.511966573664264</v>
      </c>
      <c r="F86" s="156">
        <v>53688.060942999997</v>
      </c>
      <c r="G86" s="156">
        <v>40411.830684</v>
      </c>
      <c r="H86" s="156">
        <v>32.852335650946813</v>
      </c>
      <c r="I86" s="156">
        <v>42206.466278</v>
      </c>
      <c r="J86" s="156">
        <v>32113.706367999999</v>
      </c>
      <c r="K86" s="156">
        <v>31.428200140912494</v>
      </c>
    </row>
  </sheetData>
  <mergeCells count="4">
    <mergeCell ref="A4:B4"/>
    <mergeCell ref="C4:E4"/>
    <mergeCell ref="F4:H4"/>
    <mergeCell ref="I4:K4"/>
  </mergeCells>
  <phoneticPr fontId="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2"/>
  <sheetViews>
    <sheetView showGridLines="0" topLeftCell="A10" workbookViewId="0">
      <selection activeCell="L10" sqref="L10"/>
    </sheetView>
  </sheetViews>
  <sheetFormatPr defaultRowHeight="14.25"/>
  <cols>
    <col min="4" max="4" width="17" customWidth="1"/>
    <col min="5" max="5" width="2.75" customWidth="1"/>
    <col min="9" max="9" width="11.125" customWidth="1"/>
    <col min="10" max="10" width="8.625" customWidth="1"/>
  </cols>
  <sheetData>
    <row r="1" spans="1:10" ht="14.25" customHeight="1">
      <c r="A1" s="7"/>
      <c r="B1" s="5"/>
      <c r="C1" s="5"/>
      <c r="D1" s="5"/>
      <c r="E1" s="5"/>
      <c r="F1" s="5"/>
      <c r="G1" s="5"/>
      <c r="H1" s="5"/>
      <c r="I1" s="5"/>
      <c r="J1" s="6"/>
    </row>
    <row r="2" spans="1:10" ht="14.25" customHeight="1">
      <c r="A2" s="7"/>
      <c r="B2" s="5"/>
      <c r="C2" s="5"/>
      <c r="D2" s="5"/>
      <c r="E2" s="5"/>
      <c r="F2" s="5"/>
      <c r="G2" s="5"/>
      <c r="H2" s="5"/>
      <c r="I2" s="5"/>
      <c r="J2" s="6"/>
    </row>
    <row r="3" spans="1:10" ht="14.25" customHeight="1">
      <c r="A3" s="7"/>
      <c r="B3" s="5"/>
      <c r="C3" s="5"/>
      <c r="D3" s="5"/>
      <c r="E3" s="5"/>
      <c r="F3" s="5"/>
      <c r="G3" s="5"/>
      <c r="H3" s="5"/>
      <c r="I3" s="5"/>
      <c r="J3" s="6"/>
    </row>
    <row r="4" spans="1:10" ht="5.25" customHeight="1">
      <c r="A4" s="7"/>
      <c r="B4" s="5"/>
      <c r="C4" s="5"/>
      <c r="D4" s="5"/>
      <c r="E4" s="5"/>
      <c r="F4" s="5"/>
      <c r="G4" s="5"/>
      <c r="H4" s="5"/>
      <c r="I4" s="5"/>
      <c r="J4" s="6"/>
    </row>
    <row r="5" spans="1:10" ht="8.25" customHeight="1">
      <c r="A5" s="8"/>
      <c r="B5" s="33"/>
      <c r="C5" s="33"/>
      <c r="D5" s="33"/>
      <c r="E5" s="44"/>
      <c r="F5" s="45"/>
      <c r="G5" s="45"/>
      <c r="H5" s="45"/>
      <c r="I5" s="45"/>
      <c r="J5" s="46"/>
    </row>
    <row r="6" spans="1:10" ht="15.75" customHeight="1">
      <c r="A6" s="24"/>
      <c r="B6" s="25"/>
      <c r="C6" s="25"/>
      <c r="D6" s="25"/>
      <c r="E6" s="25"/>
      <c r="F6" s="25"/>
      <c r="G6" s="25"/>
      <c r="H6" s="25"/>
      <c r="I6" s="25"/>
      <c r="J6" s="26"/>
    </row>
    <row r="7" spans="1:10" ht="15" customHeight="1">
      <c r="A7" s="23" t="s">
        <v>12</v>
      </c>
      <c r="B7" s="27"/>
      <c r="C7" s="27"/>
      <c r="D7" s="27"/>
      <c r="E7" s="27"/>
      <c r="F7" s="27"/>
      <c r="G7" s="27"/>
      <c r="H7" s="27"/>
      <c r="I7" s="27"/>
      <c r="J7" s="28"/>
    </row>
    <row r="8" spans="1:10" ht="15" customHeight="1">
      <c r="A8" s="239" t="s">
        <v>37</v>
      </c>
      <c r="B8" s="238"/>
      <c r="C8" s="238"/>
      <c r="D8" s="238"/>
      <c r="E8" s="238"/>
      <c r="F8" s="238" t="s">
        <v>13</v>
      </c>
      <c r="G8" s="238"/>
      <c r="H8" s="238"/>
      <c r="I8" s="238"/>
      <c r="J8" s="238"/>
    </row>
    <row r="9" spans="1:10" ht="31.5" customHeight="1">
      <c r="A9" s="29" t="s">
        <v>0</v>
      </c>
      <c r="B9" s="240" t="s">
        <v>14</v>
      </c>
      <c r="C9" s="241"/>
      <c r="D9" s="241"/>
      <c r="E9" s="242"/>
      <c r="F9" s="29" t="s">
        <v>22</v>
      </c>
      <c r="G9" s="243" t="s">
        <v>15</v>
      </c>
      <c r="H9" s="243"/>
      <c r="I9" s="243"/>
      <c r="J9" s="243"/>
    </row>
    <row r="10" spans="1:10" ht="31.5" customHeight="1">
      <c r="A10" s="29" t="s">
        <v>16</v>
      </c>
      <c r="B10" s="243" t="s">
        <v>17</v>
      </c>
      <c r="C10" s="243"/>
      <c r="D10" s="243"/>
      <c r="E10" s="243"/>
      <c r="F10" s="29" t="s">
        <v>1</v>
      </c>
      <c r="G10" s="243" t="s">
        <v>10</v>
      </c>
      <c r="H10" s="243"/>
      <c r="I10" s="243"/>
      <c r="J10" s="243"/>
    </row>
    <row r="11" spans="1:10" ht="31.5" customHeight="1">
      <c r="A11" s="29" t="s">
        <v>18</v>
      </c>
      <c r="B11" s="243" t="s">
        <v>19</v>
      </c>
      <c r="C11" s="243"/>
      <c r="D11" s="243"/>
      <c r="E11" s="243"/>
      <c r="F11" s="29" t="s">
        <v>23</v>
      </c>
      <c r="G11" s="243" t="s">
        <v>11</v>
      </c>
      <c r="H11" s="243"/>
      <c r="I11" s="243"/>
      <c r="J11" s="243"/>
    </row>
    <row r="12" spans="1:10" ht="31.5" customHeight="1">
      <c r="A12" s="29" t="s">
        <v>20</v>
      </c>
      <c r="B12" s="243" t="s">
        <v>21</v>
      </c>
      <c r="C12" s="243"/>
      <c r="D12" s="243"/>
      <c r="E12" s="243"/>
      <c r="F12" s="29"/>
      <c r="G12" s="244"/>
      <c r="H12" s="244"/>
      <c r="I12" s="244"/>
      <c r="J12" s="244"/>
    </row>
    <row r="13" spans="1:10" ht="15" customHeight="1">
      <c r="A13" s="7"/>
      <c r="B13" s="5"/>
      <c r="C13" s="5"/>
      <c r="D13" s="5"/>
      <c r="E13" s="5"/>
      <c r="F13" s="5"/>
      <c r="G13" s="5"/>
      <c r="H13" s="5"/>
      <c r="I13" s="5"/>
      <c r="J13" s="6"/>
    </row>
    <row r="14" spans="1:10" ht="15" customHeight="1">
      <c r="A14" s="7"/>
      <c r="B14" s="5"/>
      <c r="C14" s="5"/>
      <c r="D14" s="5"/>
      <c r="E14" s="5"/>
      <c r="F14" s="5"/>
      <c r="G14" s="5"/>
      <c r="H14" s="5"/>
      <c r="I14" s="5"/>
      <c r="J14" s="6"/>
    </row>
    <row r="15" spans="1:10" ht="24.75" customHeight="1">
      <c r="A15" s="168"/>
      <c r="B15" s="168"/>
      <c r="C15" s="168"/>
      <c r="D15" s="168"/>
      <c r="E15" s="168"/>
      <c r="F15" s="168"/>
      <c r="G15" s="168"/>
    </row>
    <row r="16" spans="1:10" ht="12" customHeight="1">
      <c r="A16" s="168"/>
      <c r="B16" s="168"/>
      <c r="C16" s="168"/>
      <c r="D16" s="168"/>
      <c r="E16" s="168"/>
      <c r="F16" s="168"/>
      <c r="G16" s="168"/>
    </row>
    <row r="17" spans="1:7" ht="14.25" customHeight="1">
      <c r="A17" s="168"/>
      <c r="B17" s="168"/>
      <c r="C17" s="168"/>
      <c r="D17" s="168"/>
      <c r="E17" s="168"/>
      <c r="F17" s="168"/>
      <c r="G17" s="168"/>
    </row>
    <row r="18" spans="1:7" ht="14.25" customHeight="1">
      <c r="A18" s="168"/>
      <c r="B18" s="168"/>
      <c r="C18" s="168"/>
      <c r="D18" s="168"/>
      <c r="E18" s="168"/>
      <c r="F18" s="168"/>
      <c r="G18" s="168"/>
    </row>
    <row r="19" spans="1:7">
      <c r="A19" s="168"/>
      <c r="B19" s="168"/>
      <c r="C19" s="168"/>
      <c r="D19" s="168"/>
      <c r="E19" s="168"/>
      <c r="F19" s="168"/>
      <c r="G19" s="168"/>
    </row>
    <row r="20" spans="1:7" ht="6.75" customHeight="1">
      <c r="A20" s="168"/>
      <c r="B20" s="168"/>
      <c r="C20" s="168"/>
      <c r="D20" s="168"/>
      <c r="E20" s="168"/>
      <c r="F20" s="168"/>
      <c r="G20" s="168"/>
    </row>
    <row r="21" spans="1:7" ht="8.25" customHeight="1">
      <c r="A21" s="168"/>
      <c r="B21" s="168"/>
      <c r="C21" s="168"/>
      <c r="D21" s="168"/>
      <c r="E21" s="168"/>
      <c r="F21" s="168"/>
      <c r="G21" s="168"/>
    </row>
    <row r="22" spans="1:7">
      <c r="A22" s="168"/>
      <c r="B22" s="168"/>
      <c r="C22" s="168"/>
      <c r="D22" s="168"/>
      <c r="E22" s="168"/>
      <c r="F22" s="168"/>
      <c r="G22" s="168"/>
    </row>
    <row r="23" spans="1:7">
      <c r="A23" s="168"/>
      <c r="B23" s="168"/>
      <c r="C23" s="168"/>
      <c r="D23" s="168"/>
      <c r="E23" s="168"/>
      <c r="F23" s="168"/>
      <c r="G23" s="168"/>
    </row>
    <row r="24" spans="1:7">
      <c r="A24" s="168"/>
      <c r="B24" s="168"/>
      <c r="C24" s="168"/>
      <c r="D24" s="168"/>
      <c r="E24" s="168"/>
      <c r="F24" s="168"/>
      <c r="G24" s="168"/>
    </row>
    <row r="25" spans="1:7">
      <c r="A25" s="168"/>
      <c r="B25" s="168"/>
      <c r="C25" s="168"/>
      <c r="D25" s="168"/>
      <c r="E25" s="168"/>
      <c r="F25" s="168"/>
      <c r="G25" s="168"/>
    </row>
    <row r="26" spans="1:7">
      <c r="A26" s="168"/>
      <c r="B26" s="168"/>
      <c r="C26" s="168"/>
      <c r="D26" s="168"/>
      <c r="E26" s="168"/>
      <c r="F26" s="168"/>
      <c r="G26" s="168"/>
    </row>
    <row r="27" spans="1:7">
      <c r="A27" s="168"/>
      <c r="B27" s="168"/>
      <c r="C27" s="168"/>
      <c r="D27" s="168"/>
      <c r="E27" s="168"/>
      <c r="F27" s="168"/>
      <c r="G27" s="168"/>
    </row>
    <row r="28" spans="1:7">
      <c r="A28" s="168"/>
      <c r="B28" s="168"/>
      <c r="C28" s="168"/>
      <c r="D28" s="168"/>
      <c r="E28" s="168"/>
      <c r="F28" s="168"/>
      <c r="G28" s="168"/>
    </row>
    <row r="29" spans="1:7">
      <c r="A29" s="168"/>
      <c r="B29" s="168"/>
      <c r="C29" s="168"/>
      <c r="D29" s="168"/>
      <c r="E29" s="168"/>
      <c r="F29" s="168"/>
      <c r="G29" s="168"/>
    </row>
    <row r="30" spans="1:7">
      <c r="A30" s="168"/>
      <c r="B30" s="168"/>
      <c r="C30" s="168"/>
      <c r="D30" s="168"/>
      <c r="E30" s="168"/>
      <c r="F30" s="168"/>
      <c r="G30" s="168"/>
    </row>
    <row r="31" spans="1:7">
      <c r="A31" s="168"/>
      <c r="B31" s="168"/>
      <c r="C31" s="168"/>
      <c r="D31" s="168"/>
      <c r="E31" s="168"/>
      <c r="F31" s="168"/>
      <c r="G31" s="168"/>
    </row>
    <row r="32" spans="1:7">
      <c r="A32" s="168"/>
      <c r="B32" s="168"/>
      <c r="C32" s="168"/>
      <c r="D32" s="168"/>
      <c r="E32" s="168"/>
      <c r="F32" s="168"/>
      <c r="G32" s="168"/>
    </row>
    <row r="33" spans="1:7">
      <c r="A33" s="168"/>
      <c r="B33" s="168"/>
      <c r="C33" s="168"/>
      <c r="D33" s="168"/>
      <c r="E33" s="168"/>
      <c r="F33" s="168"/>
      <c r="G33" s="168"/>
    </row>
    <row r="34" spans="1:7">
      <c r="A34" s="168"/>
      <c r="B34" s="168"/>
      <c r="C34" s="168"/>
      <c r="D34" s="168"/>
      <c r="E34" s="168"/>
      <c r="F34" s="168"/>
      <c r="G34" s="168"/>
    </row>
    <row r="35" spans="1:7">
      <c r="A35" s="168"/>
      <c r="B35" s="168"/>
      <c r="C35" s="168"/>
      <c r="D35" s="168"/>
      <c r="E35" s="168"/>
      <c r="F35" s="168"/>
      <c r="G35" s="168"/>
    </row>
    <row r="36" spans="1:7">
      <c r="A36" s="168"/>
      <c r="B36" s="168"/>
      <c r="C36" s="168"/>
      <c r="D36" s="168"/>
      <c r="E36" s="168"/>
      <c r="F36" s="168"/>
      <c r="G36" s="168"/>
    </row>
    <row r="37" spans="1:7">
      <c r="A37" s="168"/>
      <c r="B37" s="168"/>
      <c r="C37" s="168"/>
      <c r="D37" s="168"/>
      <c r="E37" s="168"/>
      <c r="F37" s="168"/>
      <c r="G37" s="168"/>
    </row>
    <row r="38" spans="1:7">
      <c r="A38" s="168"/>
      <c r="B38" s="168"/>
      <c r="C38" s="168"/>
      <c r="D38" s="168"/>
      <c r="E38" s="168"/>
      <c r="F38" s="168"/>
      <c r="G38" s="168"/>
    </row>
    <row r="39" spans="1:7">
      <c r="A39" s="168"/>
      <c r="B39" s="168"/>
      <c r="C39" s="168"/>
      <c r="D39" s="168"/>
      <c r="E39" s="168"/>
      <c r="F39" s="168"/>
      <c r="G39" s="168"/>
    </row>
    <row r="40" spans="1:7">
      <c r="A40" s="168"/>
      <c r="B40" s="168"/>
      <c r="C40" s="168"/>
      <c r="D40" s="168"/>
      <c r="E40" s="168"/>
      <c r="F40" s="168"/>
      <c r="G40" s="168"/>
    </row>
    <row r="41" spans="1:7">
      <c r="A41" s="168"/>
      <c r="B41" s="168"/>
      <c r="C41" s="168"/>
      <c r="D41" s="168"/>
      <c r="E41" s="168"/>
      <c r="F41" s="168"/>
      <c r="G41" s="168"/>
    </row>
    <row r="42" spans="1:7">
      <c r="A42" s="168"/>
      <c r="B42" s="168"/>
      <c r="C42" s="168"/>
      <c r="D42" s="168"/>
      <c r="E42" s="168"/>
      <c r="F42" s="168"/>
      <c r="G42" s="168"/>
    </row>
    <row r="43" spans="1:7">
      <c r="A43" s="168"/>
      <c r="B43" s="168"/>
      <c r="C43" s="168"/>
      <c r="D43" s="168"/>
      <c r="E43" s="168"/>
      <c r="F43" s="168"/>
      <c r="G43" s="168"/>
    </row>
    <row r="44" spans="1:7">
      <c r="A44" s="5"/>
      <c r="B44" s="5"/>
      <c r="C44" s="5"/>
      <c r="D44" s="5"/>
      <c r="E44" s="5"/>
      <c r="F44" s="5"/>
      <c r="G44" s="5"/>
    </row>
    <row r="45" spans="1:7">
      <c r="A45" s="5"/>
      <c r="B45" s="5"/>
      <c r="C45" s="5"/>
      <c r="D45" s="5"/>
      <c r="E45" s="5"/>
      <c r="F45" s="5"/>
      <c r="G45" s="5"/>
    </row>
    <row r="46" spans="1:7">
      <c r="A46" s="5"/>
      <c r="B46" s="5"/>
      <c r="C46" s="5"/>
      <c r="D46" s="5"/>
      <c r="E46" s="5"/>
      <c r="F46" s="5"/>
      <c r="G46" s="5"/>
    </row>
    <row r="47" spans="1:7">
      <c r="A47" s="5"/>
      <c r="B47" s="5"/>
      <c r="C47" s="5"/>
      <c r="D47" s="5"/>
      <c r="E47" s="5"/>
      <c r="F47" s="5"/>
      <c r="G47" s="5"/>
    </row>
    <row r="48" spans="1:7">
      <c r="A48" s="5"/>
      <c r="B48" s="5"/>
      <c r="C48" s="5"/>
      <c r="D48" s="5"/>
      <c r="E48" s="5"/>
      <c r="F48" s="5"/>
      <c r="G48" s="5"/>
    </row>
    <row r="49" spans="1:7">
      <c r="A49" s="5"/>
      <c r="B49" s="5"/>
      <c r="C49" s="5"/>
      <c r="D49" s="5"/>
      <c r="E49" s="5"/>
      <c r="F49" s="5"/>
      <c r="G49" s="5"/>
    </row>
    <row r="50" spans="1:7">
      <c r="A50" s="5"/>
      <c r="B50" s="5"/>
      <c r="C50" s="5"/>
      <c r="D50" s="5"/>
      <c r="E50" s="5"/>
      <c r="F50" s="5"/>
      <c r="G50" s="5"/>
    </row>
    <row r="51" spans="1:7">
      <c r="A51" s="5"/>
      <c r="B51" s="5"/>
      <c r="C51" s="5"/>
      <c r="D51" s="5"/>
      <c r="E51" s="5"/>
      <c r="F51" s="5"/>
      <c r="G51" s="5"/>
    </row>
    <row r="52" spans="1:7">
      <c r="A52" s="5"/>
      <c r="B52" s="5"/>
      <c r="C52" s="5"/>
      <c r="D52" s="5"/>
      <c r="E52" s="5"/>
      <c r="F52" s="5"/>
      <c r="G52" s="5"/>
    </row>
  </sheetData>
  <mergeCells count="11">
    <mergeCell ref="G11:J11"/>
    <mergeCell ref="G12:J12"/>
    <mergeCell ref="A15:G43"/>
    <mergeCell ref="B11:E11"/>
    <mergeCell ref="B12:E12"/>
    <mergeCell ref="F8:J8"/>
    <mergeCell ref="A8:E8"/>
    <mergeCell ref="B9:E9"/>
    <mergeCell ref="B10:E10"/>
    <mergeCell ref="G9:J9"/>
    <mergeCell ref="G10:J10"/>
  </mergeCells>
  <phoneticPr fontId="5"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通信行业周报</vt:lpstr>
      <vt:lpstr>市场表现</vt:lpstr>
      <vt:lpstr>板块表现</vt:lpstr>
      <vt:lpstr>重点个股</vt:lpstr>
      <vt:lpstr>运营数据</vt:lpstr>
      <vt:lpstr>行业资讯</vt:lpstr>
      <vt:lpstr>运营商</vt:lpstr>
      <vt:lpstr>设备商</vt:lpstr>
      <vt:lpstr>公司资讯</vt:lpstr>
      <vt:lpstr>解禁与定增</vt:lpstr>
      <vt:lpstr>三季报业绩</vt:lpstr>
      <vt:lpstr>免责声明</vt:lpstr>
    </vt:vector>
  </TitlesOfParts>
  <Company>HRSEC.COM.CN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c:creator>
  <cp:lastModifiedBy>Penghong</cp:lastModifiedBy>
  <dcterms:created xsi:type="dcterms:W3CDTF">2012-04-17T08:25:26Z</dcterms:created>
  <dcterms:modified xsi:type="dcterms:W3CDTF">2015-01-05T08:18:19Z</dcterms:modified>
</cp:coreProperties>
</file>