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480" yWindow="375" windowWidth="5250" windowHeight="3300" tabRatio="863"/>
  </bookViews>
  <sheets>
    <sheet name="通信行业周报" sheetId="1" r:id="rId1"/>
    <sheet name="市场表现" sheetId="81" r:id="rId2"/>
    <sheet name="板块表现" sheetId="46" r:id="rId3"/>
    <sheet name="重点个股" sheetId="65" r:id="rId4"/>
    <sheet name="运营数据" sheetId="80" r:id="rId5"/>
    <sheet name="行业资讯" sheetId="63" r:id="rId6"/>
    <sheet name="运营商" sheetId="73" r:id="rId7"/>
    <sheet name="设备商" sheetId="76" r:id="rId8"/>
    <sheet name="公司资讯" sheetId="66" r:id="rId9"/>
    <sheet name="解禁与定增" sheetId="79" r:id="rId10"/>
    <sheet name="三季报业绩" sheetId="82" r:id="rId11"/>
    <sheet name="免责声明" sheetId="38" r:id="rId12"/>
  </sheets>
  <externalReferences>
    <externalReference r:id="rId13"/>
    <externalReference r:id="rId14"/>
    <externalReference r:id="rId15"/>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9">OFFSET([2]市场表现!$O$4,0,(3-[2]市场表现!$B$10)*7+1,LOOKUP([2]市场表现!$B$10,{1,2,3},{51,103,154})+1,1)</definedName>
    <definedName name="_zs1" localSheetId="7">OFFSET([1]传媒板块表现!$T$4,0,(3-[1]传媒板块表现!$B$10)*6+1,LOOKUP([1]传媒板块表现!$B$10,{1,2,3},{51,103,154}),1)</definedName>
    <definedName name="_zs1" localSheetId="1">OFFSET(市场表现!$O$4,0,(3-市场表现!$B$10)*7+1,LOOKUP(市场表现!$B$10,{1,2,3},{51,103,154})+1,1)</definedName>
    <definedName name="_zs1" localSheetId="6">OFFSET([1]传媒板块表现!$T$4,0,(3-[1]传媒板块表现!$B$10)*6+1,LOOKUP([1]传媒板块表现!$B$10,{1,2,3},{51,103,154}),1)</definedName>
    <definedName name="_zs1" localSheetId="4">OFFSET([2]市场表现!$O$4,0,(3-[2]市场表现!$B$10)*7+1,LOOKUP([2]市场表现!$B$10,{1,2,3},{51,103,154})+1,1)</definedName>
    <definedName name="_zs1" localSheetId="3">OFFSET([1]传媒板块表现!$T$4,0,(3-[1]传媒板块表现!$B$10)*6+1,LOOKUP([1]传媒板块表现!$B$10,{1,2,3},{51,103,154}),1)</definedName>
    <definedName name="_zs1">OFFSET(#REF!,0,(3-#REF!)*7+1,LOOKUP(#REF!,{1,2,3},{51,103,154})+1,1)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9">OFFSET([2]市场表现!$O$4,0,(3-[2]市场表现!$B$10)*7+2,LOOKUP([2]市场表现!$B$10,{1,2,3},{51,103,154})+1,1)</definedName>
    <definedName name="_zs2" localSheetId="7">OFFSET([1]传媒板块表现!$T$4,0,(3-[1]传媒板块表现!$B$10)*6+2,LOOKUP([1]传媒板块表现!$B$10,{1,2,3},{51,103,154}),1)</definedName>
    <definedName name="_zs2" localSheetId="1">OFFSET(市场表现!$O$4,0,(3-市场表现!$B$10)*7+2,LOOKUP(市场表现!$B$10,{1,2,3},{51,103,154})+1,1)</definedName>
    <definedName name="_zs2" localSheetId="6">OFFSET([1]传媒板块表现!$T$4,0,(3-[1]传媒板块表现!$B$10)*6+2,LOOKUP([1]传媒板块表现!$B$10,{1,2,3},{51,103,154}),1)</definedName>
    <definedName name="_zs2" localSheetId="4">OFFSET([2]市场表现!$O$4,0,(3-[2]市场表现!$B$10)*7+2,LOOKUP([2]市场表现!$B$10,{1,2,3},{51,103,154})+1,1)</definedName>
    <definedName name="_zs2" localSheetId="3">OFFSET([1]传媒板块表现!$T$4,0,(3-[1]传媒板块表现!$B$10)*6+2,LOOKUP([1]传媒板块表现!$B$10,{1,2,3},{51,103,154}),1)</definedName>
    <definedName name="_zs2">OFFSET(#REF!,0,(3-#REF!)*7+2,LOOKUP(#REF!,{1,2,3},{51,103,154})+1,1)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9">OFFSET([2]市场表现!$O$4,0,(3-[2]市场表现!$B$10)*7+3,LOOKUP([2]市场表现!$B$10,{1,2,3},{51,103,154})+1,1)</definedName>
    <definedName name="_zs3" localSheetId="7">OFFSET([1]传媒板块表现!$T$4,0,(3-[1]传媒板块表现!$B$10)*6+3,LOOKUP([1]传媒板块表现!$B$10,{1,2,3},{51,103,154}),1)</definedName>
    <definedName name="_zs3" localSheetId="1">OFFSET(市场表现!$O$4,0,(3-市场表现!$B$10)*7+3,LOOKUP(市场表现!$B$10,{1,2,3},{51,103,154})+1,1)</definedName>
    <definedName name="_zs3" localSheetId="6">OFFSET([1]传媒板块表现!$T$4,0,(3-[1]传媒板块表现!$B$10)*6+3,LOOKUP([1]传媒板块表现!$B$10,{1,2,3},{51,103,154}),1)</definedName>
    <definedName name="_zs3" localSheetId="4">OFFSET([2]市场表现!$O$4,0,(3-[2]市场表现!$B$10)*7+3,LOOKUP([2]市场表现!$B$10,{1,2,3},{51,103,154})+1,1)</definedName>
    <definedName name="_zs3" localSheetId="3">OFFSET([1]传媒板块表现!$T$4,0,(3-[1]传媒板块表现!$B$10)*6+3,LOOKUP([1]传媒板块表现!$B$10,{1,2,3},{51,103,154}),1)</definedName>
    <definedName name="_zs3">OFFSET(#REF!,0,(3-#REF!)*7+3,LOOKUP(#REF!,{1,2,3},{51,103,154})+1,1)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9">OFFSET([2]市场表现!$O$4,0,(3-[2]市场表现!$B$10)*7+4,LOOKUP([2]市场表现!$B$10,{1,2,3},{51,103,154})+1,1)</definedName>
    <definedName name="_zs4" localSheetId="7">OFFSET([1]传媒板块表现!$T$4,0,(3-[1]传媒板块表现!$B$10)*6+4,LOOKUP([1]传媒板块表现!$B$10,{1,2,3},{51,103,154}),1)</definedName>
    <definedName name="_zs4" localSheetId="1">OFFSET(市场表现!$O$4,0,(3-市场表现!$B$10)*7+4,LOOKUP(市场表现!$B$10,{1,2,3},{51,103,154})+1,1)</definedName>
    <definedName name="_zs4" localSheetId="6">OFFSET([1]传媒板块表现!$T$4,0,(3-[1]传媒板块表现!$B$10)*6+4,LOOKUP([1]传媒板块表现!$B$10,{1,2,3},{51,103,154}),1)</definedName>
    <definedName name="_zs4" localSheetId="4">OFFSET([2]市场表现!$O$4,0,(3-[2]市场表现!$B$10)*7+4,LOOKUP([2]市场表现!$B$10,{1,2,3},{51,103,154})+1,1)</definedName>
    <definedName name="_zs4" localSheetId="3">OFFSET([1]传媒板块表现!$T$4,0,(3-[1]传媒板块表现!$B$10)*6+4,LOOKUP([1]传媒板块表现!$B$10,{1,2,3},{51,103,154}),1)</definedName>
    <definedName name="_zs4">OFFSET(#REF!,0,(3-#REF!)*7+4,LOOKUP(#REF!,{1,2,3},{51,103,154})+1,1)</definedName>
    <definedName name="_zs5" localSheetId="9">OFFSET([2]市场表现!$O$4,0,(3-[2]市场表现!$B$10)*7+5,LOOKUP([2]市场表现!$B$10,{1,2,3},{51,103,154})+1,1)</definedName>
    <definedName name="_zs5" localSheetId="1">OFFSET(市场表现!$O$4,0,(3-市场表现!$B$10)*7+5,LOOKUP(市场表现!$B$10,{1,2,3},{51,103,154})+1,1)</definedName>
    <definedName name="_zs5" localSheetId="4">OFFSET([2]市场表现!$O$4,0,(3-[2]市场表现!$B$10)*7+5,LOOKUP([2]市场表现!$B$10,{1,2,3},{51,103,154})+1,1)</definedName>
    <definedName name="_zs5">OFFSET(#REF!,0,(3-#REF!)*7+5,LOOKUP(#REF!,{1,2,3},{51,103,154})+1,1)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9">OFFSET([3]二级行业市场表现!$N$4,0,(3-[3]二级行业市场表现!$B$10)*6,LOOKUP([3]二级行业市场表现!$B$10,{1,2,3},{51,103,154}),1)</definedName>
    <definedName name="date" localSheetId="7">OFFSET([1]传媒板块表现!$T$4,0,(3-[1]传媒板块表现!$B$10)*6,LOOKUP([1]传媒板块表现!$B$10,{1,2,3},{51,103,154}),1)</definedName>
    <definedName name="date" localSheetId="1">OFFSET([3]二级行业市场表现!$N$4,0,(3-[3]二级行业市场表现!$B$10)*6,LOOKUP([3]二级行业市场表现!$B$10,{1,2,3},{51,103,154}),1)</definedName>
    <definedName name="date" localSheetId="6">OFFSET([1]传媒板块表现!$T$4,0,(3-[1]传媒板块表现!$B$10)*6,LOOKUP([1]传媒板块表现!$B$10,{1,2,3},{51,103,154}),1)</definedName>
    <definedName name="date" localSheetId="4">OFFSET([3]二级行业市场表现!$N$4,0,(3-[3]二级行业市场表现!$B$10)*6,LOOKUP([3]二级行业市场表现!$B$10,{1,2,3},{51,103,154}),1)</definedName>
    <definedName name="date" localSheetId="3">OFFSET([1]传媒板块表现!$T$4,0,(3-[1]传媒板块表现!$B$10)*6,LOOKUP([1]传媒板块表现!$B$10,{1,2,3},{51,103,154}),1)</definedName>
    <definedName name="date">OFFSET([3]二级行业市场表现!$N$4,0,(3-[3]二级行业市场表现!$B$10)*6,LOOKUP([3]二级行业市场表现!$B$10,{1,2,3},{51,103,154}),1)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OFFSET([3]二级行业市场表现!$B$72,1,0,49,1)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OFFSET([3]二级行业市场表现!$B$72,2,4,49,1)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OFFSET([3]二级行业市场表现!$B$72,2,3,49,1)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1">OFFSET(#REF!,0,0,COUNT(#REF!),1)</definedName>
    <definedName name="snjg_date" comment="日期" localSheetId="6">OFFSET(#REF!,0,0,COUNT(#REF!),1)</definedName>
    <definedName name="snjg_date" comment="日期" localSheetId="4">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1">OFFSET(#REF!,0,#REF!-1,COUNT(#REF!)+1,1)</definedName>
    <definedName name="snjg_qy1" comment="按区域划分-低标水泥" localSheetId="6">OFFSET(#REF!,0,#REF!-1,COUNT(#REF!)+1,1)</definedName>
    <definedName name="snjg_qy1" comment="按区域划分-低标水泥" localSheetId="4">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1">OFFSET(#REF!,0,#REF!+7-1,COUNT(#REF!)+1,1)</definedName>
    <definedName name="snjg_qy2" comment="按区域划分-高标水泥" localSheetId="6">OFFSET(#REF!,0,#REF!+7-1,COUNT(#REF!)+1,1)</definedName>
    <definedName name="snjg_qy2" comment="按区域划分-高标水泥" localSheetId="4">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1">OFFSET(#REF!,0,#REF!-1,COUNT(#REF!)+1,1)</definedName>
    <definedName name="snjg_sf1" localSheetId="6">OFFSET(#REF!,0,#REF!-1,COUNT(#REF!)+1,1)</definedName>
    <definedName name="snjg_sf1" localSheetId="4">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1">OFFSET(#REF!,0,#REF!,COUNT(#REF!)+1,1)</definedName>
    <definedName name="snjg_sf2" localSheetId="6">OFFSET(#REF!,0,#REF!,COUNT(#REF!)+1,1)</definedName>
    <definedName name="snjg_sf2" localSheetId="4">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1">OFFSET(#REF!,1,0,COUNT(#REF!),1)</definedName>
    <definedName name="snkrb" localSheetId="6">OFFSET(#REF!,1,0,COUNT(#REF!),1)</definedName>
    <definedName name="snkrb" localSheetId="4">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1">OFFSET(#REF!,1,0,COUNT(#REF!),1)</definedName>
    <definedName name="snkrb_date" localSheetId="6">OFFSET(#REF!,1,0,COUNT(#REF!),1)</definedName>
    <definedName name="snkrb_date" localSheetId="4">OFFSET(#REF!,1,0,COUNT(#REF!),1)</definedName>
    <definedName name="snkrb_date" localSheetId="3">OFFSET(#REF!,1,0,COUNT(#REF!),1)</definedName>
    <definedName name="snkrb_date">OFFSET(#REF!,1,0,COUNT(#REF!),1)</definedName>
    <definedName name="zsdate" localSheetId="9">OFFSET([2]市场表现!$O$2,2,(3-[2]市场表现!$B$10)*7,LOOKUP([2]市场表现!$B$10,{1,2,3},{51,103,154})-1,1)</definedName>
    <definedName name="zsdate" localSheetId="1">OFFSET(市场表现!$O$2,2,(3-市场表现!$B$10)*7,LOOKUP(市场表现!$B$10,{1,2,3},{51,103,154})-1,1)</definedName>
    <definedName name="zsdate" localSheetId="4">OFFSET([2]市场表现!$O$2,2,(3-[2]市场表现!$B$10)*7,LOOKUP([2]市场表现!$B$10,{1,2,3},{51,103,154})-1,1)</definedName>
    <definedName name="zsdate">OFFSET(#REF!,2,(3-#REF!)*7,LOOKUP(#REF!,{1,2,3},{51,103,154})-1,1)</definedName>
    <definedName name="运营商" comment="日期" localSheetId="7">OFFSET(#REF!,0,0,COUNT(#REF!),1)</definedName>
    <definedName name="运营商" comment="日期" localSheetId="1">OFFSET(#REF!,0,0,COUNT(#REF!),1)</definedName>
    <definedName name="运营商" comment="日期" localSheetId="4">OFFSET(#REF!,0,0,COUNT(#REF!),1)</definedName>
    <definedName name="运营商" comment="日期">OFFSET(#REF!,0,0,COUNT(#REF!),1)</definedName>
  </definedNames>
  <calcPr calcId="145621"/>
</workbook>
</file>

<file path=xl/calcChain.xml><?xml version="1.0" encoding="utf-8"?>
<calcChain xmlns="http://schemas.openxmlformats.org/spreadsheetml/2006/main">
  <c r="A6" i="81" l="1"/>
  <c r="F6" i="81" l="1"/>
  <c r="E6" i="81"/>
  <c r="C6" i="81"/>
  <c r="B6" i="81"/>
  <c r="D6" i="81"/>
  <c r="B4" i="65"/>
  <c r="T156" i="81" l="1"/>
  <c r="S156" i="81"/>
  <c r="R156" i="81"/>
  <c r="Q156" i="81"/>
  <c r="P156" i="81"/>
  <c r="O156" i="81"/>
  <c r="T155" i="81"/>
  <c r="S155" i="81"/>
  <c r="R155" i="81"/>
  <c r="Q155" i="81"/>
  <c r="P155" i="81"/>
  <c r="O155" i="81"/>
  <c r="T154" i="81"/>
  <c r="S154" i="81"/>
  <c r="R154" i="81"/>
  <c r="Q154" i="81"/>
  <c r="P154" i="81"/>
  <c r="O154" i="81"/>
  <c r="T153" i="81"/>
  <c r="S153" i="81"/>
  <c r="R153" i="81"/>
  <c r="Q153" i="81"/>
  <c r="P153" i="81"/>
  <c r="O153" i="81"/>
  <c r="T152" i="81"/>
  <c r="S152" i="81"/>
  <c r="R152" i="81"/>
  <c r="Q152" i="81"/>
  <c r="P152" i="81"/>
  <c r="O152" i="81"/>
  <c r="T151" i="81"/>
  <c r="S151" i="81"/>
  <c r="R151" i="81"/>
  <c r="Q151" i="81"/>
  <c r="P151" i="81"/>
  <c r="O151" i="81"/>
  <c r="T150" i="81"/>
  <c r="S150" i="81"/>
  <c r="R150" i="81"/>
  <c r="Q150" i="81"/>
  <c r="P150" i="81"/>
  <c r="O150" i="81"/>
  <c r="T149" i="81"/>
  <c r="S149" i="81"/>
  <c r="R149" i="81"/>
  <c r="Q149" i="81"/>
  <c r="P149" i="81"/>
  <c r="O149" i="81"/>
  <c r="T148" i="81"/>
  <c r="S148" i="81"/>
  <c r="R148" i="81"/>
  <c r="Q148" i="81"/>
  <c r="P148" i="81"/>
  <c r="O148" i="81"/>
  <c r="T147" i="81"/>
  <c r="S147" i="81"/>
  <c r="R147" i="81"/>
  <c r="Q147" i="81"/>
  <c r="P147" i="81"/>
  <c r="O147" i="81"/>
  <c r="T146" i="81"/>
  <c r="S146" i="81"/>
  <c r="R146" i="81"/>
  <c r="Q146" i="81"/>
  <c r="P146" i="81"/>
  <c r="O146" i="81"/>
  <c r="T145" i="81"/>
  <c r="S145" i="81"/>
  <c r="R145" i="81"/>
  <c r="Q145" i="81"/>
  <c r="P145" i="81"/>
  <c r="O145" i="81"/>
  <c r="T144" i="81"/>
  <c r="S144" i="81"/>
  <c r="R144" i="81"/>
  <c r="Q144" i="81"/>
  <c r="P144" i="81"/>
  <c r="O144" i="81"/>
  <c r="T143" i="81"/>
  <c r="S143" i="81"/>
  <c r="R143" i="81"/>
  <c r="Q143" i="81"/>
  <c r="P143" i="81"/>
  <c r="O143" i="81"/>
  <c r="T142" i="81"/>
  <c r="S142" i="81"/>
  <c r="R142" i="81"/>
  <c r="Q142" i="81"/>
  <c r="P142" i="81"/>
  <c r="O142" i="81"/>
  <c r="T141" i="81"/>
  <c r="S141" i="81"/>
  <c r="R141" i="81"/>
  <c r="Q141" i="81"/>
  <c r="P141" i="81"/>
  <c r="O141" i="81"/>
  <c r="T140" i="81"/>
  <c r="S140" i="81"/>
  <c r="R140" i="81"/>
  <c r="Q140" i="81"/>
  <c r="P140" i="81"/>
  <c r="O140" i="81"/>
  <c r="T139" i="81"/>
  <c r="S139" i="81"/>
  <c r="R139" i="81"/>
  <c r="Q139" i="81"/>
  <c r="P139" i="81"/>
  <c r="O139" i="81"/>
  <c r="T138" i="81"/>
  <c r="S138" i="81"/>
  <c r="R138" i="81"/>
  <c r="Q138" i="81"/>
  <c r="P138" i="81"/>
  <c r="O138" i="81"/>
  <c r="T137" i="81"/>
  <c r="S137" i="81"/>
  <c r="R137" i="81"/>
  <c r="Q137" i="81"/>
  <c r="P137" i="81"/>
  <c r="O137" i="81"/>
  <c r="T136" i="81"/>
  <c r="S136" i="81"/>
  <c r="R136" i="81"/>
  <c r="Q136" i="81"/>
  <c r="P136" i="81"/>
  <c r="O136" i="81"/>
  <c r="T135" i="81"/>
  <c r="S135" i="81"/>
  <c r="R135" i="81"/>
  <c r="Q135" i="81"/>
  <c r="P135" i="81"/>
  <c r="O135" i="81"/>
  <c r="T134" i="81"/>
  <c r="S134" i="81"/>
  <c r="R134" i="81"/>
  <c r="Q134" i="81"/>
  <c r="P134" i="81"/>
  <c r="O134" i="81"/>
  <c r="T133" i="81"/>
  <c r="S133" i="81"/>
  <c r="R133" i="81"/>
  <c r="Q133" i="81"/>
  <c r="P133" i="81"/>
  <c r="O133" i="81"/>
  <c r="T132" i="81"/>
  <c r="S132" i="81"/>
  <c r="R132" i="81"/>
  <c r="Q132" i="81"/>
  <c r="P132" i="81"/>
  <c r="O132" i="81"/>
  <c r="T131" i="81"/>
  <c r="S131" i="81"/>
  <c r="R131" i="81"/>
  <c r="Q131" i="81"/>
  <c r="P131" i="81"/>
  <c r="O131" i="81"/>
  <c r="T130" i="81"/>
  <c r="S130" i="81"/>
  <c r="R130" i="81"/>
  <c r="Q130" i="81"/>
  <c r="P130" i="81"/>
  <c r="O130" i="81"/>
  <c r="T129" i="81"/>
  <c r="S129" i="81"/>
  <c r="R129" i="81"/>
  <c r="Q129" i="81"/>
  <c r="P129" i="81"/>
  <c r="O129" i="81"/>
  <c r="T128" i="81"/>
  <c r="S128" i="81"/>
  <c r="R128" i="81"/>
  <c r="Q128" i="81"/>
  <c r="P128" i="81"/>
  <c r="O128" i="81"/>
  <c r="T127" i="81"/>
  <c r="S127" i="81"/>
  <c r="R127" i="81"/>
  <c r="Q127" i="81"/>
  <c r="P127" i="81"/>
  <c r="O127" i="81"/>
  <c r="T126" i="81"/>
  <c r="S126" i="81"/>
  <c r="R126" i="81"/>
  <c r="Q126" i="81"/>
  <c r="P126" i="81"/>
  <c r="O126" i="81"/>
  <c r="T125" i="81"/>
  <c r="S125" i="81"/>
  <c r="R125" i="81"/>
  <c r="Q125" i="81"/>
  <c r="P125" i="81"/>
  <c r="O125" i="81"/>
  <c r="T124" i="81"/>
  <c r="S124" i="81"/>
  <c r="R124" i="81"/>
  <c r="Q124" i="81"/>
  <c r="P124" i="81"/>
  <c r="O124" i="81"/>
  <c r="T123" i="81"/>
  <c r="S123" i="81"/>
  <c r="R123" i="81"/>
  <c r="Q123" i="81"/>
  <c r="P123" i="81"/>
  <c r="O123" i="81"/>
  <c r="T122" i="81"/>
  <c r="S122" i="81"/>
  <c r="R122" i="81"/>
  <c r="Q122" i="81"/>
  <c r="P122" i="81"/>
  <c r="O122" i="81"/>
  <c r="T121" i="81"/>
  <c r="S121" i="81"/>
  <c r="R121" i="81"/>
  <c r="Q121" i="81"/>
  <c r="P121" i="81"/>
  <c r="O121" i="81"/>
  <c r="T120" i="81"/>
  <c r="S120" i="81"/>
  <c r="R120" i="81"/>
  <c r="Q120" i="81"/>
  <c r="P120" i="81"/>
  <c r="O120" i="81"/>
  <c r="T119" i="81"/>
  <c r="S119" i="81"/>
  <c r="R119" i="81"/>
  <c r="Q119" i="81"/>
  <c r="P119" i="81"/>
  <c r="O119" i="81"/>
  <c r="T118" i="81"/>
  <c r="S118" i="81"/>
  <c r="R118" i="81"/>
  <c r="Q118" i="81"/>
  <c r="P118" i="81"/>
  <c r="O118" i="81"/>
  <c r="T117" i="81"/>
  <c r="S117" i="81"/>
  <c r="R117" i="81"/>
  <c r="Q117" i="81"/>
  <c r="P117" i="81"/>
  <c r="O117" i="81"/>
  <c r="T116" i="81"/>
  <c r="S116" i="81"/>
  <c r="R116" i="81"/>
  <c r="Q116" i="81"/>
  <c r="P116" i="81"/>
  <c r="O116" i="81"/>
  <c r="T115" i="81"/>
  <c r="S115" i="81"/>
  <c r="R115" i="81"/>
  <c r="Q115" i="81"/>
  <c r="P115" i="81"/>
  <c r="O115" i="81"/>
  <c r="T114" i="81"/>
  <c r="S114" i="81"/>
  <c r="R114" i="81"/>
  <c r="Q114" i="81"/>
  <c r="P114" i="81"/>
  <c r="O114" i="81"/>
  <c r="T113" i="81"/>
  <c r="S113" i="81"/>
  <c r="R113" i="81"/>
  <c r="Q113" i="81"/>
  <c r="P113" i="81"/>
  <c r="O113" i="81"/>
  <c r="T112" i="81"/>
  <c r="S112" i="81"/>
  <c r="R112" i="81"/>
  <c r="Q112" i="81"/>
  <c r="P112" i="81"/>
  <c r="O112" i="81"/>
  <c r="T111" i="81"/>
  <c r="S111" i="81"/>
  <c r="R111" i="81"/>
  <c r="Q111" i="81"/>
  <c r="P111" i="81"/>
  <c r="O111" i="81"/>
  <c r="T110" i="81"/>
  <c r="S110" i="81"/>
  <c r="R110" i="81"/>
  <c r="Q110" i="81"/>
  <c r="P110" i="81"/>
  <c r="O110" i="81"/>
  <c r="T109" i="81"/>
  <c r="S109" i="81"/>
  <c r="R109" i="81"/>
  <c r="Q109" i="81"/>
  <c r="P109" i="81"/>
  <c r="O109" i="81"/>
  <c r="T108" i="81"/>
  <c r="S108" i="81"/>
  <c r="R108" i="81"/>
  <c r="Q108" i="81"/>
  <c r="P108" i="81"/>
  <c r="O108" i="81"/>
  <c r="T107" i="81"/>
  <c r="S107" i="81"/>
  <c r="R107" i="81"/>
  <c r="Q107" i="81"/>
  <c r="P107" i="81"/>
  <c r="O107" i="81"/>
  <c r="AA106" i="81"/>
  <c r="Z106" i="81"/>
  <c r="Y106" i="81"/>
  <c r="X106" i="81"/>
  <c r="W106" i="81"/>
  <c r="V106" i="81"/>
  <c r="T106" i="81"/>
  <c r="S106" i="81"/>
  <c r="R106" i="81"/>
  <c r="Q106" i="81"/>
  <c r="P106" i="81"/>
  <c r="O106" i="81"/>
  <c r="AA105" i="81"/>
  <c r="Z105" i="81"/>
  <c r="Y105" i="81"/>
  <c r="X105" i="81"/>
  <c r="W105" i="81"/>
  <c r="V105" i="81"/>
  <c r="T105" i="81"/>
  <c r="S105" i="81"/>
  <c r="R105" i="81"/>
  <c r="Q105" i="81"/>
  <c r="P105" i="81"/>
  <c r="O105" i="81"/>
  <c r="AA104" i="81"/>
  <c r="Z104" i="81"/>
  <c r="Y104" i="81"/>
  <c r="X104" i="81"/>
  <c r="W104" i="81"/>
  <c r="V104" i="81"/>
  <c r="T104" i="81"/>
  <c r="S104" i="81"/>
  <c r="R104" i="81"/>
  <c r="Q104" i="81"/>
  <c r="P104" i="81"/>
  <c r="O104" i="81"/>
  <c r="AA103" i="81"/>
  <c r="Z103" i="81"/>
  <c r="Y103" i="81"/>
  <c r="X103" i="81"/>
  <c r="W103" i="81"/>
  <c r="V103" i="81"/>
  <c r="T103" i="81"/>
  <c r="S103" i="81"/>
  <c r="R103" i="81"/>
  <c r="Q103" i="81"/>
  <c r="P103" i="81"/>
  <c r="O103" i="81"/>
  <c r="AA102" i="81"/>
  <c r="Z102" i="81"/>
  <c r="Y102" i="81"/>
  <c r="X102" i="81"/>
  <c r="W102" i="81"/>
  <c r="V102" i="81"/>
  <c r="T102" i="81"/>
  <c r="S102" i="81"/>
  <c r="R102" i="81"/>
  <c r="Q102" i="81"/>
  <c r="P102" i="81"/>
  <c r="O102" i="81"/>
  <c r="AA101" i="81"/>
  <c r="Z101" i="81"/>
  <c r="Y101" i="81"/>
  <c r="X101" i="81"/>
  <c r="W101" i="81"/>
  <c r="V101" i="81"/>
  <c r="T101" i="81"/>
  <c r="S101" i="81"/>
  <c r="R101" i="81"/>
  <c r="Q101" i="81"/>
  <c r="P101" i="81"/>
  <c r="O101" i="81"/>
  <c r="AA100" i="81"/>
  <c r="Z100" i="81"/>
  <c r="Y100" i="81"/>
  <c r="X100" i="81"/>
  <c r="W100" i="81"/>
  <c r="V100" i="81"/>
  <c r="T100" i="81"/>
  <c r="S100" i="81"/>
  <c r="R100" i="81"/>
  <c r="Q100" i="81"/>
  <c r="P100" i="81"/>
  <c r="O100" i="81"/>
  <c r="AA99" i="81"/>
  <c r="Z99" i="81"/>
  <c r="Y99" i="81"/>
  <c r="X99" i="81"/>
  <c r="W99" i="81"/>
  <c r="V99" i="81"/>
  <c r="T99" i="81"/>
  <c r="S99" i="81"/>
  <c r="R99" i="81"/>
  <c r="Q99" i="81"/>
  <c r="P99" i="81"/>
  <c r="O99" i="81"/>
  <c r="AA98" i="81"/>
  <c r="Z98" i="81"/>
  <c r="Y98" i="81"/>
  <c r="X98" i="81"/>
  <c r="W98" i="81"/>
  <c r="V98" i="81"/>
  <c r="T98" i="81"/>
  <c r="S98" i="81"/>
  <c r="R98" i="81"/>
  <c r="Q98" i="81"/>
  <c r="P98" i="81"/>
  <c r="O98" i="81"/>
  <c r="AA97" i="81"/>
  <c r="Z97" i="81"/>
  <c r="Y97" i="81"/>
  <c r="X97" i="81"/>
  <c r="W97" i="81"/>
  <c r="V97" i="81"/>
  <c r="T97" i="81"/>
  <c r="S97" i="81"/>
  <c r="R97" i="81"/>
  <c r="Q97" i="81"/>
  <c r="P97" i="81"/>
  <c r="O97" i="81"/>
  <c r="AA96" i="81"/>
  <c r="Z96" i="81"/>
  <c r="Y96" i="81"/>
  <c r="X96" i="81"/>
  <c r="W96" i="81"/>
  <c r="V96" i="81"/>
  <c r="T96" i="81"/>
  <c r="S96" i="81"/>
  <c r="R96" i="81"/>
  <c r="Q96" i="81"/>
  <c r="P96" i="81"/>
  <c r="O96" i="81"/>
  <c r="AA95" i="81"/>
  <c r="Z95" i="81"/>
  <c r="Y95" i="81"/>
  <c r="X95" i="81"/>
  <c r="W95" i="81"/>
  <c r="V95" i="81"/>
  <c r="T95" i="81"/>
  <c r="S95" i="81"/>
  <c r="R95" i="81"/>
  <c r="Q95" i="81"/>
  <c r="P95" i="81"/>
  <c r="O95" i="81"/>
  <c r="AA94" i="81"/>
  <c r="Z94" i="81"/>
  <c r="Y94" i="81"/>
  <c r="X94" i="81"/>
  <c r="W94" i="81"/>
  <c r="V94" i="81"/>
  <c r="T94" i="81"/>
  <c r="S94" i="81"/>
  <c r="R94" i="81"/>
  <c r="Q94" i="81"/>
  <c r="P94" i="81"/>
  <c r="O94" i="81"/>
  <c r="AA93" i="81"/>
  <c r="Z93" i="81"/>
  <c r="Y93" i="81"/>
  <c r="X93" i="81"/>
  <c r="W93" i="81"/>
  <c r="V93" i="81"/>
  <c r="T93" i="81"/>
  <c r="S93" i="81"/>
  <c r="R93" i="81"/>
  <c r="Q93" i="81"/>
  <c r="P93" i="81"/>
  <c r="O93" i="81"/>
  <c r="AA92" i="81"/>
  <c r="Z92" i="81"/>
  <c r="Y92" i="81"/>
  <c r="X92" i="81"/>
  <c r="W92" i="81"/>
  <c r="V92" i="81"/>
  <c r="T92" i="81"/>
  <c r="S92" i="81"/>
  <c r="R92" i="81"/>
  <c r="Q92" i="81"/>
  <c r="P92" i="81"/>
  <c r="O92" i="81"/>
  <c r="AA91" i="81"/>
  <c r="Z91" i="81"/>
  <c r="Y91" i="81"/>
  <c r="X91" i="81"/>
  <c r="W91" i="81"/>
  <c r="V91" i="81"/>
  <c r="T91" i="81"/>
  <c r="S91" i="81"/>
  <c r="R91" i="81"/>
  <c r="Q91" i="81"/>
  <c r="P91" i="81"/>
  <c r="O91" i="81"/>
  <c r="AA90" i="81"/>
  <c r="Z90" i="81"/>
  <c r="Y90" i="81"/>
  <c r="X90" i="81"/>
  <c r="W90" i="81"/>
  <c r="V90" i="81"/>
  <c r="T90" i="81"/>
  <c r="S90" i="81"/>
  <c r="R90" i="81"/>
  <c r="Q90" i="81"/>
  <c r="P90" i="81"/>
  <c r="O90" i="81"/>
  <c r="AA89" i="81"/>
  <c r="Z89" i="81"/>
  <c r="Y89" i="81"/>
  <c r="X89" i="81"/>
  <c r="W89" i="81"/>
  <c r="V89" i="81"/>
  <c r="T89" i="81"/>
  <c r="S89" i="81"/>
  <c r="R89" i="81"/>
  <c r="Q89" i="81"/>
  <c r="P89" i="81"/>
  <c r="O89" i="81"/>
  <c r="AA88" i="81"/>
  <c r="Z88" i="81"/>
  <c r="Y88" i="81"/>
  <c r="X88" i="81"/>
  <c r="W88" i="81"/>
  <c r="V88" i="81"/>
  <c r="T88" i="81"/>
  <c r="S88" i="81"/>
  <c r="R88" i="81"/>
  <c r="Q88" i="81"/>
  <c r="P88" i="81"/>
  <c r="O88" i="81"/>
  <c r="AA87" i="81"/>
  <c r="Z87" i="81"/>
  <c r="Y87" i="81"/>
  <c r="X87" i="81"/>
  <c r="W87" i="81"/>
  <c r="V87" i="81"/>
  <c r="T87" i="81"/>
  <c r="S87" i="81"/>
  <c r="R87" i="81"/>
  <c r="Q87" i="81"/>
  <c r="P87" i="81"/>
  <c r="O87" i="81"/>
  <c r="AA86" i="81"/>
  <c r="Z86" i="81"/>
  <c r="Y86" i="81"/>
  <c r="X86" i="81"/>
  <c r="W86" i="81"/>
  <c r="V86" i="81"/>
  <c r="T86" i="81"/>
  <c r="S86" i="81"/>
  <c r="R86" i="81"/>
  <c r="Q86" i="81"/>
  <c r="P86" i="81"/>
  <c r="O86" i="81"/>
  <c r="AA85" i="81"/>
  <c r="Z85" i="81"/>
  <c r="Y85" i="81"/>
  <c r="X85" i="81"/>
  <c r="W85" i="81"/>
  <c r="V85" i="81"/>
  <c r="T85" i="81"/>
  <c r="S85" i="81"/>
  <c r="R85" i="81"/>
  <c r="Q85" i="81"/>
  <c r="P85" i="81"/>
  <c r="O85" i="81"/>
  <c r="AA84" i="81"/>
  <c r="Z84" i="81"/>
  <c r="Y84" i="81"/>
  <c r="X84" i="81"/>
  <c r="W84" i="81"/>
  <c r="V84" i="81"/>
  <c r="T84" i="81"/>
  <c r="S84" i="81"/>
  <c r="R84" i="81"/>
  <c r="Q84" i="81"/>
  <c r="P84" i="81"/>
  <c r="O84" i="81"/>
  <c r="AA83" i="81"/>
  <c r="Z83" i="81"/>
  <c r="Y83" i="81"/>
  <c r="X83" i="81"/>
  <c r="W83" i="81"/>
  <c r="V83" i="81"/>
  <c r="T83" i="81"/>
  <c r="S83" i="81"/>
  <c r="R83" i="81"/>
  <c r="Q83" i="81"/>
  <c r="P83" i="81"/>
  <c r="O83" i="81"/>
  <c r="AA82" i="81"/>
  <c r="Z82" i="81"/>
  <c r="Y82" i="81"/>
  <c r="X82" i="81"/>
  <c r="W82" i="81"/>
  <c r="V82" i="81"/>
  <c r="T82" i="81"/>
  <c r="S82" i="81"/>
  <c r="R82" i="81"/>
  <c r="Q82" i="81"/>
  <c r="P82" i="81"/>
  <c r="O82" i="81"/>
  <c r="AA81" i="81"/>
  <c r="Z81" i="81"/>
  <c r="Y81" i="81"/>
  <c r="X81" i="81"/>
  <c r="W81" i="81"/>
  <c r="V81" i="81"/>
  <c r="T81" i="81"/>
  <c r="S81" i="81"/>
  <c r="R81" i="81"/>
  <c r="Q81" i="81"/>
  <c r="P81" i="81"/>
  <c r="O81" i="81"/>
  <c r="AA80" i="81"/>
  <c r="Z80" i="81"/>
  <c r="Y80" i="81"/>
  <c r="X80" i="81"/>
  <c r="W80" i="81"/>
  <c r="V80" i="81"/>
  <c r="T80" i="81"/>
  <c r="S80" i="81"/>
  <c r="R80" i="81"/>
  <c r="Q80" i="81"/>
  <c r="P80" i="81"/>
  <c r="O80" i="81"/>
  <c r="AA79" i="81"/>
  <c r="Z79" i="81"/>
  <c r="Y79" i="81"/>
  <c r="X79" i="81"/>
  <c r="W79" i="81"/>
  <c r="V79" i="81"/>
  <c r="T79" i="81"/>
  <c r="S79" i="81"/>
  <c r="R79" i="81"/>
  <c r="Q79" i="81"/>
  <c r="P79" i="81"/>
  <c r="O79" i="81"/>
  <c r="AA78" i="81"/>
  <c r="Z78" i="81"/>
  <c r="Y78" i="81"/>
  <c r="X78" i="81"/>
  <c r="W78" i="81"/>
  <c r="V78" i="81"/>
  <c r="T78" i="81"/>
  <c r="S78" i="81"/>
  <c r="R78" i="81"/>
  <c r="Q78" i="81"/>
  <c r="P78" i="81"/>
  <c r="O78" i="81"/>
  <c r="AA77" i="81"/>
  <c r="Z77" i="81"/>
  <c r="Y77" i="81"/>
  <c r="X77" i="81"/>
  <c r="W77" i="81"/>
  <c r="V77" i="81"/>
  <c r="T77" i="81"/>
  <c r="S77" i="81"/>
  <c r="R77" i="81"/>
  <c r="Q77" i="81"/>
  <c r="P77" i="81"/>
  <c r="O77" i="81"/>
  <c r="AA76" i="81"/>
  <c r="Z76" i="81"/>
  <c r="Y76" i="81"/>
  <c r="X76" i="81"/>
  <c r="W76" i="81"/>
  <c r="V76" i="81"/>
  <c r="T76" i="81"/>
  <c r="S76" i="81"/>
  <c r="R76" i="81"/>
  <c r="Q76" i="81"/>
  <c r="P76" i="81"/>
  <c r="O76" i="81"/>
  <c r="AA75" i="81"/>
  <c r="Z75" i="81"/>
  <c r="Y75" i="81"/>
  <c r="X75" i="81"/>
  <c r="W75" i="81"/>
  <c r="V75" i="81"/>
  <c r="T75" i="81"/>
  <c r="S75" i="81"/>
  <c r="R75" i="81"/>
  <c r="Q75" i="81"/>
  <c r="P75" i="81"/>
  <c r="O75" i="81"/>
  <c r="AA74" i="81"/>
  <c r="Z74" i="81"/>
  <c r="Y74" i="81"/>
  <c r="X74" i="81"/>
  <c r="W74" i="81"/>
  <c r="V74" i="81"/>
  <c r="T74" i="81"/>
  <c r="S74" i="81"/>
  <c r="R74" i="81"/>
  <c r="Q74" i="81"/>
  <c r="P74" i="81"/>
  <c r="O74" i="81"/>
  <c r="AA73" i="81"/>
  <c r="Z73" i="81"/>
  <c r="Y73" i="81"/>
  <c r="X73" i="81"/>
  <c r="W73" i="81"/>
  <c r="V73" i="81"/>
  <c r="T73" i="81"/>
  <c r="S73" i="81"/>
  <c r="R73" i="81"/>
  <c r="Q73" i="81"/>
  <c r="P73" i="81"/>
  <c r="O73" i="81"/>
  <c r="AA72" i="81"/>
  <c r="Z72" i="81"/>
  <c r="Y72" i="81"/>
  <c r="X72" i="81"/>
  <c r="W72" i="81"/>
  <c r="V72" i="81"/>
  <c r="T72" i="81"/>
  <c r="S72" i="81"/>
  <c r="R72" i="81"/>
  <c r="Q72" i="81"/>
  <c r="P72" i="81"/>
  <c r="O72" i="81"/>
  <c r="AA71" i="81"/>
  <c r="Z71" i="81"/>
  <c r="Y71" i="81"/>
  <c r="X71" i="81"/>
  <c r="W71" i="81"/>
  <c r="V71" i="81"/>
  <c r="T71" i="81"/>
  <c r="S71" i="81"/>
  <c r="R71" i="81"/>
  <c r="Q71" i="81"/>
  <c r="P71" i="81"/>
  <c r="O71" i="81"/>
  <c r="AA70" i="81"/>
  <c r="Z70" i="81"/>
  <c r="Y70" i="81"/>
  <c r="X70" i="81"/>
  <c r="W70" i="81"/>
  <c r="V70" i="81"/>
  <c r="T70" i="81"/>
  <c r="S70" i="81"/>
  <c r="R70" i="81"/>
  <c r="Q70" i="81"/>
  <c r="P70" i="81"/>
  <c r="O70" i="81"/>
  <c r="AA69" i="81"/>
  <c r="Z69" i="81"/>
  <c r="Y69" i="81"/>
  <c r="X69" i="81"/>
  <c r="W69" i="81"/>
  <c r="V69" i="81"/>
  <c r="T69" i="81"/>
  <c r="S69" i="81"/>
  <c r="R69" i="81"/>
  <c r="Q69" i="81"/>
  <c r="P69" i="81"/>
  <c r="O69" i="81"/>
  <c r="AA68" i="81"/>
  <c r="Z68" i="81"/>
  <c r="Y68" i="81"/>
  <c r="X68" i="81"/>
  <c r="W68" i="81"/>
  <c r="V68" i="81"/>
  <c r="T68" i="81"/>
  <c r="S68" i="81"/>
  <c r="R68" i="81"/>
  <c r="Q68" i="81"/>
  <c r="P68" i="81"/>
  <c r="O68" i="81"/>
  <c r="AA67" i="81"/>
  <c r="Z67" i="81"/>
  <c r="Y67" i="81"/>
  <c r="X67" i="81"/>
  <c r="W67" i="81"/>
  <c r="V67" i="81"/>
  <c r="T67" i="81"/>
  <c r="S67" i="81"/>
  <c r="R67" i="81"/>
  <c r="Q67" i="81"/>
  <c r="P67" i="81"/>
  <c r="O67" i="81"/>
  <c r="AA66" i="81"/>
  <c r="Z66" i="81"/>
  <c r="Y66" i="81"/>
  <c r="X66" i="81"/>
  <c r="W66" i="81"/>
  <c r="V66" i="81"/>
  <c r="T66" i="81"/>
  <c r="S66" i="81"/>
  <c r="R66" i="81"/>
  <c r="Q66" i="81"/>
  <c r="P66" i="81"/>
  <c r="O66" i="81"/>
  <c r="AA65" i="81"/>
  <c r="Z65" i="81"/>
  <c r="Y65" i="81"/>
  <c r="X65" i="81"/>
  <c r="W65" i="81"/>
  <c r="V65" i="81"/>
  <c r="T65" i="81"/>
  <c r="S65" i="81"/>
  <c r="R65" i="81"/>
  <c r="Q65" i="81"/>
  <c r="P65" i="81"/>
  <c r="O65" i="81"/>
  <c r="AA64" i="81"/>
  <c r="Z64" i="81"/>
  <c r="Y64" i="81"/>
  <c r="X64" i="81"/>
  <c r="W64" i="81"/>
  <c r="V64" i="81"/>
  <c r="T64" i="81"/>
  <c r="S64" i="81"/>
  <c r="R64" i="81"/>
  <c r="Q64" i="81"/>
  <c r="P64" i="81"/>
  <c r="O64" i="81"/>
  <c r="AA63" i="81"/>
  <c r="Z63" i="81"/>
  <c r="Y63" i="81"/>
  <c r="X63" i="81"/>
  <c r="W63" i="81"/>
  <c r="V63" i="81"/>
  <c r="T63" i="81"/>
  <c r="S63" i="81"/>
  <c r="R63" i="81"/>
  <c r="Q63" i="81"/>
  <c r="P63" i="81"/>
  <c r="O63" i="81"/>
  <c r="AA62" i="81"/>
  <c r="Z62" i="81"/>
  <c r="Y62" i="81"/>
  <c r="X62" i="81"/>
  <c r="W62" i="81"/>
  <c r="V62" i="81"/>
  <c r="T62" i="81"/>
  <c r="S62" i="81"/>
  <c r="R62" i="81"/>
  <c r="Q62" i="81"/>
  <c r="P62" i="81"/>
  <c r="O62" i="81"/>
  <c r="AA61" i="81"/>
  <c r="Z61" i="81"/>
  <c r="Y61" i="81"/>
  <c r="X61" i="81"/>
  <c r="W61" i="81"/>
  <c r="V61" i="81"/>
  <c r="T61" i="81"/>
  <c r="S61" i="81"/>
  <c r="R61" i="81"/>
  <c r="Q61" i="81"/>
  <c r="P61" i="81"/>
  <c r="O61" i="81"/>
  <c r="AA60" i="81"/>
  <c r="Z60" i="81"/>
  <c r="Y60" i="81"/>
  <c r="X60" i="81"/>
  <c r="W60" i="81"/>
  <c r="V60" i="81"/>
  <c r="T60" i="81"/>
  <c r="S60" i="81"/>
  <c r="R60" i="81"/>
  <c r="Q60" i="81"/>
  <c r="P60" i="81"/>
  <c r="O60" i="81"/>
  <c r="AA59" i="81"/>
  <c r="Z59" i="81"/>
  <c r="Y59" i="81"/>
  <c r="X59" i="81"/>
  <c r="W59" i="81"/>
  <c r="V59" i="81"/>
  <c r="T59" i="81"/>
  <c r="S59" i="81"/>
  <c r="R59" i="81"/>
  <c r="Q59" i="81"/>
  <c r="P59" i="81"/>
  <c r="O59" i="81"/>
  <c r="AA58" i="81"/>
  <c r="Z58" i="81"/>
  <c r="Y58" i="81"/>
  <c r="X58" i="81"/>
  <c r="W58" i="81"/>
  <c r="V58" i="81"/>
  <c r="T58" i="81"/>
  <c r="S58" i="81"/>
  <c r="R58" i="81"/>
  <c r="Q58" i="81"/>
  <c r="P58" i="81"/>
  <c r="O58" i="81"/>
  <c r="AA57" i="81"/>
  <c r="Z57" i="81"/>
  <c r="Y57" i="81"/>
  <c r="X57" i="81"/>
  <c r="W57" i="81"/>
  <c r="V57" i="81"/>
  <c r="T57" i="81"/>
  <c r="S57" i="81"/>
  <c r="R57" i="81"/>
  <c r="Q57" i="81"/>
  <c r="P57" i="81"/>
  <c r="O57" i="81"/>
  <c r="AH56" i="81"/>
  <c r="AG56" i="81"/>
  <c r="AF56" i="81"/>
  <c r="AE56" i="81"/>
  <c r="AD56" i="81"/>
  <c r="AC56" i="81"/>
  <c r="AA56" i="81"/>
  <c r="Z56" i="81"/>
  <c r="Y56" i="81"/>
  <c r="X56" i="81"/>
  <c r="W56" i="81"/>
  <c r="V56" i="81"/>
  <c r="T56" i="81"/>
  <c r="S56" i="81"/>
  <c r="R56" i="81"/>
  <c r="Q56" i="81"/>
  <c r="P56" i="81"/>
  <c r="O56" i="81"/>
  <c r="AH55" i="81"/>
  <c r="AG55" i="81"/>
  <c r="AF55" i="81"/>
  <c r="AE55" i="81"/>
  <c r="AD55" i="81"/>
  <c r="AC55" i="81"/>
  <c r="AA55" i="81"/>
  <c r="Z55" i="81"/>
  <c r="Y55" i="81"/>
  <c r="X55" i="81"/>
  <c r="W55" i="81"/>
  <c r="V55" i="81"/>
  <c r="T55" i="81"/>
  <c r="S55" i="81"/>
  <c r="R55" i="81"/>
  <c r="Q55" i="81"/>
  <c r="P55" i="81"/>
  <c r="O55" i="81"/>
  <c r="AH54" i="81"/>
  <c r="AG54" i="81"/>
  <c r="AF54" i="81"/>
  <c r="AE54" i="81"/>
  <c r="AD54" i="81"/>
  <c r="AC54" i="81"/>
  <c r="AA54" i="81"/>
  <c r="Z54" i="81"/>
  <c r="Y54" i="81"/>
  <c r="X54" i="81"/>
  <c r="W54" i="81"/>
  <c r="V54" i="81"/>
  <c r="T54" i="81"/>
  <c r="S54" i="81"/>
  <c r="R54" i="81"/>
  <c r="Q54" i="81"/>
  <c r="P54" i="81"/>
  <c r="O54" i="81"/>
  <c r="AH53" i="81"/>
  <c r="AG53" i="81"/>
  <c r="AF53" i="81"/>
  <c r="AE53" i="81"/>
  <c r="AD53" i="81"/>
  <c r="AC53" i="81"/>
  <c r="AA53" i="81"/>
  <c r="Z53" i="81"/>
  <c r="Y53" i="81"/>
  <c r="X53" i="81"/>
  <c r="W53" i="81"/>
  <c r="V53" i="81"/>
  <c r="T53" i="81"/>
  <c r="S53" i="81"/>
  <c r="R53" i="81"/>
  <c r="Q53" i="81"/>
  <c r="P53" i="81"/>
  <c r="O53" i="81"/>
  <c r="AH52" i="81"/>
  <c r="AG52" i="81"/>
  <c r="AF52" i="81"/>
  <c r="AE52" i="81"/>
  <c r="AD52" i="81"/>
  <c r="AC52" i="81"/>
  <c r="AA52" i="81"/>
  <c r="Z52" i="81"/>
  <c r="Y52" i="81"/>
  <c r="X52" i="81"/>
  <c r="W52" i="81"/>
  <c r="V52" i="81"/>
  <c r="T52" i="81"/>
  <c r="S52" i="81"/>
  <c r="R52" i="81"/>
  <c r="Q52" i="81"/>
  <c r="P52" i="81"/>
  <c r="O52" i="81"/>
  <c r="AH51" i="81"/>
  <c r="AG51" i="81"/>
  <c r="AF51" i="81"/>
  <c r="AE51" i="81"/>
  <c r="AD51" i="81"/>
  <c r="AC51" i="81"/>
  <c r="AA51" i="81"/>
  <c r="Z51" i="81"/>
  <c r="Y51" i="81"/>
  <c r="X51" i="81"/>
  <c r="W51" i="81"/>
  <c r="V51" i="81"/>
  <c r="T51" i="81"/>
  <c r="S51" i="81"/>
  <c r="R51" i="81"/>
  <c r="Q51" i="81"/>
  <c r="P51" i="81"/>
  <c r="O51" i="81"/>
  <c r="AH50" i="81"/>
  <c r="AG50" i="81"/>
  <c r="AF50" i="81"/>
  <c r="AE50" i="81"/>
  <c r="AD50" i="81"/>
  <c r="AC50" i="81"/>
  <c r="AA50" i="81"/>
  <c r="Z50" i="81"/>
  <c r="Y50" i="81"/>
  <c r="X50" i="81"/>
  <c r="W50" i="81"/>
  <c r="V50" i="81"/>
  <c r="T50" i="81"/>
  <c r="S50" i="81"/>
  <c r="R50" i="81"/>
  <c r="Q50" i="81"/>
  <c r="P50" i="81"/>
  <c r="O50" i="81"/>
  <c r="AH49" i="81"/>
  <c r="AG49" i="81"/>
  <c r="AF49" i="81"/>
  <c r="AE49" i="81"/>
  <c r="AD49" i="81"/>
  <c r="AC49" i="81"/>
  <c r="AA49" i="81"/>
  <c r="Z49" i="81"/>
  <c r="Y49" i="81"/>
  <c r="X49" i="81"/>
  <c r="W49" i="81"/>
  <c r="V49" i="81"/>
  <c r="T49" i="81"/>
  <c r="S49" i="81"/>
  <c r="R49" i="81"/>
  <c r="Q49" i="81"/>
  <c r="P49" i="81"/>
  <c r="O49" i="81"/>
  <c r="AH48" i="81"/>
  <c r="AG48" i="81"/>
  <c r="AF48" i="81"/>
  <c r="AE48" i="81"/>
  <c r="AD48" i="81"/>
  <c r="AC48" i="81"/>
  <c r="AA48" i="81"/>
  <c r="Z48" i="81"/>
  <c r="Y48" i="81"/>
  <c r="X48" i="81"/>
  <c r="W48" i="81"/>
  <c r="V48" i="81"/>
  <c r="T48" i="81"/>
  <c r="S48" i="81"/>
  <c r="R48" i="81"/>
  <c r="Q48" i="81"/>
  <c r="P48" i="81"/>
  <c r="O48" i="81"/>
  <c r="AH47" i="81"/>
  <c r="AG47" i="81"/>
  <c r="AF47" i="81"/>
  <c r="AE47" i="81"/>
  <c r="AD47" i="81"/>
  <c r="AC47" i="81"/>
  <c r="AA47" i="81"/>
  <c r="Z47" i="81"/>
  <c r="Y47" i="81"/>
  <c r="X47" i="81"/>
  <c r="W47" i="81"/>
  <c r="V47" i="81"/>
  <c r="T47" i="81"/>
  <c r="S47" i="81"/>
  <c r="R47" i="81"/>
  <c r="Q47" i="81"/>
  <c r="P47" i="81"/>
  <c r="O47" i="81"/>
  <c r="AH46" i="81"/>
  <c r="AG46" i="81"/>
  <c r="AF46" i="81"/>
  <c r="AE46" i="81"/>
  <c r="AD46" i="81"/>
  <c r="AC46" i="81"/>
  <c r="AA46" i="81"/>
  <c r="Z46" i="81"/>
  <c r="Y46" i="81"/>
  <c r="X46" i="81"/>
  <c r="W46" i="81"/>
  <c r="V46" i="81"/>
  <c r="T46" i="81"/>
  <c r="S46" i="81"/>
  <c r="R46" i="81"/>
  <c r="Q46" i="81"/>
  <c r="P46" i="81"/>
  <c r="O46" i="81"/>
  <c r="AH45" i="81"/>
  <c r="AG45" i="81"/>
  <c r="AF45" i="81"/>
  <c r="AE45" i="81"/>
  <c r="AD45" i="81"/>
  <c r="AC45" i="81"/>
  <c r="AA45" i="81"/>
  <c r="Z45" i="81"/>
  <c r="Y45" i="81"/>
  <c r="X45" i="81"/>
  <c r="W45" i="81"/>
  <c r="V45" i="81"/>
  <c r="T45" i="81"/>
  <c r="S45" i="81"/>
  <c r="R45" i="81"/>
  <c r="Q45" i="81"/>
  <c r="P45" i="81"/>
  <c r="O45" i="81"/>
  <c r="AH44" i="81"/>
  <c r="AG44" i="81"/>
  <c r="AF44" i="81"/>
  <c r="AE44" i="81"/>
  <c r="AD44" i="81"/>
  <c r="AC44" i="81"/>
  <c r="AA44" i="81"/>
  <c r="Z44" i="81"/>
  <c r="Y44" i="81"/>
  <c r="X44" i="81"/>
  <c r="W44" i="81"/>
  <c r="V44" i="81"/>
  <c r="T44" i="81"/>
  <c r="S44" i="81"/>
  <c r="R44" i="81"/>
  <c r="Q44" i="81"/>
  <c r="P44" i="81"/>
  <c r="O44" i="81"/>
  <c r="AH43" i="81"/>
  <c r="AG43" i="81"/>
  <c r="AF43" i="81"/>
  <c r="AE43" i="81"/>
  <c r="AD43" i="81"/>
  <c r="AC43" i="81"/>
  <c r="AA43" i="81"/>
  <c r="Z43" i="81"/>
  <c r="Y43" i="81"/>
  <c r="X43" i="81"/>
  <c r="W43" i="81"/>
  <c r="V43" i="81"/>
  <c r="T43" i="81"/>
  <c r="S43" i="81"/>
  <c r="R43" i="81"/>
  <c r="Q43" i="81"/>
  <c r="P43" i="81"/>
  <c r="O43" i="81"/>
  <c r="AH42" i="81"/>
  <c r="AG42" i="81"/>
  <c r="AF42" i="81"/>
  <c r="AE42" i="81"/>
  <c r="AD42" i="81"/>
  <c r="AC42" i="81"/>
  <c r="AA42" i="81"/>
  <c r="Z42" i="81"/>
  <c r="Y42" i="81"/>
  <c r="X42" i="81"/>
  <c r="W42" i="81"/>
  <c r="V42" i="81"/>
  <c r="T42" i="81"/>
  <c r="S42" i="81"/>
  <c r="R42" i="81"/>
  <c r="Q42" i="81"/>
  <c r="P42" i="81"/>
  <c r="O42" i="81"/>
  <c r="AH41" i="81"/>
  <c r="AG41" i="81"/>
  <c r="AF41" i="81"/>
  <c r="AE41" i="81"/>
  <c r="AD41" i="81"/>
  <c r="AC41" i="81"/>
  <c r="AA41" i="81"/>
  <c r="Z41" i="81"/>
  <c r="Y41" i="81"/>
  <c r="X41" i="81"/>
  <c r="W41" i="81"/>
  <c r="V41" i="81"/>
  <c r="T41" i="81"/>
  <c r="S41" i="81"/>
  <c r="R41" i="81"/>
  <c r="Q41" i="81"/>
  <c r="P41" i="81"/>
  <c r="O41" i="81"/>
  <c r="AH40" i="81"/>
  <c r="AG40" i="81"/>
  <c r="AF40" i="81"/>
  <c r="AE40" i="81"/>
  <c r="AD40" i="81"/>
  <c r="AC40" i="81"/>
  <c r="AA40" i="81"/>
  <c r="Z40" i="81"/>
  <c r="Y40" i="81"/>
  <c r="X40" i="81"/>
  <c r="W40" i="81"/>
  <c r="V40" i="81"/>
  <c r="T40" i="81"/>
  <c r="S40" i="81"/>
  <c r="R40" i="81"/>
  <c r="Q40" i="81"/>
  <c r="P40" i="81"/>
  <c r="O40" i="81"/>
  <c r="AH39" i="81"/>
  <c r="AG39" i="81"/>
  <c r="AF39" i="81"/>
  <c r="AE39" i="81"/>
  <c r="AD39" i="81"/>
  <c r="AC39" i="81"/>
  <c r="AA39" i="81"/>
  <c r="Z39" i="81"/>
  <c r="Y39" i="81"/>
  <c r="X39" i="81"/>
  <c r="W39" i="81"/>
  <c r="V39" i="81"/>
  <c r="T39" i="81"/>
  <c r="S39" i="81"/>
  <c r="R39" i="81"/>
  <c r="Q39" i="81"/>
  <c r="P39" i="81"/>
  <c r="O39" i="81"/>
  <c r="AH38" i="81"/>
  <c r="AG38" i="81"/>
  <c r="AF38" i="81"/>
  <c r="AE38" i="81"/>
  <c r="AD38" i="81"/>
  <c r="AC38" i="81"/>
  <c r="AA38" i="81"/>
  <c r="Z38" i="81"/>
  <c r="Y38" i="81"/>
  <c r="X38" i="81"/>
  <c r="W38" i="81"/>
  <c r="V38" i="81"/>
  <c r="T38" i="81"/>
  <c r="S38" i="81"/>
  <c r="R38" i="81"/>
  <c r="Q38" i="81"/>
  <c r="P38" i="81"/>
  <c r="O38" i="81"/>
  <c r="AH37" i="81"/>
  <c r="AG37" i="81"/>
  <c r="AF37" i="81"/>
  <c r="AE37" i="81"/>
  <c r="AD37" i="81"/>
  <c r="AC37" i="81"/>
  <c r="AA37" i="81"/>
  <c r="Z37" i="81"/>
  <c r="Y37" i="81"/>
  <c r="X37" i="81"/>
  <c r="W37" i="81"/>
  <c r="V37" i="81"/>
  <c r="T37" i="81"/>
  <c r="S37" i="81"/>
  <c r="R37" i="81"/>
  <c r="Q37" i="81"/>
  <c r="P37" i="81"/>
  <c r="O37" i="81"/>
  <c r="AH36" i="81"/>
  <c r="AG36" i="81"/>
  <c r="AF36" i="81"/>
  <c r="AE36" i="81"/>
  <c r="AD36" i="81"/>
  <c r="AC36" i="81"/>
  <c r="AA36" i="81"/>
  <c r="Z36" i="81"/>
  <c r="Y36" i="81"/>
  <c r="X36" i="81"/>
  <c r="W36" i="81"/>
  <c r="V36" i="81"/>
  <c r="T36" i="81"/>
  <c r="S36" i="81"/>
  <c r="R36" i="81"/>
  <c r="Q36" i="81"/>
  <c r="P36" i="81"/>
  <c r="O36" i="81"/>
  <c r="AH35" i="81"/>
  <c r="AG35" i="81"/>
  <c r="AF35" i="81"/>
  <c r="AE35" i="81"/>
  <c r="AD35" i="81"/>
  <c r="AC35" i="81"/>
  <c r="AA35" i="81"/>
  <c r="Z35" i="81"/>
  <c r="Y35" i="81"/>
  <c r="X35" i="81"/>
  <c r="W35" i="81"/>
  <c r="V35" i="81"/>
  <c r="T35" i="81"/>
  <c r="S35" i="81"/>
  <c r="R35" i="81"/>
  <c r="Q35" i="81"/>
  <c r="P35" i="81"/>
  <c r="O35" i="81"/>
  <c r="AH34" i="81"/>
  <c r="AG34" i="81"/>
  <c r="AF34" i="81"/>
  <c r="AE34" i="81"/>
  <c r="AD34" i="81"/>
  <c r="AC34" i="81"/>
  <c r="AA34" i="81"/>
  <c r="Z34" i="81"/>
  <c r="Y34" i="81"/>
  <c r="X34" i="81"/>
  <c r="W34" i="81"/>
  <c r="V34" i="81"/>
  <c r="T34" i="81"/>
  <c r="S34" i="81"/>
  <c r="R34" i="81"/>
  <c r="Q34" i="81"/>
  <c r="P34" i="81"/>
  <c r="O34" i="81"/>
  <c r="AH33" i="81"/>
  <c r="AG33" i="81"/>
  <c r="AF33" i="81"/>
  <c r="AE33" i="81"/>
  <c r="AD33" i="81"/>
  <c r="AC33" i="81"/>
  <c r="AA33" i="81"/>
  <c r="Z33" i="81"/>
  <c r="Y33" i="81"/>
  <c r="X33" i="81"/>
  <c r="W33" i="81"/>
  <c r="V33" i="81"/>
  <c r="T33" i="81"/>
  <c r="S33" i="81"/>
  <c r="R33" i="81"/>
  <c r="Q33" i="81"/>
  <c r="P33" i="81"/>
  <c r="O33" i="81"/>
  <c r="AH32" i="81"/>
  <c r="AG32" i="81"/>
  <c r="AF32" i="81"/>
  <c r="AE32" i="81"/>
  <c r="AD32" i="81"/>
  <c r="AC32" i="81"/>
  <c r="AA32" i="81"/>
  <c r="Z32" i="81"/>
  <c r="Y32" i="81"/>
  <c r="X32" i="81"/>
  <c r="W32" i="81"/>
  <c r="V32" i="81"/>
  <c r="T32" i="81"/>
  <c r="S32" i="81"/>
  <c r="R32" i="81"/>
  <c r="Q32" i="81"/>
  <c r="P32" i="81"/>
  <c r="O32" i="81"/>
  <c r="AH31" i="81"/>
  <c r="AG31" i="81"/>
  <c r="AF31" i="81"/>
  <c r="AE31" i="81"/>
  <c r="AD31" i="81"/>
  <c r="AC31" i="81"/>
  <c r="AA31" i="81"/>
  <c r="Z31" i="81"/>
  <c r="Y31" i="81"/>
  <c r="X31" i="81"/>
  <c r="W31" i="81"/>
  <c r="V31" i="81"/>
  <c r="T31" i="81"/>
  <c r="S31" i="81"/>
  <c r="R31" i="81"/>
  <c r="Q31" i="81"/>
  <c r="P31" i="81"/>
  <c r="O31" i="81"/>
  <c r="AH30" i="81"/>
  <c r="AG30" i="81"/>
  <c r="AF30" i="81"/>
  <c r="AE30" i="81"/>
  <c r="AD30" i="81"/>
  <c r="AC30" i="81"/>
  <c r="AA30" i="81"/>
  <c r="Z30" i="81"/>
  <c r="Y30" i="81"/>
  <c r="X30" i="81"/>
  <c r="W30" i="81"/>
  <c r="V30" i="81"/>
  <c r="T30" i="81"/>
  <c r="S30" i="81"/>
  <c r="R30" i="81"/>
  <c r="Q30" i="81"/>
  <c r="P30" i="81"/>
  <c r="O30" i="81"/>
  <c r="AH29" i="81"/>
  <c r="AG29" i="81"/>
  <c r="AF29" i="81"/>
  <c r="AE29" i="81"/>
  <c r="AD29" i="81"/>
  <c r="AC29" i="81"/>
  <c r="AA29" i="81"/>
  <c r="Z29" i="81"/>
  <c r="Y29" i="81"/>
  <c r="X29" i="81"/>
  <c r="W29" i="81"/>
  <c r="V29" i="81"/>
  <c r="T29" i="81"/>
  <c r="S29" i="81"/>
  <c r="R29" i="81"/>
  <c r="Q29" i="81"/>
  <c r="P29" i="81"/>
  <c r="O29" i="81"/>
  <c r="AH28" i="81"/>
  <c r="AG28" i="81"/>
  <c r="AF28" i="81"/>
  <c r="AE28" i="81"/>
  <c r="AD28" i="81"/>
  <c r="AC28" i="81"/>
  <c r="AA28" i="81"/>
  <c r="Z28" i="81"/>
  <c r="Y28" i="81"/>
  <c r="X28" i="81"/>
  <c r="W28" i="81"/>
  <c r="V28" i="81"/>
  <c r="T28" i="81"/>
  <c r="S28" i="81"/>
  <c r="R28" i="81"/>
  <c r="Q28" i="81"/>
  <c r="P28" i="81"/>
  <c r="O28" i="81"/>
  <c r="AH27" i="81"/>
  <c r="AG27" i="81"/>
  <c r="AF27" i="81"/>
  <c r="AE27" i="81"/>
  <c r="AD27" i="81"/>
  <c r="AC27" i="81"/>
  <c r="AA27" i="81"/>
  <c r="Z27" i="81"/>
  <c r="Y27" i="81"/>
  <c r="X27" i="81"/>
  <c r="W27" i="81"/>
  <c r="V27" i="81"/>
  <c r="T27" i="81"/>
  <c r="S27" i="81"/>
  <c r="R27" i="81"/>
  <c r="Q27" i="81"/>
  <c r="P27" i="81"/>
  <c r="O27" i="81"/>
  <c r="AH26" i="81"/>
  <c r="AG26" i="81"/>
  <c r="AF26" i="81"/>
  <c r="AE26" i="81"/>
  <c r="AD26" i="81"/>
  <c r="AC26" i="81"/>
  <c r="AA26" i="81"/>
  <c r="Z26" i="81"/>
  <c r="Y26" i="81"/>
  <c r="X26" i="81"/>
  <c r="W26" i="81"/>
  <c r="V26" i="81"/>
  <c r="T26" i="81"/>
  <c r="S26" i="81"/>
  <c r="R26" i="81"/>
  <c r="Q26" i="81"/>
  <c r="P26" i="81"/>
  <c r="O26" i="81"/>
  <c r="AH25" i="81"/>
  <c r="AG25" i="81"/>
  <c r="AF25" i="81"/>
  <c r="AE25" i="81"/>
  <c r="AD25" i="81"/>
  <c r="AC25" i="81"/>
  <c r="AA25" i="81"/>
  <c r="Z25" i="81"/>
  <c r="Y25" i="81"/>
  <c r="X25" i="81"/>
  <c r="W25" i="81"/>
  <c r="V25" i="81"/>
  <c r="T25" i="81"/>
  <c r="S25" i="81"/>
  <c r="R25" i="81"/>
  <c r="Q25" i="81"/>
  <c r="P25" i="81"/>
  <c r="O25" i="81"/>
  <c r="AH24" i="81"/>
  <c r="AG24" i="81"/>
  <c r="AF24" i="81"/>
  <c r="AE24" i="81"/>
  <c r="AD24" i="81"/>
  <c r="AC24" i="81"/>
  <c r="AA24" i="81"/>
  <c r="Z24" i="81"/>
  <c r="Y24" i="81"/>
  <c r="X24" i="81"/>
  <c r="W24" i="81"/>
  <c r="V24" i="81"/>
  <c r="T24" i="81"/>
  <c r="S24" i="81"/>
  <c r="R24" i="81"/>
  <c r="Q24" i="81"/>
  <c r="P24" i="81"/>
  <c r="O24" i="81"/>
  <c r="AH23" i="81"/>
  <c r="AG23" i="81"/>
  <c r="AF23" i="81"/>
  <c r="AE23" i="81"/>
  <c r="AD23" i="81"/>
  <c r="AC23" i="81"/>
  <c r="AA23" i="81"/>
  <c r="Z23" i="81"/>
  <c r="Y23" i="81"/>
  <c r="X23" i="81"/>
  <c r="W23" i="81"/>
  <c r="V23" i="81"/>
  <c r="T23" i="81"/>
  <c r="S23" i="81"/>
  <c r="R23" i="81"/>
  <c r="Q23" i="81"/>
  <c r="P23" i="81"/>
  <c r="O23" i="81"/>
  <c r="AH22" i="81"/>
  <c r="AG22" i="81"/>
  <c r="AF22" i="81"/>
  <c r="AE22" i="81"/>
  <c r="AD22" i="81"/>
  <c r="AC22" i="81"/>
  <c r="AA22" i="81"/>
  <c r="Z22" i="81"/>
  <c r="Y22" i="81"/>
  <c r="X22" i="81"/>
  <c r="W22" i="81"/>
  <c r="V22" i="81"/>
  <c r="T22" i="81"/>
  <c r="S22" i="81"/>
  <c r="R22" i="81"/>
  <c r="Q22" i="81"/>
  <c r="P22" i="81"/>
  <c r="O22" i="81"/>
  <c r="AH21" i="81"/>
  <c r="AG21" i="81"/>
  <c r="AF21" i="81"/>
  <c r="AE21" i="81"/>
  <c r="AD21" i="81"/>
  <c r="AC21" i="81"/>
  <c r="AA21" i="81"/>
  <c r="Z21" i="81"/>
  <c r="Y21" i="81"/>
  <c r="X21" i="81"/>
  <c r="W21" i="81"/>
  <c r="V21" i="81"/>
  <c r="T21" i="81"/>
  <c r="S21" i="81"/>
  <c r="R21" i="81"/>
  <c r="Q21" i="81"/>
  <c r="P21" i="81"/>
  <c r="O21" i="81"/>
  <c r="AH20" i="81"/>
  <c r="AG20" i="81"/>
  <c r="AF20" i="81"/>
  <c r="AE20" i="81"/>
  <c r="AD20" i="81"/>
  <c r="AC20" i="81"/>
  <c r="AA20" i="81"/>
  <c r="Z20" i="81"/>
  <c r="Y20" i="81"/>
  <c r="X20" i="81"/>
  <c r="W20" i="81"/>
  <c r="V20" i="81"/>
  <c r="T20" i="81"/>
  <c r="S20" i="81"/>
  <c r="R20" i="81"/>
  <c r="Q20" i="81"/>
  <c r="P20" i="81"/>
  <c r="O20" i="81"/>
  <c r="AH19" i="81"/>
  <c r="AG19" i="81"/>
  <c r="AF19" i="81"/>
  <c r="AE19" i="81"/>
  <c r="AD19" i="81"/>
  <c r="AC19" i="81"/>
  <c r="AA19" i="81"/>
  <c r="Z19" i="81"/>
  <c r="Y19" i="81"/>
  <c r="X19" i="81"/>
  <c r="W19" i="81"/>
  <c r="V19" i="81"/>
  <c r="T19" i="81"/>
  <c r="S19" i="81"/>
  <c r="R19" i="81"/>
  <c r="Q19" i="81"/>
  <c r="P19" i="81"/>
  <c r="O19" i="81"/>
  <c r="AH18" i="81"/>
  <c r="AG18" i="81"/>
  <c r="AF18" i="81"/>
  <c r="AE18" i="81"/>
  <c r="AD18" i="81"/>
  <c r="AC18" i="81"/>
  <c r="AA18" i="81"/>
  <c r="Z18" i="81"/>
  <c r="Y18" i="81"/>
  <c r="X18" i="81"/>
  <c r="W18" i="81"/>
  <c r="V18" i="81"/>
  <c r="T18" i="81"/>
  <c r="S18" i="81"/>
  <c r="R18" i="81"/>
  <c r="Q18" i="81"/>
  <c r="P18" i="81"/>
  <c r="O18" i="81"/>
  <c r="AH17" i="81"/>
  <c r="AG17" i="81"/>
  <c r="AF17" i="81"/>
  <c r="AE17" i="81"/>
  <c r="AD17" i="81"/>
  <c r="AC17" i="81"/>
  <c r="AA17" i="81"/>
  <c r="Z17" i="81"/>
  <c r="Y17" i="81"/>
  <c r="X17" i="81"/>
  <c r="W17" i="81"/>
  <c r="V17" i="81"/>
  <c r="T17" i="81"/>
  <c r="S17" i="81"/>
  <c r="R17" i="81"/>
  <c r="Q17" i="81"/>
  <c r="P17" i="81"/>
  <c r="O17" i="81"/>
  <c r="AH16" i="81"/>
  <c r="AG16" i="81"/>
  <c r="AF16" i="81"/>
  <c r="AE16" i="81"/>
  <c r="AD16" i="81"/>
  <c r="AC16" i="81"/>
  <c r="AA16" i="81"/>
  <c r="Z16" i="81"/>
  <c r="Y16" i="81"/>
  <c r="X16" i="81"/>
  <c r="W16" i="81"/>
  <c r="V16" i="81"/>
  <c r="T16" i="81"/>
  <c r="S16" i="81"/>
  <c r="R16" i="81"/>
  <c r="Q16" i="81"/>
  <c r="P16" i="81"/>
  <c r="O16" i="81"/>
  <c r="AH15" i="81"/>
  <c r="AG15" i="81"/>
  <c r="AF15" i="81"/>
  <c r="AE15" i="81"/>
  <c r="AD15" i="81"/>
  <c r="AC15" i="81"/>
  <c r="AA15" i="81"/>
  <c r="Z15" i="81"/>
  <c r="Y15" i="81"/>
  <c r="X15" i="81"/>
  <c r="W15" i="81"/>
  <c r="V15" i="81"/>
  <c r="T15" i="81"/>
  <c r="S15" i="81"/>
  <c r="R15" i="81"/>
  <c r="Q15" i="81"/>
  <c r="P15" i="81"/>
  <c r="O15" i="81"/>
  <c r="AH14" i="81"/>
  <c r="AG14" i="81"/>
  <c r="AF14" i="81"/>
  <c r="AE14" i="81"/>
  <c r="AD14" i="81"/>
  <c r="AC14" i="81"/>
  <c r="AA14" i="81"/>
  <c r="Z14" i="81"/>
  <c r="Y14" i="81"/>
  <c r="X14" i="81"/>
  <c r="W14" i="81"/>
  <c r="V14" i="81"/>
  <c r="T14" i="81"/>
  <c r="S14" i="81"/>
  <c r="R14" i="81"/>
  <c r="Q14" i="81"/>
  <c r="P14" i="81"/>
  <c r="O14" i="81"/>
  <c r="AH13" i="81"/>
  <c r="AG13" i="81"/>
  <c r="AF13" i="81"/>
  <c r="AE13" i="81"/>
  <c r="AD13" i="81"/>
  <c r="AC13" i="81"/>
  <c r="AA13" i="81"/>
  <c r="Z13" i="81"/>
  <c r="Y13" i="81"/>
  <c r="X13" i="81"/>
  <c r="W13" i="81"/>
  <c r="V13" i="81"/>
  <c r="T13" i="81"/>
  <c r="S13" i="81"/>
  <c r="R13" i="81"/>
  <c r="Q13" i="81"/>
  <c r="P13" i="81"/>
  <c r="O13" i="81"/>
  <c r="AH12" i="81"/>
  <c r="AG12" i="81"/>
  <c r="AF12" i="81"/>
  <c r="AE12" i="81"/>
  <c r="AD12" i="81"/>
  <c r="AC12" i="81"/>
  <c r="AA12" i="81"/>
  <c r="Z12" i="81"/>
  <c r="Y12" i="81"/>
  <c r="X12" i="81"/>
  <c r="W12" i="81"/>
  <c r="V12" i="81"/>
  <c r="T12" i="81"/>
  <c r="S12" i="81"/>
  <c r="R12" i="81"/>
  <c r="Q12" i="81"/>
  <c r="P12" i="81"/>
  <c r="O12" i="81"/>
  <c r="AH11" i="81"/>
  <c r="AG11" i="81"/>
  <c r="AF11" i="81"/>
  <c r="AE11" i="81"/>
  <c r="AD11" i="81"/>
  <c r="AC11" i="81"/>
  <c r="AA11" i="81"/>
  <c r="Z11" i="81"/>
  <c r="Y11" i="81"/>
  <c r="X11" i="81"/>
  <c r="W11" i="81"/>
  <c r="V11" i="81"/>
  <c r="T11" i="81"/>
  <c r="S11" i="81"/>
  <c r="R11" i="81"/>
  <c r="Q11" i="81"/>
  <c r="P11" i="81"/>
  <c r="O11" i="81"/>
  <c r="AH10" i="81"/>
  <c r="AG10" i="81"/>
  <c r="AF10" i="81"/>
  <c r="AE10" i="81"/>
  <c r="AD10" i="81"/>
  <c r="AC10" i="81"/>
  <c r="AA10" i="81"/>
  <c r="Z10" i="81"/>
  <c r="Y10" i="81"/>
  <c r="X10" i="81"/>
  <c r="W10" i="81"/>
  <c r="V10" i="81"/>
  <c r="T10" i="81"/>
  <c r="S10" i="81"/>
  <c r="R10" i="81"/>
  <c r="Q10" i="81"/>
  <c r="P10" i="81"/>
  <c r="O10" i="81"/>
  <c r="AH9" i="81"/>
  <c r="AG9" i="81"/>
  <c r="AF9" i="81"/>
  <c r="AE9" i="81"/>
  <c r="AD9" i="81"/>
  <c r="AC9" i="81"/>
  <c r="AA9" i="81"/>
  <c r="Z9" i="81"/>
  <c r="Y9" i="81"/>
  <c r="X9" i="81"/>
  <c r="W9" i="81"/>
  <c r="V9" i="81"/>
  <c r="T9" i="81"/>
  <c r="S9" i="81"/>
  <c r="R9" i="81"/>
  <c r="Q9" i="81"/>
  <c r="P9" i="81"/>
  <c r="O9" i="81"/>
  <c r="AH8" i="81"/>
  <c r="AG8" i="81"/>
  <c r="AF8" i="81"/>
  <c r="AE8" i="81"/>
  <c r="AD8" i="81"/>
  <c r="AC8" i="81"/>
  <c r="AA8" i="81"/>
  <c r="Z8" i="81"/>
  <c r="Y8" i="81"/>
  <c r="X8" i="81"/>
  <c r="W8" i="81"/>
  <c r="V8" i="81"/>
  <c r="T8" i="81"/>
  <c r="S8" i="81"/>
  <c r="R8" i="81"/>
  <c r="Q8" i="81"/>
  <c r="P8" i="81"/>
  <c r="O8" i="81"/>
  <c r="AH7" i="81"/>
  <c r="AG7" i="81"/>
  <c r="AF7" i="81"/>
  <c r="AE7" i="81"/>
  <c r="AD7" i="81"/>
  <c r="AC7" i="81"/>
  <c r="AA7" i="81"/>
  <c r="Z7" i="81"/>
  <c r="Y7" i="81"/>
  <c r="X7" i="81"/>
  <c r="W7" i="81"/>
  <c r="V7" i="81"/>
  <c r="T7" i="81"/>
  <c r="S7" i="81"/>
  <c r="R7" i="81"/>
  <c r="Q7" i="81"/>
  <c r="P7" i="81"/>
  <c r="O7" i="81"/>
  <c r="AH6" i="81"/>
  <c r="AG6" i="81"/>
  <c r="AF6" i="81"/>
  <c r="AE6" i="81"/>
  <c r="AD6" i="81"/>
  <c r="AC6" i="81"/>
  <c r="AA6" i="81"/>
  <c r="Z6" i="81"/>
  <c r="Y6" i="81"/>
  <c r="X6" i="81"/>
  <c r="W6" i="81"/>
  <c r="V6" i="81"/>
  <c r="T6" i="81"/>
  <c r="S6" i="81"/>
  <c r="R6" i="81"/>
  <c r="Q6" i="81"/>
  <c r="P6" i="81"/>
  <c r="O6" i="81"/>
  <c r="AH5" i="81"/>
  <c r="AG5" i="81"/>
  <c r="AF5" i="81"/>
  <c r="AE5" i="81"/>
  <c r="AD5" i="81"/>
  <c r="AC5" i="81"/>
  <c r="AA5" i="81"/>
  <c r="Z5" i="81"/>
  <c r="Y5" i="81"/>
  <c r="X5" i="81"/>
  <c r="W5" i="81"/>
  <c r="V5" i="81"/>
  <c r="T5" i="81"/>
  <c r="S5" i="81"/>
  <c r="R5" i="81"/>
  <c r="Q5" i="81"/>
  <c r="P5" i="81"/>
  <c r="O5" i="81"/>
  <c r="AC4" i="81"/>
  <c r="V4" i="81"/>
  <c r="O4" i="81"/>
  <c r="AD2" i="81" a="1"/>
  <c r="AF2" i="81" s="1"/>
  <c r="W2" i="81" a="1"/>
  <c r="AA2" i="81" s="1"/>
  <c r="P2" i="81" a="1"/>
  <c r="R2" i="81" s="1"/>
  <c r="D5" i="81" s="1"/>
  <c r="AD2" i="81" l="1"/>
  <c r="AE2" i="81"/>
  <c r="AH2" i="81"/>
  <c r="S2" i="81"/>
  <c r="E5" i="81" s="1"/>
  <c r="X2" i="81"/>
  <c r="AG2" i="81"/>
  <c r="Q2" i="81"/>
  <c r="C5" i="81" s="1"/>
  <c r="P2" i="81"/>
  <c r="B5" i="81" s="1"/>
  <c r="T2" i="81"/>
  <c r="F5" i="81" s="1"/>
  <c r="Y2" i="81"/>
  <c r="Z2" i="81"/>
  <c r="W2" i="81"/>
  <c r="P11" i="80" l="1"/>
</calcChain>
</file>

<file path=xl/sharedStrings.xml><?xml version="1.0" encoding="utf-8"?>
<sst xmlns="http://schemas.openxmlformats.org/spreadsheetml/2006/main" count="492" uniqueCount="407">
  <si>
    <t>强烈推荐</t>
  </si>
  <si>
    <t>中    性</t>
    <phoneticPr fontId="5" type="noConversion"/>
  </si>
  <si>
    <t>日期</t>
    <phoneticPr fontId="5" type="noConversion"/>
  </si>
  <si>
    <t>%</t>
    <phoneticPr fontId="5" type="noConversion"/>
  </si>
  <si>
    <t>近三年</t>
    <phoneticPr fontId="5" type="noConversion"/>
  </si>
  <si>
    <t>近两年</t>
    <phoneticPr fontId="5" type="noConversion"/>
  </si>
  <si>
    <t>市场表现</t>
    <phoneticPr fontId="5" type="noConversion"/>
  </si>
  <si>
    <t>代码</t>
  </si>
  <si>
    <t>本周表现</t>
    <phoneticPr fontId="5" type="noConversion"/>
  </si>
  <si>
    <t>行业研究报告</t>
    <phoneticPr fontId="5" type="noConversion"/>
  </si>
  <si>
    <t>预期未来6个月内行业指数相对市场指数持平</t>
    <phoneticPr fontId="5" type="noConversion"/>
  </si>
  <si>
    <t>预期未来6个月内行业指数弱于市场指数5%以上</t>
    <phoneticPr fontId="5" type="noConversion"/>
  </si>
  <si>
    <t>投资评级定义</t>
    <phoneticPr fontId="5" type="noConversion"/>
  </si>
  <si>
    <t>行业评级</t>
    <phoneticPr fontId="5" type="noConversion"/>
  </si>
  <si>
    <t>预期未来6个月内股价相对市场基准指数升幅在15%以上</t>
    <phoneticPr fontId="5" type="noConversion"/>
  </si>
  <si>
    <t>预期未来6个月内行业指数优于市场指数5%以上</t>
    <phoneticPr fontId="5" type="noConversion"/>
  </si>
  <si>
    <t>推    荐</t>
    <phoneticPr fontId="5" type="noConversion"/>
  </si>
  <si>
    <t>预期未来6个月内股价相对市场基准指数升幅在5%到15%</t>
    <phoneticPr fontId="5" type="noConversion"/>
  </si>
  <si>
    <t>中    性</t>
    <phoneticPr fontId="5" type="noConversion"/>
  </si>
  <si>
    <t>预期未来6个月内股价相对市场基准指数变动在-5%到5%内</t>
    <phoneticPr fontId="5" type="noConversion"/>
  </si>
  <si>
    <t>卖    出</t>
    <phoneticPr fontId="5" type="noConversion"/>
  </si>
  <si>
    <t>预期未来 6 个月内股价相对市场基准指数跌幅在15%以上</t>
    <phoneticPr fontId="5" type="noConversion"/>
  </si>
  <si>
    <t>看    好</t>
    <phoneticPr fontId="5" type="noConversion"/>
  </si>
  <si>
    <t>看    淡</t>
    <phoneticPr fontId="5" type="noConversion"/>
  </si>
  <si>
    <r>
      <t>近</t>
    </r>
    <r>
      <rPr>
        <sz val="10"/>
        <color indexed="10"/>
        <rFont val="Calibri"/>
        <family val="2"/>
      </rPr>
      <t>1</t>
    </r>
    <r>
      <rPr>
        <sz val="10"/>
        <color indexed="10"/>
        <rFont val="宋体"/>
        <family val="3"/>
        <charset val="134"/>
      </rPr>
      <t>年</t>
    </r>
    <phoneticPr fontId="5" type="noConversion"/>
  </si>
  <si>
    <r>
      <t>近</t>
    </r>
    <r>
      <rPr>
        <sz val="10"/>
        <color indexed="10"/>
        <rFont val="Calibri"/>
        <family val="2"/>
      </rPr>
      <t>2</t>
    </r>
    <r>
      <rPr>
        <sz val="10"/>
        <color indexed="10"/>
        <rFont val="宋体"/>
        <family val="3"/>
        <charset val="134"/>
      </rPr>
      <t>年</t>
    </r>
    <phoneticPr fontId="5" type="noConversion"/>
  </si>
  <si>
    <r>
      <t>近</t>
    </r>
    <r>
      <rPr>
        <sz val="10"/>
        <color indexed="10"/>
        <rFont val="Calibri"/>
        <family val="2"/>
      </rPr>
      <t>3</t>
    </r>
    <r>
      <rPr>
        <sz val="10"/>
        <color indexed="10"/>
        <rFont val="宋体"/>
        <family val="3"/>
        <charset val="134"/>
      </rPr>
      <t>年</t>
    </r>
  </si>
  <si>
    <t xml:space="preserve">  通信行业最近一年市场表现</t>
    <phoneticPr fontId="5" type="noConversion"/>
  </si>
  <si>
    <t>行业：通信</t>
    <phoneticPr fontId="5" type="noConversion"/>
  </si>
  <si>
    <t>通信板块过去一周相对于主要指数涨跌</t>
    <phoneticPr fontId="73" type="noConversion"/>
  </si>
  <si>
    <t>板块表现</t>
    <phoneticPr fontId="73" type="noConversion"/>
  </si>
  <si>
    <t>一周股票涨跌前五</t>
    <phoneticPr fontId="73" type="noConversion"/>
  </si>
  <si>
    <t>日期</t>
  </si>
  <si>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5" type="noConversion"/>
  </si>
  <si>
    <r>
      <t xml:space="preserve">  </t>
    </r>
    <r>
      <rPr>
        <sz val="11"/>
        <rFont val="仿宋_GB2312"/>
        <family val="3"/>
        <charset val="134"/>
      </rPr>
      <t>邮箱：</t>
    </r>
    <r>
      <rPr>
        <sz val="11"/>
        <rFont val="Calibri"/>
        <family val="2"/>
      </rPr>
      <t>penghong@hrsec.com.cn</t>
    </r>
    <phoneticPr fontId="50" type="noConversion"/>
  </si>
  <si>
    <r>
      <t xml:space="preserve">  </t>
    </r>
    <r>
      <rPr>
        <sz val="11"/>
        <rFont val="仿宋_GB2312"/>
        <family val="3"/>
        <charset val="134"/>
      </rPr>
      <t>电话：</t>
    </r>
    <r>
      <rPr>
        <sz val="11"/>
        <rFont val="Calibri"/>
        <family val="2"/>
      </rPr>
      <t>010-58565125</t>
    </r>
    <phoneticPr fontId="50" type="noConversion"/>
  </si>
  <si>
    <r>
      <t>201</t>
    </r>
    <r>
      <rPr>
        <b/>
        <sz val="10"/>
        <rFont val="宋体"/>
        <family val="3"/>
        <charset val="134"/>
      </rPr>
      <t>4年年初至今股票涨跌前五</t>
    </r>
    <phoneticPr fontId="73" type="noConversion"/>
  </si>
  <si>
    <t>公司评级</t>
    <phoneticPr fontId="5" type="noConversion"/>
  </si>
  <si>
    <t>通信行业周报</t>
    <phoneticPr fontId="5"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</si>
  <si>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</si>
  <si>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</si>
  <si>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</si>
  <si>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</si>
  <si>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</si>
  <si>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</si>
  <si>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</si>
  <si>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</si>
  <si>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</si>
  <si>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</si>
  <si>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</si>
  <si>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</si>
  <si>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</si>
  <si>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追加承诺限售股份上市流通</t>
  </si>
  <si>
    <t>辉煌科技</t>
  </si>
  <si>
    <t>002296.SZ</t>
  </si>
  <si>
    <t>002281.SZ</t>
  </si>
  <si>
    <t>初灵信息</t>
  </si>
  <si>
    <t>300250.SZ</t>
  </si>
  <si>
    <t>鹏博士</t>
  </si>
  <si>
    <t>解禁股份类型</t>
  </si>
  <si>
    <t>占比(%)</t>
  </si>
  <si>
    <t>流通A股</t>
  </si>
  <si>
    <t>总股本</t>
  </si>
  <si>
    <t>解禁数量(万股)</t>
  </si>
  <si>
    <t>解禁日期</t>
  </si>
  <si>
    <t>变动后(万股)</t>
  </si>
  <si>
    <t>变动前(万股)</t>
  </si>
  <si>
    <t>网宿科技</t>
  </si>
  <si>
    <t>信维通信</t>
  </si>
  <si>
    <t>600804.SH</t>
    <phoneticPr fontId="5" type="noConversion"/>
  </si>
  <si>
    <t>000063.SZ</t>
    <phoneticPr fontId="5" type="noConversion"/>
  </si>
  <si>
    <t>300136.SZ</t>
    <phoneticPr fontId="5" type="noConversion"/>
  </si>
  <si>
    <t>300017.SZ</t>
    <phoneticPr fontId="5" type="noConversion"/>
  </si>
  <si>
    <t>002491.SZ</t>
    <phoneticPr fontId="5" type="noConversion"/>
  </si>
  <si>
    <t>300047.SZ</t>
    <phoneticPr fontId="5" type="noConversion"/>
  </si>
  <si>
    <t>通信设备</t>
    <phoneticPr fontId="5" type="noConversion"/>
  </si>
  <si>
    <t>CDN设备</t>
    <phoneticPr fontId="5" type="noConversion"/>
  </si>
  <si>
    <t>宽带增值</t>
    <phoneticPr fontId="5" type="noConversion"/>
  </si>
  <si>
    <t>终端天线</t>
    <phoneticPr fontId="5" type="noConversion"/>
  </si>
  <si>
    <t>002115.SZ</t>
    <phoneticPr fontId="5" type="noConversion"/>
  </si>
  <si>
    <t>网络优化</t>
    <phoneticPr fontId="5" type="noConversion"/>
  </si>
  <si>
    <t>光通信</t>
    <phoneticPr fontId="5" type="noConversion"/>
  </si>
  <si>
    <t>002396.SZ</t>
    <phoneticPr fontId="5" type="noConversion"/>
  </si>
  <si>
    <t>2014年</t>
    <phoneticPr fontId="5" type="noConversion"/>
  </si>
  <si>
    <t>2015年</t>
    <phoneticPr fontId="5" type="noConversion"/>
  </si>
  <si>
    <t>预测PE水平</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</si>
  <si>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</si>
  <si>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累计值(万信道)</t>
  </si>
  <si>
    <t>累计同比(%)</t>
  </si>
  <si>
    <t>星网锐捷</t>
  </si>
  <si>
    <t>中兴通讯</t>
  </si>
  <si>
    <t>天源迪科</t>
  </si>
  <si>
    <t>三维通信</t>
  </si>
  <si>
    <t>通鼎光电</t>
  </si>
  <si>
    <t>运营支撑系统</t>
    <phoneticPr fontId="5" type="noConversion"/>
  </si>
  <si>
    <t>企业网设备</t>
    <phoneticPr fontId="5" type="noConversion"/>
  </si>
  <si>
    <t xml:space="preserve">  市场研究部 证券研究报告</t>
    <phoneticPr fontId="5" type="noConversion"/>
  </si>
  <si>
    <t>300288.SZ</t>
  </si>
  <si>
    <t>002148.SZ</t>
  </si>
  <si>
    <t>000035.SZ</t>
  </si>
  <si>
    <t>000300.SH</t>
  </si>
  <si>
    <t>CI005026.WI</t>
  </si>
  <si>
    <t>CI005175.WI</t>
  </si>
  <si>
    <t>CI005181.WI</t>
  </si>
  <si>
    <t>沪深300</t>
  </si>
  <si>
    <t>通信(中信)</t>
  </si>
  <si>
    <t>电信运营Ⅱ(中信)</t>
  </si>
  <si>
    <t>通信设备制造(中信)</t>
  </si>
  <si>
    <t>周收盘价</t>
  </si>
  <si>
    <t>000555.SZ</t>
  </si>
  <si>
    <t>000836.SZ</t>
  </si>
  <si>
    <t>002261.SZ</t>
  </si>
  <si>
    <t>600057.SH</t>
  </si>
  <si>
    <t>002547.SZ</t>
  </si>
  <si>
    <t>600522.SH</t>
  </si>
  <si>
    <t>002446.SZ</t>
  </si>
  <si>
    <t>002316.SZ</t>
  </si>
  <si>
    <t>600485.SH</t>
  </si>
  <si>
    <t>300134.SZ</t>
  </si>
  <si>
    <t>600487.SH</t>
  </si>
  <si>
    <t>国内资讯</t>
    <phoneticPr fontId="5" type="noConversion"/>
  </si>
  <si>
    <t>国内资讯</t>
    <phoneticPr fontId="5" type="noConversion"/>
  </si>
  <si>
    <t>资料来源：网络资料、华融证券整理</t>
    <phoneticPr fontId="5" type="noConversion"/>
  </si>
  <si>
    <t>重要公司资讯</t>
    <phoneticPr fontId="5" type="noConversion"/>
  </si>
  <si>
    <t>资料来源：公司公告、网络资料、华融证券整理</t>
    <phoneticPr fontId="5" type="noConversion"/>
  </si>
  <si>
    <t>600198.SH</t>
  </si>
  <si>
    <t>大唐电信</t>
  </si>
  <si>
    <t>重点设备商资讯</t>
    <phoneticPr fontId="5" type="noConversion"/>
  </si>
  <si>
    <t>CI005182.WI</t>
  </si>
  <si>
    <t>增值服务Ⅱ(中信)</t>
  </si>
  <si>
    <t>限售股解禁</t>
    <phoneticPr fontId="5" type="noConversion"/>
  </si>
  <si>
    <t>公司简称</t>
    <phoneticPr fontId="5" type="noConversion"/>
  </si>
  <si>
    <t>定向增发</t>
    <phoneticPr fontId="5" type="noConversion"/>
  </si>
  <si>
    <t>公告日期</t>
    <phoneticPr fontId="5" type="noConversion"/>
  </si>
  <si>
    <t>定向增发预案</t>
    <phoneticPr fontId="5" type="noConversion"/>
  </si>
  <si>
    <t>闽福发A</t>
    <phoneticPr fontId="5" type="noConversion"/>
  </si>
  <si>
    <t>根据目标资产交易价格 19.652 亿元和确定的发行价格 5.78 元/股，向交易对方非公开发行 A 股股票总量为 34,000.00 万股，并购南京长峰。同时，上市公司向航天科工集团非公开发行 111,414,414 股股份进行配套融资，融资资金总额为643,975,312.92 元，不超过本次交易总额的 25%，主要用于与本次重组标的公司主业相关的建设项目投资</t>
    <phoneticPr fontId="5" type="noConversion"/>
  </si>
  <si>
    <t>300038.SZ</t>
    <phoneticPr fontId="5" type="noConversion"/>
  </si>
  <si>
    <t>梅泰诺</t>
    <phoneticPr fontId="5" type="noConversion"/>
  </si>
  <si>
    <t>拟向包括公司实际控制人之一的张志勇、赛伯乐绿科、赛伯乐亨远）、云世纪投资以16.41元/股的价格，发行不超过3046.92万股。募资不超过5亿元，扣除发行费用后将分别用于南京经济技术开发区通信基础设施投资建设项目一期、偿还银行贷款及补充流动资金。</t>
    <phoneticPr fontId="5" type="noConversion"/>
  </si>
  <si>
    <t>神州信息</t>
    <phoneticPr fontId="5"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</si>
  <si>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5" type="noConversion"/>
  </si>
  <si>
    <t>朗玛信息</t>
    <phoneticPr fontId="5"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</si>
  <si>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5" type="noConversion"/>
  </si>
  <si>
    <t>鑫茂科技</t>
    <phoneticPr fontId="5"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</si>
  <si>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5" type="noConversion"/>
  </si>
  <si>
    <t>拓维信息</t>
    <phoneticPr fontId="5"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</si>
  <si>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5" type="noConversion"/>
  </si>
  <si>
    <t>象屿股份</t>
    <phoneticPr fontId="5"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</si>
  <si>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5" type="noConversion"/>
  </si>
  <si>
    <t>春兴精工</t>
    <phoneticPr fontId="5"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</si>
  <si>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5" type="noConversion"/>
  </si>
  <si>
    <t>中天科技</t>
    <phoneticPr fontId="5"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</si>
  <si>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5" type="noConversion"/>
  </si>
  <si>
    <t>盛路通信</t>
    <phoneticPr fontId="5"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</si>
  <si>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5" type="noConversion"/>
  </si>
  <si>
    <t>光迅科技</t>
    <phoneticPr fontId="5" type="noConversion"/>
  </si>
  <si>
    <t>本次非公开发行股票发行数量不超过2,307万股，27.31元/股。拟募集资金总额不超过63,000万元，在扣除发行费
用后实际募集资金净额将用于投资 宽带网络核心光电子芯片与器件产业化项目</t>
    <phoneticPr fontId="5" type="noConversion"/>
  </si>
  <si>
    <t>键桥通讯</t>
    <phoneticPr fontId="5"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</si>
  <si>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5" type="noConversion"/>
  </si>
  <si>
    <t>中创信测</t>
    <phoneticPr fontId="5"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</si>
  <si>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5" type="noConversion"/>
  </si>
  <si>
    <t>中国天楹</t>
    <phoneticPr fontId="5"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</si>
  <si>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5" type="noConversion"/>
  </si>
  <si>
    <t>大富科技</t>
    <phoneticPr fontId="5"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</si>
  <si>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5" type="noConversion"/>
  </si>
  <si>
    <t>亨通光电</t>
    <phoneticPr fontId="5"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</si>
  <si>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5" type="noConversion"/>
  </si>
  <si>
    <t>北纬通信</t>
    <phoneticPr fontId="5"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</si>
  <si>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</si>
  <si>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</si>
  <si>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移动基站设备产量</t>
    <phoneticPr fontId="5" type="noConversion"/>
  </si>
  <si>
    <t>固定资产投资</t>
    <phoneticPr fontId="5" type="noConversion"/>
  </si>
  <si>
    <t>3G市场发展</t>
    <phoneticPr fontId="5" type="noConversion"/>
  </si>
  <si>
    <t>LTE 市场发展</t>
    <phoneticPr fontId="5" type="noConversion"/>
  </si>
  <si>
    <t>本月（亿元）</t>
    <phoneticPr fontId="5" type="noConversion"/>
  </si>
  <si>
    <t>3G移动用户数</t>
    <phoneticPr fontId="5" type="noConversion"/>
  </si>
  <si>
    <t>3G渗透率</t>
    <phoneticPr fontId="5" type="noConversion"/>
  </si>
  <si>
    <t>中移动
(万）</t>
    <phoneticPr fontId="5"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</si>
  <si>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5" type="noConversion"/>
  </si>
  <si>
    <t>全球资讯</t>
    <phoneticPr fontId="5" type="noConversion"/>
  </si>
  <si>
    <t>600728.SH</t>
  </si>
  <si>
    <t>佳都科技</t>
  </si>
  <si>
    <t>神州信息</t>
  </si>
  <si>
    <t>全球资讯</t>
    <phoneticPr fontId="95" type="noConversion"/>
  </si>
  <si>
    <t>000057.SZ</t>
    <phoneticPr fontId="5" type="noConversion"/>
  </si>
  <si>
    <t>600728.SH</t>
    <phoneticPr fontId="5" type="noConversion"/>
  </si>
  <si>
    <t>佳都科技</t>
    <phoneticPr fontId="5" type="noConversion"/>
  </si>
  <si>
    <t>近一年</t>
    <phoneticPr fontId="5"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</si>
  <si>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5" type="noConversion"/>
  </si>
  <si>
    <t xml:space="preserve">本次发行的价格 12.98 元/股。数量为不超过 92,449,923 股。其中：中新融 鑫出资 70,000 万元，认购 53,929,122 股；国华人寿出资 20,000 万元，认购 15,408,321股；华安资产出资10,000万元，认购7,704,160股；银华资本出资10,000 万元，认购 7,704,160 股；实际控制人刘伟出资 10,000 万元，认购 7,704,160 股。本次募集资金全部用于补充流动资金。 
</t>
    <phoneticPr fontId="5" type="noConversion"/>
  </si>
  <si>
    <t>营业总收入(万元)</t>
  </si>
  <si>
    <t>利润总额(万元)</t>
  </si>
  <si>
    <t>归属母公司股东的净利润(万元)</t>
  </si>
  <si>
    <t>证券代码</t>
  </si>
  <si>
    <t>名称</t>
  </si>
  <si>
    <t>本期</t>
  </si>
  <si>
    <t>上年同期(调整后)</t>
  </si>
  <si>
    <t>增长率(%)</t>
  </si>
  <si>
    <t>000063.SZ</t>
  </si>
  <si>
    <t>000586.SZ</t>
  </si>
  <si>
    <t>汇源通信</t>
  </si>
  <si>
    <t>000829.SZ</t>
  </si>
  <si>
    <t>天音控股</t>
  </si>
  <si>
    <t>000892.SZ</t>
  </si>
  <si>
    <t>星美联合</t>
  </si>
  <si>
    <t>002089.SZ</t>
  </si>
  <si>
    <t>新海宜</t>
  </si>
  <si>
    <t>002093.SZ</t>
  </si>
  <si>
    <t>国脉科技</t>
  </si>
  <si>
    <t>002230.SZ</t>
  </si>
  <si>
    <t>科大讯飞</t>
  </si>
  <si>
    <t>拓维信息</t>
  </si>
  <si>
    <t>光迅科技</t>
  </si>
  <si>
    <t>春兴精工</t>
  </si>
  <si>
    <t>300017.SZ</t>
  </si>
  <si>
    <t>300025.SZ</t>
  </si>
  <si>
    <t>华星创业</t>
  </si>
  <si>
    <t>300038.SZ</t>
  </si>
  <si>
    <t>梅泰诺</t>
  </si>
  <si>
    <t>300047.SZ</t>
  </si>
  <si>
    <t>300050.SZ</t>
  </si>
  <si>
    <t>世纪鼎利</t>
  </si>
  <si>
    <t>300081.SZ</t>
  </si>
  <si>
    <t>恒信移动</t>
  </si>
  <si>
    <t>300113.SZ</t>
  </si>
  <si>
    <t>顺网科技</t>
  </si>
  <si>
    <t>大富科技</t>
  </si>
  <si>
    <t>300136.SZ</t>
  </si>
  <si>
    <t>300205.SZ</t>
  </si>
  <si>
    <t>天喻信息</t>
  </si>
  <si>
    <t>300211.SZ</t>
  </si>
  <si>
    <t>亿通科技</t>
  </si>
  <si>
    <t>300213.SZ</t>
  </si>
  <si>
    <t>佳讯飞鸿</t>
  </si>
  <si>
    <t>300248.SZ</t>
  </si>
  <si>
    <t>新开普</t>
  </si>
  <si>
    <t>300264.SZ</t>
  </si>
  <si>
    <t>佳创视讯</t>
  </si>
  <si>
    <t>朗玛信息</t>
  </si>
  <si>
    <t>300292.SZ</t>
  </si>
  <si>
    <t>吴通通讯</t>
  </si>
  <si>
    <t>300299.SZ</t>
  </si>
  <si>
    <t>富春通信</t>
  </si>
  <si>
    <t>300310.SZ</t>
  </si>
  <si>
    <t>宜通世纪</t>
  </si>
  <si>
    <t>300312.SZ</t>
  </si>
  <si>
    <t>邦讯技术</t>
  </si>
  <si>
    <t>300322.SZ</t>
  </si>
  <si>
    <t>硕贝德</t>
  </si>
  <si>
    <t>300353.SZ</t>
  </si>
  <si>
    <t>东土科技</t>
  </si>
  <si>
    <t>300366.SZ</t>
  </si>
  <si>
    <t>创意信息</t>
  </si>
  <si>
    <t>300383.SZ</t>
  </si>
  <si>
    <t>光环新网</t>
  </si>
  <si>
    <t>600050.SH</t>
  </si>
  <si>
    <t>中国联通</t>
  </si>
  <si>
    <t>600076.SH</t>
  </si>
  <si>
    <t>青鸟华光</t>
  </si>
  <si>
    <t>600289.SH</t>
  </si>
  <si>
    <t>亿阳信通</t>
  </si>
  <si>
    <t>600405.SH</t>
  </si>
  <si>
    <t>动力源</t>
  </si>
  <si>
    <t>600498.SH</t>
  </si>
  <si>
    <t>烽火通信</t>
  </si>
  <si>
    <t>600804.SH</t>
  </si>
  <si>
    <t>000070.SZ</t>
  </si>
  <si>
    <t>特发信息</t>
  </si>
  <si>
    <t>000547.SZ</t>
  </si>
  <si>
    <t>闽福发A</t>
  </si>
  <si>
    <t>鑫茂科技</t>
  </si>
  <si>
    <t>002017.SZ</t>
  </si>
  <si>
    <t>东信和平</t>
  </si>
  <si>
    <t>002104.SZ</t>
  </si>
  <si>
    <t>恒宝股份</t>
  </si>
  <si>
    <t>002115.SZ</t>
  </si>
  <si>
    <t>北纬通信</t>
  </si>
  <si>
    <t>002161.SZ</t>
  </si>
  <si>
    <t>远望谷</t>
  </si>
  <si>
    <t>002194.SZ</t>
  </si>
  <si>
    <t>武汉凡谷</t>
  </si>
  <si>
    <t>002231.SZ</t>
  </si>
  <si>
    <t>奥维通信</t>
  </si>
  <si>
    <t>002309.SZ</t>
  </si>
  <si>
    <t>中利科技</t>
  </si>
  <si>
    <t>002313.SZ</t>
  </si>
  <si>
    <t>日海通讯</t>
  </si>
  <si>
    <t>键桥通讯</t>
  </si>
  <si>
    <t>002335.SZ</t>
  </si>
  <si>
    <t>科华恒盛</t>
  </si>
  <si>
    <t>002359.SZ</t>
  </si>
  <si>
    <t>齐星铁塔</t>
  </si>
  <si>
    <t>002396.SZ</t>
  </si>
  <si>
    <t>002416.SZ</t>
  </si>
  <si>
    <t>爱施德</t>
  </si>
  <si>
    <t>002417.SZ</t>
  </si>
  <si>
    <t>三元达</t>
  </si>
  <si>
    <t>盛路通信</t>
  </si>
  <si>
    <t>002467.SZ</t>
  </si>
  <si>
    <t>二六三</t>
  </si>
  <si>
    <t>002491.SZ</t>
  </si>
  <si>
    <t>002544.SZ</t>
  </si>
  <si>
    <t>杰赛科技</t>
  </si>
  <si>
    <t>002583.SZ</t>
  </si>
  <si>
    <t>海能达</t>
  </si>
  <si>
    <t>300098.SZ</t>
  </si>
  <si>
    <t>高新兴</t>
  </si>
  <si>
    <t>象屿股份</t>
  </si>
  <si>
    <t>600105.SH</t>
  </si>
  <si>
    <t>永鼎股份</t>
  </si>
  <si>
    <t>600130.SH</t>
  </si>
  <si>
    <t>波导股份</t>
  </si>
  <si>
    <t>600345.SH</t>
  </si>
  <si>
    <t>长江通信</t>
  </si>
  <si>
    <t>600355.SH</t>
  </si>
  <si>
    <t>精伦电子</t>
  </si>
  <si>
    <t>信威集团</t>
  </si>
  <si>
    <t>亨通光电</t>
  </si>
  <si>
    <t>中天科技</t>
  </si>
  <si>
    <t>600680.SH</t>
  </si>
  <si>
    <t>上海普天</t>
  </si>
  <si>
    <t>600764.SH</t>
  </si>
  <si>
    <t>中电广通</t>
  </si>
  <si>
    <t>600775.SH</t>
  </si>
  <si>
    <t>南京熊猫</t>
  </si>
  <si>
    <t>600776.SH</t>
  </si>
  <si>
    <t>东方通信</t>
  </si>
  <si>
    <t>600797.SH</t>
  </si>
  <si>
    <t>浙大网新</t>
  </si>
  <si>
    <t>300353.SZ</t>
    <phoneticPr fontId="5" type="noConversion"/>
  </si>
  <si>
    <t>东土科技</t>
    <phoneticPr fontId="5" type="noConversion"/>
  </si>
  <si>
    <t xml:space="preserve">拟分别向李平、鼎亮睿兴非公开发行股份募集配套资金不超过22,600 万元、4,000 万元，其中 24,000 万元用于支付本次交易的现金对价。本次发行股份购买资产的股票发行数量预计为 51,996,286 股，非公开发行股份配套募集资金的股票发行数量预计不超过 24,698,235 股。发行价格为 10.77 元/股。本次交易的标的资产为拓明科技 100%的股权。资产交易价格为 80,000 万元。
</t>
    <phoneticPr fontId="5" type="noConversion"/>
  </si>
  <si>
    <t>2014-11-31</t>
    <phoneticPr fontId="5" type="noConversion"/>
  </si>
  <si>
    <t>全球
(万）</t>
    <phoneticPr fontId="5" type="noConversion"/>
  </si>
  <si>
    <r>
      <t xml:space="preserve">  </t>
    </r>
    <r>
      <rPr>
        <sz val="11"/>
        <rFont val="仿宋_GB2312"/>
        <family val="3"/>
        <charset val="134"/>
      </rPr>
      <t>邮箱：</t>
    </r>
    <r>
      <rPr>
        <sz val="11"/>
        <rFont val="Calibri"/>
        <family val="2"/>
      </rPr>
      <t>anjing@hrsec.com.cn</t>
    </r>
    <phoneticPr fontId="50" type="noConversion"/>
  </si>
  <si>
    <r>
      <t xml:space="preserve">  </t>
    </r>
    <r>
      <rPr>
        <sz val="11"/>
        <rFont val="仿宋_GB2312"/>
        <family val="3"/>
        <charset val="134"/>
      </rPr>
      <t>电话：</t>
    </r>
    <r>
      <rPr>
        <sz val="11"/>
        <rFont val="Calibri"/>
        <family val="2"/>
      </rPr>
      <t>010-58565095</t>
    </r>
    <phoneticPr fontId="50" type="noConversion"/>
  </si>
  <si>
    <r>
      <t xml:space="preserve">  </t>
    </r>
    <r>
      <rPr>
        <sz val="11"/>
        <rFont val="仿宋_GB2312"/>
        <family val="3"/>
        <charset val="134"/>
      </rPr>
      <t>分析师：安静</t>
    </r>
    <phoneticPr fontId="50" type="noConversion"/>
  </si>
  <si>
    <r>
      <t xml:space="preserve">  </t>
    </r>
    <r>
      <rPr>
        <sz val="11"/>
        <rFont val="仿宋_GB2312"/>
        <family val="3"/>
        <charset val="134"/>
      </rPr>
      <t>执业编号：</t>
    </r>
    <r>
      <rPr>
        <sz val="11"/>
        <rFont val="Calibri"/>
        <family val="2"/>
      </rPr>
      <t>S1490514120001</t>
    </r>
    <phoneticPr fontId="50" type="noConversion"/>
  </si>
  <si>
    <t>(2014/12/22-2014/12/28)</t>
    <phoneticPr fontId="5" type="noConversion"/>
  </si>
  <si>
    <t>联通“沃商店”正式挂牌独立运营:加速互联网化</t>
    <phoneticPr fontId="95" type="noConversion"/>
  </si>
  <si>
    <t xml:space="preserve">    继中国移动成立新媒体公司后，中国联通首个独立化运营子公司“小沃科技有限公司”昨日挂牌成立，该公司的前身就是联通互联网业务“沃商店”，未来将引入外部合作伙伴，以市场化规律运作。业界指出，在互联网企业冲击，加重运营商“管道化”危机的形势下，管理市场化、业务互联网化将成为电信运营商发展的主流趋势。
　　据了解，新成立的小沃科技是中国联通的全资子公司，其前身为中国联通应用商店运营中心(沃商店)，于今年11月1日起从中国联通上海分公司整体剥离，实行独立化运作，并将从不同领域引入合作力量和资源。
　　目前，该公司经营的业务范围包括综合性应用分发平台“沃商店”客户端、垂直游戏运营平台沃游戏客户端、线下应用分发渠道联通手机服务站，以及专注于家庭娱乐的V乐游戏大厅等移动互联网应用。值得一提的是，小沃科技还将在人事、财务、投资等方面管理扁平化，尤其在资金使用上会较自由和灵活，如收购或投资优质移动互联网项目和团队。
随着3G网络的成熟及4G发展，以微信等为代表的互联网企业OTT业务对电信运营商形成了不小的冲击波，电信运营商滑向沦为单纯“网络管道”的边缘，在这种情况下，运营商必须加快改革步伐。相比互联网企业，运营商企业包袱沉重，业务创新周期较长，因此从管理体制上实现轻资产化，并用互联网化的思维、营销等改造传统业务，成为运营商变革的重要内容。
　　就在前不久，中国移动整合游戏、动漫、音乐、阅读、视频五大内容基地成立了新媒体公司“咪咕文化科技有限公司”。与此同时，中国移动还成立了在线服务有限公司，集中服务系统覆盖线上线下全渠道。种种举动表明，运营商已意识到了互联网化的重要性。
　　通信产业专家预测，在即将到来的2015年，国内4G发展将迎来新的增长，运营商转向流量经营的任务将更加迫切，三大运营商在市场化运营、发展互联网业务方面的改革力度显然也将进一步增强。不过，运营商的改革成效如何，取决于其从思维、管理等各方面变革的决心和执行力，这还有待市场的检验。</t>
    <phoneticPr fontId="95" type="noConversion"/>
  </si>
  <si>
    <t>任正非：华为将试点以项目为中心的管理方式</t>
    <phoneticPr fontId="5" type="noConversion"/>
  </si>
  <si>
    <t>新浪科技讯 12月25日下午消息，华为公司总裁任正非今年11月6日在华为四季度区域总裁会议上发表讲话。在使用干部方面，任正非称华为公司目前项目管理水平还低，浪费较大，这是过去以功能部门为中心出来的弊病，华为接下来将试点以项目为中心的管理，逐渐使作战团队拥有更多权利，监管前移，来配合授权体系的产生。
　　任正非总结了华为未来胜利的三大保障：有一个能听得进批评的坚强有力的核心领导集团、有严格有序的制度和规则、有庞大的善于学习的奋斗群体。
　　在此次讲话中，任正非还再次提出要让听得见炮声的人来呼唤炮火，称项目指挥权应该在区域，BG作为资源中心支撑作战。
　　任正非表示，在人才培养方面，任正非认为应该要善于发现人才并加快干部的的循环流动，同时还要鼓舞正气上升，让更多的人成为英雄。与此同时，还要给英雄以更多锻炼，送去艰苦的地方奋斗，取得成绩后再送去重大项目或项目管理资源池去培训，让英雄走上通往将军的正确之路，带领更多人去取得更好的业绩。
　　针对业务多元化扩张的问题，任正非指出，将来华为不会在所有领域都做到世界领先，可能会收缩在一块领域，所以非主航道的领域，交不出利润来，就要缩减。而且华为实行的薪酬包管理方式，“减人、增产、涨工资”，你不减人，怎么可能涨工资？(晨晖)
　　以下为任正非讲话全文：
　　华为公司未来的胜利保障，主要是三点要素：第一，要形成一个坚强、有力的领导集团，但这个核心集团要听得进批评；第二，要有严格、有序的制度和规则，这个制度与规则是进取的。什么叫规则？就是确定性，以确定性应对不确定性，用规则约束发展的边界；第三，要拥有一个庞大的、勤劳勇敢的奋斗群体，这个群体的特征是善于学习。
　　这三点要素我们公司是有可能实现的。在未来三五年变革过程中，我们坚定不移地基于“面对客户，创造价值”，不断简化管理、优化流程，那我们有可能在这三个要素的基础上，获得更大的成功。在调整过程中，各级管理团队不要总以为自己是销售状元，你们是管理者，一定要有眼光、综合性地平衡管理和建设，要引领这个队伍前进，未来就很有希望！
　　一、“班长的战争”是指挥权和项目决策权下移，项目指挥权应该在区域，BG作为资源中心支撑作战。
　　胡总说的“班长的战争”是指权力下沉，“让听得见炮声的人来呼唤炮火”。那么，指挥权和项目决策权应该在区域，BG作为资源中心支撑作战。BG的目标是作大销售额，区域的目标是产生合理利润。区域未来5-10年从现在的屯兵模式，逐步走向精兵模式，不足兵力，由战略预备队作为机动部队协助作战。
　　二、片联主要推动干部循环流动机制的形成，建立作战氛围。
　　第一，干部循环流动是根据业务需要，不是为了流动而流动。比如搞概算、合同场景，只需要少部分人跨全球使用，但要求多数人能跨区域使用。为了培养一支有实践能力的队伍，我们才流动。我们只会给可能“上航母当舰长”的人进行循环流动；其他职员不需要海外经验，也不需要流动。职员族固定下来，干一行、爱一行、专一行。所以不是为了干部成长去流动，而是你成长了，就给你流动机会。
　　干部循环流动是一个必然规律，其实对流出部门有很大好处。不仅把“儿子”抱出去给别人养，内部还可以相应提拔一群人。如果你只想用自己的干部，不把干部送出去，内部优秀人员也提拔不起来，不就是“土豪”吗？这种做法很笨。
　　第二，各级组织要对新流动进来的人员赋能，帮助其成长。循环流动的人员到了新部门，要努力学习去适应工作。部门认为他不合适，要去帮助他合适。当然，在干部循环流动过程中，有时可能不慎重，如果你认为他的确不合适，要尽快退到战略预备队去重新寻找作战机会，不要把别人的青春给耽误了，其他代表处、战略预备队还抢着要呢。
　　(李杰：前段时间片联也在反思，前几年为了不断激活组织、激活干部和员工，我们出了一些政策，试图通过时间因素等来保证能够定期淘汰落后、激活组织。但是在执行过程中发现，有些岗位的员工工作五年、十年，积极性仍然很高，仍然能创造很大价值；但有些员工无论工作年限多长，自身状态和能力不足，这就需要我们及早发现。我们应该更加围绕在对人的识别上，包括干部、员工，特别是15级以下员工，来解决整个组织的价值评价和队伍激活。我们正在调整这方面的工作。)
　　第三，片联要加快干部的循环流动，人力资源要善于发现人才。片联应该是全公司的总干部部，不仅是销售体系、产品体系，将来研发、财务、行政等体系的干部循环流动也都是归片联管。人力资源部是总政策部、规则部，规则要确定。总干部部是需要灵活考察和使用干部的。
　　大家看看俄罗斯的现任国防部长谢尔盖。绍伊古，从上尉直接被提拔为上将。叶利钦怎么发现他可以当上将的？所以哪个项目都能出英雄？处处都能出英雄。
　　三、公司要鼓舞正气上升，让英雄倍出，千军万马上战场。
　　第一，片联、代表处、地区部等各级组织要有正气文化上升，要英雄倍出。大家看看我在汶川抢险文件上的批示“只要上战场的人都是英雄，即使尿了裤子”。当年不想炒作我们做社会公益，只给每人发了一个木牌奖章，现在我和道德遵从委员会说“有钱了，用金牌换回你们木牌”，像这样把历史问题就滚动解决了。一定要让大家看到前方的星，照耀着我们的道路前进，千军万马不就跟你上战场了吗？
　　道德遵从委员会主要职责是发现好人。不要把主要职责变成帮助落后的人。对干部监督，首先你们要相信干部是好人，帮助他如何去作战，别去触犯到高压线。华大的责任是给好人赋能，教人如何当“官”。我们过去关心的是制度运行中不出问题，现在应更多关注治理之后的结果能否有活力、和谐，能否激发大家干事业的精神。
　　不能首先设定这是坏人，然后去监控他。我们并不是要真正抓一个干部出来点点火，然后高兴“你看我又抓了一个出来”，总体还是不希望公司有干部违规行为。昨天你违了规，赶快搭个楼梯，下楼洗个澡，把脏东西洗干净。很快就到12月底了，你们有做了假帐的，赶快向公司坦白，在座大多数人都可能做过假账、填过假数据。我们认为做假帐是一种工作行为的错误，不能完全说是品德行为的错误，说清楚就轻装上阵，扛着机关枪继续上战场，准备当英雄去。子公司董事会、监事会、审计部，要善于发现这些人在前进。
　　第二，绝大多数人都是英雄，所有人都要分享到公司胜利的成果。我们主要重视优秀员工的选拔，自然就会挤掉后进员工，这样后进员工也会有变化。
　　四、艰苦地区出英雄，让英雄走向将军之路。
　　第一，为什么不可以让英雄走向将军之路呢？自古以来，英雄都是班长以下的战士。那么英雄将来的出路是什么呢？要善于学习，扩大视野，提升自己的能力。不仅要产粮食，而且要把“五个一”工程提前完成。然后，我们把他们送去需要的地方奋斗，我们暂且叫他们“准将”，准备当将军。准将并不是高于大校的职位，而是准备当将军的士兵。因为艰难环境考验了你，你是英雄，如果只是发个奖章戴着，还只是奖章，如果我们给英雄赋能，就会不同。
　　其他艰苦地区也是一样。西非地区部说你自己很赚钱，但因为埃博拉，大家不愿意去西非。西非地区部不能只想着靠计划保障模式，要把正向激励做起来。对西非的英雄要加快对他们的循环赋能，让他们大批走上准将。西非地区部要建立良好的保障系统，创造自己的小环境，提高员工生活质量，比如把食堂装修漂亮，里面有音响设备，外边不能玩了，大家还可以在家里跳跳舞。小环境指行政费用开支等，艰苦地区保障部逐个国家讨论，拿出意见来。第二，片联要加快选拔优秀的、有眼光的、有见解的人，加快赋能培训，西非就是一个炼炉，到那里去炼一炼，出来也是准将，有谁不愿意去西非呢？第三，他们的考核基线，与北京、上海不一样，放宽你们一些考核基线，你们出成绩的机会就多了。既然你们赚钱多，可以给你们一些政策，薪酬包改变要快，职级提升也要快。当然，你们想当“官”，我可以理解，但华为的“官”只有一个统一标准，你们应该加快循环赋能。公司民主选举 “明日之星”，如果别的地区部表彰20%，那你们可以表彰多一些，这次可以先试点。
　　对于威胁到生命的艰苦地区，员工首先要注意自我保护，我们的组织也要做出一些工作来。最近我在阿尔及利亚代表处讲话，专门提到“人的生命是最重要的”，其实我是对全球所有艰苦地区员工讲的。当这些市场出现问题的时候，区域管理部要重新调整考核基线，在艰苦地区，若还按那么高的基线要求，让人家冒着炮火前进，以生命为代价？不合适，我认为健康比成功更重要，活着比金钱重要。
　　第二，片联要把艰苦地区干部循环出来赋能。片联说这个地方需要谁，就让他在那里堵机枪，身体已经被打穿了7个孔，还堵得住吗？你就拉回来到重装旅、重大项目部或项目管理资源池去循环培训，然后他也达到了跟别人同级的水平，别人只能定个上尉，他就可以定高一些。这样激励那些曾经历英雄考验的人，在华为能比别人更容易担负起担子来。
　　我们认为代表、CFO要全球流动，随时要流到艰苦地区去。如果可以做代表，先分到西非、利比亚……去做个代表、副代表试试。如果他只能在好地方做代表，流不动，将来我们就是死水一潭。
　　五、变革的目的是为了多产粮食和增加土地肥力；合理提拔、使用干部，目的是为了作战胜利。
　　瑞典“瓦萨”战舰是当时世界上最大的炮舰，装修很漂亮，里面的雕塑都是艺术品，但战舰存在的目的是为了打胜仗，装饰是多余的。国王为了显示威力，又加建了一层炮塔，但船体本身没有改，结果一出海就沉船了。
　　第一，在未来变革过程中，我们要强调目的才是最重要的，目的就是要多产粮食、产生战略贡献和增加土地肥力，凡是不能为这两个目的服务的，都要逐步简化。变革最主要是围绕“为客户服务创造价值”来设立流程、制度，不能为这个中心服务的，我们都要简化。现在流程的繁琐，就是因为我们以前没有弄清楚目的到底是什么。这样我们提高了作战效率，同时我们有一批优秀的、勤劳勇敢的人，经过三五年，我们在管理上一定能进步起来。
　　现在我们公司的项目管理水平还低，浪费仍然较大，我们要提高项目团队的配置，使他们能力提升。以前机关为什么这么强大？机关掌握了预算，先把自己奖金、编制、岗位职级……批了，然后到前线的作战部队派个14级、15级就够了。他们层级低，就会多耗工、耗时、耗物资，慢慢摸索到会做了，已经一大堆浪费。
　　浪费的钱舍得，养几个将军就不舍得吗？这就是过去我们以功能部门为中心出来的弊病，将来以项目为中心的管理，我们正在试点。接下来，我们逐渐使作战团队拥有更多权利，监管前移，来配合授权体系的产生。但过于激进的改革，可能会造成崩塌，公司平台的转变需要一个缓慢的过程，大家要有耐心，也需要大家共同努力，而且会有更多的优秀将军产生。
　　第二，在干部使用上，目的是为了作战胜利，除了胜利，没有其他目的。无论资历、年龄，我对所有人的看法都是一致的。公司破格提拔了一些干部，是把他们作为标杆，让标准向右看齐。凭什么攻下“上甘岭” 的人不能当连长？我们以前说要用会带兵的人，这次我盯着把人力资源提纲中“会带兵的人”改掉了。山头都已被他攻下，还说他不会带兵？不会带兵，给他派一个“赵刚”去。互联网时代是英雄倍出的时代，因为学习容易了。过去你要看标准，要背几背箩上前线，一张一张翻；而现在看标准，不仅可以翻电子件，还可以检索相关条文组合在一起看。年轻人总结经验的进步速度在加快，后生也是可畏的。华为大学那么多表格，读懂这些表格，拿去两个站点实践，也就明白了，不也才二三十岁吗，怎么就不能提拔起来？
　　六、聚焦主航道。非主航道业务首先要盈利，敢于放弃一些亏损项目，抢占战略机会点。
　　曼斯坦因的《失去的胜利》讲到“不要在非战略机会点上消耗了战略竞争力量”。我们公司一定要抢占战略目标的成功。把研发和区域切开了，研发是一个独立的模块。研发若跟区域捆在一起，就是去满足低端客户需求，放弃了战略机会。优质资源向优质客户需求倾斜，要放弃一部分低端客户需求。
      将来我们不会在所有领域都做到世界领先，可能会收缩在一块领域，所以非主航道的领域，交不出利润来，就要缩减。而且我们实行薪酬包管理，“减人、增产、涨工资”，你不减人，怎么可能涨工资？
　　有人会说我们机会主义，就是要逼你转型，就像当年逼余承东一样，消费者BG不就转型过来了吗？我对老余讲，“相信未来两三年，华为公司终端的质量会大幅度提升，让它惯性往下走。老余应该重点抓商业模式、计划管理这些方面。”而且专门讲了我的一个观点，“你们这棵桃子树上一定要结西瓜，不能就只结桃子这一种商业模式。”因为桃树的树干，就是公司共同支撑平台(如服务平台、维修平台、财务平台……)，根状体系要分不同客户去吸取不同营养。你们要有多种商业模式，很多公司都有窍门，桃子树上如何才能结出西瓜，你们要去好好思考。</t>
    <phoneticPr fontId="5" type="noConversion"/>
  </si>
  <si>
    <t>2014年全球电信百强榜发布：中国三大运营商名列前茅</t>
    <phoneticPr fontId="5" type="noConversion"/>
  </si>
  <si>
    <t>国际知名通信专业媒体Total Telecom日前发布了“2014年全球电信运营商百强榜”。榜单主要基于截至2013年12月31日、2014年3月31日和2014年6月30日各大运营商完整财年的业绩报告，数据源于运营商最新公布的经过审计的收入和净利润报表。与2013年相比，全球电信百强榜单有显著的变化，美国的两大电信巨头AT&amp;T以及Verizon正引领电信行业，这是7年来美国公司首次位居前两位。曾经位居首位的NTT排名下降到第3位，中国移动仍保持第4名的位置。此外，像巴西这样的主要新兴市场也对电信行业的命运产生巨大影响。
北美：移动是最大亮点
根据最近一年的财务状况，在收入方面，AT&amp;T目前是全球最大电信运营商，Verizon位居第二。《2006年全球百强报告》显示，当时日本NTT位居榜首，Verizon其次。Total Telecom网站当时预计，“这可能是日本国营运营商在未来一段时间内最后一次获此殊荣。明年，Verizon将可能摘取全球最大电信运营商桂冠。”该预测只实现了前半部分：AT&amp;T于2007年夺取头把交椅，此后一直位居榜首。同时，Verizon下降到第3位，并在2014年以前一直维持该名次。
美国运营商的排名上升可以归功于移动业务。Verizon无线公司在最新财年里新增了810亿美元的收入，占总收入的67%，较去年的65%有所增长，且其总营业额在最新财年里增长了6.8%。相比之下，其全球企业业务萎缩了3.9%，拉低了整体固网收入。其主要竞争对手AT&amp;T由于移动业务产生的收入所占比例较小，最新财年中移动业务产生的收入占54%，但AT&amp;T仍依赖这一业务的成长。其无线业务的营业额增长了4.7%，而固网业务跌幅为1.3%。
2014年5月，AT&amp;T同意以485亿美元收购卫星运营商DirecTV，此举将显著提升其在电视市场的份额。DirecTV 2013年营业收入为317.5亿美元，这将有利于AT&amp;T突破1000亿美元收入大关，并巩固其名列榜首的地位。虽然这笔交易还没有得到监管机构的批复，但DirecTV公司股东已于9月表示同意。
欧洲：本土颓势隐忧加剧
德国电信排名从第6位上升至第5位，其总收入增加了近20亿欧元。美国市场也对德国电信今年排名上升有所贡献。尽管德国电信的大部分业务收入出现下滑，但其美国区营业额增加了20.7%，占集团收入30.9%。2013年5月收购MetroPCS公司后，德国电信收入有所增加，已经恢复了其作为欧洲最大的电信运营商的地位。目前德国电信与西班牙电信公司排名互换，西班牙电信公司今年总收入损失超过50亿欧元，跌到第6名。
而英国运营商沃达丰今年排名下滑至第8名，但由于它以1300亿美元出售其在Verizon无线的45%股权而居于净利润表的榜首，其净利润超过Verizon的4倍。
西班牙电信在本土创下近一年来最大跌幅，收入下降超过20亿欧元，而在巴西，其业务收入达14亿欧元。西班牙电信来自拉丁美洲的收入多于来自欧洲的，且这一状况将延续。巴西对于运营商来说是一个重要的市场，尽管只有一个巴西的运营商Oi在全球百强榜单中排名第33位，但该国可能对未来几年的排名产生显著影响。有人猜测，意大利电信集团正在考虑收购巴西唯一一个进入电信百强榜的运营商Oi。意大利电信巴西子公司（TIM Brasil）否认了已进入正式会谈的传言，但没有对母公司是否在未来对此收购感兴趣发表评论。TIM Brasil的收入损失将对意大利电信在全球百强排名产生影响。在意大利电信最新财年收入中，来自巴西的业务收入占29.7%，若没有此业务，它的排名将下滑至第17位。
拉美：未来运营风险隐现
巴西对于墨西哥美洲移动公司同样重要，1.4%的新增收入巩固了其作为拉丁美洲最大运营商的地位，但因为日本软银的崛起，美洲移动下降了一个名次至第9位。美洲移动在其国内市场和巴西的收入占总收入的63.5%。
巴西电信正在寻求与葡萄牙电信合并，他们之间已经交换股权创建新的公司，新公司最新财年数据显示总收入为116.5亿欧元，位于挪威电信公司和北欧运营商TeliaSonera之间。
美国移动电信运营商NII控股公司在巴西、阿根廷和墨西哥通过旗下品牌Nextel提供移动服务，因客户流失以及公司出售了部分资产，其收入近几年出现缩水，今年的营业额下降了16%，致使排名下降了三位至第59名。在目前的状态下，NII未来可能不会再出现在全球百强排行榜上，因为它于9月申请了破产保护。
另一个出现运营风险、2015年或将出局的电信运营商是英国大东通信，它于今年5月以3.218 亿欧元出售其摩纳哥电信业务给法国Iliad Free公司。
亚太：中国军团集体发力
当拉美地区竞相角逐2014年百强榜一席时，亚太地区在榜单中的运营商收入总额已占据榜单收入总额的大多数，超过了欧洲，这是亚太地区至今的最大份额。上榜的30个亚太地区的运营商最新财年的收入总额达4297.8亿欧元，而全球百强收入共计1.22万亿欧元，低于去年的1.28 万亿欧元。
来自日本和中国的6家运营商收入共计3031.3亿欧元，恰好超过亚太地区总额的70%。与往年一样，日本占了较大的份额，但若没有美国Sprint公司对日本软银的提振，日本将第一次落后于中国。
中国三大运营商收入共计1481.2亿欧元，与去年同期相比增长超过170亿欧元。中国电信和中国联通分别排在第11位和第12位。中国移动保持第4位，紧随日本NTT之后，与NTT目前只有23.8亿欧元的差距。鉴于最近中国运营商的发展速度，可以预见中国移动明年将进入前三。事实上，以当地货币计算，中国移动今年收入增长了12.45%，即增加77.4亿欧元。
此外，印度移动运营商巴帝也上升了3个位次至第25名。以当地货币计算，沃达丰印度分公司服务收入增长了13%，这有助于增加集团收入，弥补其疲软的欧美市场。</t>
    <phoneticPr fontId="5" type="noConversion"/>
  </si>
  <si>
    <t>神州泰岳与中移动签订融合通信系统业务合同</t>
    <phoneticPr fontId="5" type="noConversion"/>
  </si>
  <si>
    <t>C114讯 12月25日消息（岳明）神州泰岳今日发布公告称，公司的全资子公司新媒传信与中国移动广东公司签署了《中国移动个人融合通信系统一期工程扩展功能平台及 APP客户端定制软件项目——扩展功能平台定制软件开发项目合同》。该项目周期为自合同签订之日起1年。
据悉，公司主要包括负责中国移动融合通信Native终端及RCS APP业务与飞信平台互通互联，Profile、二维码、好友关系调用、公众平台、圈子、表情商城和网上营业厅底层平台建设，同时提供部分扩展AS的Android和IOS版本的SDK能力。该合同金额32,893,560元人民币，最终将根据考核成绩确定支付金额。
在2014中国移动全球合作伙伴大会上，中国移动正式对外发布基于融合通信的“三新·和”自主品牌手机，将通信底层的通话、消息、联系人与高清网络通话、社交、O2O(线上线下服务)融合，用户无需下载安装APP、也无需额外开通即可使用以“新通话”、“新消息”、“新联系”为特点的融合通信功能。
神州泰岳表示，本次合作是公司继工商银行融合通信项目之后又一重大成果，综合体现了公司融合通信技术创新能力、研发实力。</t>
    <phoneticPr fontId="5" type="noConversion"/>
  </si>
  <si>
    <t>明年使用智能手机的地球人将突破25%</t>
    <phoneticPr fontId="5" type="noConversion"/>
  </si>
  <si>
    <t>据eMarketer调查结果显示，2013年智能手机用户为13.11亿人，预计2014年用户将达到16.39亿人，比上年增加25.0%。2015年将达到19.146亿人，首次占到世界人口的四分之一以上。
　　按调查结果预计，到2018年，全球三分之一的消费者将是智能手机用户，总数超过25.61亿人，5年时间增长用户10亿人。其将占到全球手机用户数的一半以上，功能手机的市场将进一步萎缩。
　　这其中的原因，一方面是由于发展中国家如中国、印度市场上正在涌现出越来越多价格适中、功能更加丰富的高性比价智能机型；另一方面则是智能手机带来的变化被用户所接受，巩固了智能手机的市场。从2013年市场占有率的32.4%到预期2018年的51.7%可见一斑。
　　此外，还需要注意的是，智能手机用户数的增速在逐渐变缓。2013年的年度增长率为34.3%，2014年预计为25.0%，到2018年则为7.6%。由此可见，随着智能手机的普及度提高，想要像前期一样进入市场就变得不那么容易了，手机生产商只有不断求新求变才能真正在市场中占有一席之地。</t>
    <phoneticPr fontId="5" type="noConversion"/>
  </si>
  <si>
    <t>T-Mobile 4G营销出重拳：流量有效期延至一年</t>
    <phoneticPr fontId="95" type="noConversion"/>
  </si>
  <si>
    <t>美国运营商T-Mobile公司近日宣布，从2015年1月起，4G用户在单个计费周期（通常以月计算）内未使用完的流量可存入个人“数据仓库”，有效期为一年。
T-Mobile解释，在计费周期结束时，用户的数据额度依然会被重置，但是未使用的流量（取MB的近似值）会自动存入用户个人的“数据仓库”，有效期为一年，当用户需要时可随时消费。现有客户和新入网客户都可免费使用该服务，但用户需要满足若干条件：必须是后付费Simple Choice套餐用户，智能手机用户购买的流量档位至少要达到3GB，平板电脑用户的流量档位至少为1GB。T-Mobile并未限制用户最多可存储多少流量。但该公司称，自动为每位用户免费配备了10GB的存储空间。言下之意是，若存储的数据超过10GB将收取费用。
T-Mobile美国公司首席执行官John Legere称，用户由于担心流量超支，往往会因此购买富余的流量额度。T-Mobile此举就是为了让用户少花“冤枉钱”。此前，有约4万人在T-Mobile的Twitter上留言称希望能滚动流量，该公司为此开发了这一服务。
T-Mobile美国公司是美国全国性运营商中最小的一家。也正因如此，该公司一直希望打破常规发展方式，所以创新举措不断。不夸张地说，美国移动市场上的半数创新均来自这家公司。
2013年3月，T-Mobile推出了UnCarrier计划。无合约、无手机补贴的新套餐方案拉开了这家公司资费、终端策略全面改革的大幕。此后该公司对UnCarrier计划一次次升级，推出无合约无补贴套餐、换机周期缩短、支付解约费等策略，都开了市场之先河，迫使竞争对手不得不采取追随策略。在短短一年的时间里，T-Mobile即从在夹缝里求生存的“小跟班”变身为攻城略地的新贵。2012年，T-Mobile还苦恼于用户流失，2013年净增用户数超440万，超过美国龙头Verizon。其中Value/Simple Choice（T-Mobile首创的无合约套餐，走低价路线）套餐用户数翻了一番，在后付费用户中的占比达到69%，T-Mobile预计今年这一比例可望达到85%～90%。该公司最为成功之处在于，成功甩掉了终端补贴包袱。2013年，尽管其业务收入同比下降，但设备销售收入出现大幅增长，这反映出部分业务收入转化为设备销售收入，意味着削减终端补贴的措施开始见效。
此番的4G流量滚动服务被称为UnCarrier 8.0计划，T-Mobile显然对其寄予厚望。但仔细研究规则不难发现，T-Mobile并非头脑发热博出名。计划严格限定了要订购的套餐和流量档位，限定了可免费“存储”的数据额度，重要的是用户必须订购4G套餐，虽然短期内T-Mobile可能因此损失一定的流量收入，但长期来看，对于发展4G新用户和引导用户转网都会有明显的作用。客观来看，尽管T-Mobile近两年发展势头不错，但同美国两大巨头相比依然相对弱势。在语音时代，同样处于挑战者位置的运营商Cingular就曾凭借话音滚动迅速赢得了用户的认可，T-Mobile此举也有重现“滚动”辉煌的目的。但值得注意的是，同语音业务日趋低值化不同的是，数据普遍被认为是运营商创收的一大动力，因此也有分析师对于T-Mobile此举持谨慎看法。未来T-Mobile到底是收获更多还是风险更大，值得密切关注。</t>
    <phoneticPr fontId="95" type="noConversion"/>
  </si>
  <si>
    <t>烽火通信选举出第六届董事长和监事会主席</t>
    <phoneticPr fontId="5" type="noConversion"/>
  </si>
  <si>
    <t xml:space="preserve">12月25日早间消息，烽火通信昨日晚间公告称，公司第六届董事会第一次会议于2014年12月24日以传真方式召开，本次会议通过如下决议：
同意选举童国华先生为公司第六届董事会董事长，选举鲁国庆先生、吕卫平先生为副董事长。
同意童国华、吕卫平、徐杰、何书平、郭亚晋、朱志强、岳琴舫为公司第六届董事会战略委员会委员；同意胡华夏、夏新平、余明桂、鲁国庆、朱志强为公司第六届董事会审计委员会委员；同意夏新平、胡华夏、岳琴舫、朱志强、郭亚晋为公司第六届董事会薪酬与考核委员会委员。
同意童国华先生任第六届董事会战略委员会主任委员；胡华夏先生任第六届董事会审计委员会主任委员；夏新平先生任第六届董事会薪酬与考核委员会主任委员。
同意聘任戈俊先生为公司第六届董事会董事会秘书，任期三年。公司独立董事认为戈俊先生具备与其行使职权相适应的任职条件，同意聘任戈俊先生为公司第六届董事会董事会秘书。
公司第六届监事会第一次会议于同期召开，会议审议通过《关于选举公司第六届监事会监事会主席的议案》，同意选举余少华先生为公司第六届监事会主席。 </t>
    <phoneticPr fontId="5" type="noConversion"/>
  </si>
  <si>
    <t>中央电视台与中国移动签署战略合作框架协议</t>
    <phoneticPr fontId="95" type="noConversion"/>
  </si>
  <si>
    <t>C114讯 12月24日，中央电视台与中国移动通信集团公司在北京正式签署战略合作框架协议，合作建设国家4G视频传播中心，全面开展4G业务合作。中央电视台台长胡占凡、国家新闻出版广电总局网络视听节目管理司司长罗建辉、中央电视台副台长袁正明、中国网络电视台总经理、总编辑汪文斌，中国移动通信集团公司董事长奚国华、总裁李跃、副总裁沙跃家出席签约仪式。
2014年是中国“媒体融合元年”，也被称为中国4G商用发展元年，4G视频传播中心的建设是当今媒体融合发展的必然需求。中央电视台台长胡占凡在签约仪式上表示，与中国移动合作建设4G视频传播中心，开展全面4G战略合作，是中央电视台认真贯彻落实习近平总书记关于媒体融合发展重要讲话精神和中央《关于推动传统媒体和新兴媒体融合发展的指导意见》，积极适应4G发展的新形势，利用新技术、发展新业态、提供新服务、占领新阵地，加快布局移动互联网，抢占移动互联网新入口和移动传播制高点，构建立体多样、融合发展的现代传播体系的重要举措。
据统计，目前，我国手机视频用户达2.94亿，年增长率为84.1%。4G的广泛应用将为移动视频带来巨大的发展空间和广阔前景。一部手机在手，随时随地看视频，正在成为人们观看视频的新常态。4G视频传播中心这一合作项目，作为中央电视台加快推进传统媒体与新兴媒体融合发展的重点项目和重要抓手，对于增强电视媒体在4G新媒体领域的传播力影响力公信力和舆论引导能力，更好地满足人民群众日益增长的精神文化生活需求，具有重大战略意义。
中国移动董事长奚国华表示，中央电视台拥有最为丰富的内容资源，中国移动拥有最大的4G网络，双方的强强合作，是“有情人终成眷属”。双方将用3-5年时间打造国内最大的新媒体传播平台，实现超过1000路视频直播规模,中国移动对发展和合作充满信心。4G视频传播中心将极力保证内容的安全和绿色，充分发挥正能量;积极探索合作模式，大力推进创新，创造更多的业务形态，吸引更多的用户关注；积极带动产业上下游共同发展，助力国民经济的健康发展。预计到2016年，4G视频传播中心将为上下游产业链带来超过5000个就业岗位，创造数百亿人民币的产业规模。
中央电视台与中国移动此次强强联手，跨界合作建设4G视频传播中心，将发挥中央电视台的权威信息、视频内容和品牌优势，利用中国移动的用户渠道、技术平台、市场服务优势，以优秀的视频内容，弘扬社会主义核心价值观，传递正能量，更好地满足人民群众在4G时代对网络视频的新需求、新期待。在项目合作中，中央电视台建设4G手机电视内容聚合与集成播控平台，负责信源的聚合与播控，中国移动负责建设4G手机电视分发平台及运营支撑系统。双方将联合开发手机伴侣等硬件产品，发展手机视频衍生应用，尝试广告等后向计费模式，探索基于流量的内容运营新模式，共同构建手机原创视频产业圈。在此基础上，中央电视台与中国移动还将进一步开展动漫、手机阅读、手机音乐等4G业务的深度合作。
据悉，4G视频传播中心在为广大手机用户提供优质视频内容和便捷服务的同时，也将面向全国电视台和视频内容制作机构开放，提供专业的传播技术服务，创造良好的环境和空间，共同探索4G视频产业的新型运营模式，从而推进我国视频新媒体产业的融合，构建绿色健康、有序发展的4G视频媒体生态系统。</t>
    <phoneticPr fontId="95" type="noConversion"/>
  </si>
  <si>
    <t>长飞总裁庄丹：我们的目标是康宁</t>
    <phoneticPr fontId="5" type="noConversion"/>
  </si>
  <si>
    <t>C114讯 12月24日消息（刘定洲）日前，中国第一大光纤光缆厂商长飞在香港成功上市，成为行业本年度最重要的事件之一。在武汉召开的上市媒体座谈会上，长飞总裁庄丹向C114指出，长飞的目标不是国内其它已经上市的光纤光缆厂商，而是全球产业引领者美国康宁公司。
庄丹表示，长飞上市募集资金，是为了实现长飞人的长飞梦，要成为行业的全球第一，全球的研发、咨询和服务中心。根据市场调研机构Freedonia的报告，长飞已经是全球最大的光棒供应商（19%）、全球第二位的光纤、光缆供应商（13%、8%），2013年长飞棒、纤、缆分别销售了2890万芯公里、2963万芯公里、1729万芯公里。
长飞此前十分低调，在行业布局多年而不为人知，通过上市，其发展路线变得清晰起来。在座谈会上，庄丹将发展路线归纳为四大方向。其一是向行业上下游延伸。产业链越长，竞争优势越明显；其二是加大替代性光棒技术研发，长飞目前采用PCVD工艺制造光棒，今后将致力于掌握其他两种主流光棒制备工艺。其三是围绕“光”多元化发展，例如与威盛合资成立的有源光缆厂商长芯盛；其四是国际化，积极“走出去”，明年将在东南亚、非洲等地投资。
据C114了解，长飞是上世纪八十年代中国在发展光通信产业的大背景下，首批高规格成立的合资企业之一。创始股东包括武汉光通信、武汉信托投资（中资方）与荷兰飞利浦（外资方），经过20多年变迁，在上市之前，形成了荷兰德拉克、中国华信、长江通信三大股东控股的格局，且三大股东均拥有雄厚的实力或控股股东。
长飞选择在今年上市，且独辟蹊径选择港股，也是因为其厚重的历史背景。庄丹透露，上市是三大股东集体决策的结果。最早长飞计划在A股上市，但外资股东更希望在香港上市，因为香港资本市场更有利于公司实现国际化运作。此外，香港资本市场还具有透明、规范等一系列优势。
经过几年的高速发展，光纤光缆行业已经形成非常大的规模，且造成了严重的产能过剩。今年以来，在运营商招标政策的引导下，行业集中化的趋势更加明显，强者恒强将是未来几年的发展主题。长飞是国内最大的光棒供应商，拥有9家光纤光缆合营公司，对产业链具有很强的掌控力。“未来行业发生整合，长飞将一定占据其中的优势地位。”庄丹表示。</t>
    <phoneticPr fontId="5" type="noConversion"/>
  </si>
  <si>
    <t>中国移动将扩大LTE漫游范围 4G国际化进程提速</t>
    <phoneticPr fontId="95" type="noConversion"/>
  </si>
  <si>
    <t>为进一步推进TD产业发展，中国移动宣布，2015年底前将建成100万4G基站，实现全网覆盖。中国移动将继续增强4G网络能力，逐步部署多流传输、载波聚合等技术，向更快速的LTE-Advanced演进
“一机在手，漫游全球。”随着过去一年TD产业的快速发展，这个美梦离我们越来越近。在近日举行的中国移动全球合作伙伴大会上，中国移动董事长奚国华表示，2015年，中国移动将加速扩大LTE国际漫游范围，与越来越多运营商合作，力争做到具备LTE国际漫游条件的国家和地区100%开通，实现4G全球漫游。
奚国华的自信来源于中国标准4G(TD-LTE)牌照发放一年后，中国移动已超额完成“不可能完成的任务”，截至11月底，我国已开通4G基站65万多个，覆盖10亿多人口，覆盖城市300多个;2014年底将建成70万个基站，4G客户将达8000万，月净增超千万，4G终端销量达1亿部。
“70万个基站意味着我们今年的建设数量等于全球所有4G基站的40%，也占了全球TDD制式4G的80%。”中国移动总裁李跃信心十足地说，中国移动的4G网络已经是全世界规模最大、覆盖最广泛的网络。今后全世界的运营商都将享受到中国4G发展带来的成果：技术更加成熟，客户体验更加优异，单位成本更加低。
正是在这样快速的推进下，TD-LTE网络在全球快速铺开。截至目前，全球已有26个国家开通42张TD-LTE商用网，另有76张商用网络正在计划部署中;GTI(全球TD-LTE发展倡议)已拥有117家运营商成员和97家厂商合作伙伴;预计2014年底全球4G基站将达90万个。
TD产业联盟秘书长杨骅说，TDD相对起步比较晚，由于TDD的技术是由中国来主导推动的，因此TDD的全球发展取决于中国市场。
为进一步推进TD产业发展，中国移动宣布，2015年底前将建成100万个4G基站，实现全网实施覆盖，73条高铁、2.6万公里高速公路全覆盖;4G客户达到2.5亿，渗透率超过30%;4G终端销售达到2亿部。
目前，除了中国，TD-LTE在世界范围内的覆盖率仍然较低。要让用户无缝漫游，扭转TDD网络弱势的局面，中国移动必须拿出更有说服力的终端产品。
“多模多频终端可以让客户走出国门时，不为分辨不同手机产品网络制式而担忧。”中国移动通信集团公司副总裁李慧镝表示，但是当前五模手机研发与推广销售的成本仍然偏高，价格更亲民、性价比更高的多模多频手机才能满足客户的需求，弥补TD-LTE海外覆盖不足的短板。
为此，在中国移动全球合作伙伴大会期间，中移动终端公司、高通公司分别与深圳辉烨、闻泰通讯、上海华勤等3家ODM(原始设计制造商)厂商签署了合作协议，共同打造五模公版(TD-LTE、LTE FDD、TD-SCDMA、WCDMA、GSMA)产品。2015年，将陆续有多款高性价比的五模多频手机推出。届时，对于中移动4G用户全球漫游将更加便利，TDD产业国际化也将更进一步发展。
2015年，中国移动将继续增强4G网络能力，逐步部署多流传输、载波聚合等技术，向更快速的LTE-Advanced演进，把速率从100M提升到200M、400M甚至1G。在此基础上，进一步推动TDD与FDD融合。
“目前，GTI组织里面已经有114家运营商表示对TD-LTE感兴趣，有95家厂商支持这个标准。不过他们还在等待中国移动4G的实践的状况。”奚国华分析认为，“现在实践证明，我们的技术是成熟的，可以大胆使用。”
“因为国际巨头非常强大，做FDD很难取得市场地位，但我们有TDD的核心技术，可以主导市场和产业的发展。”杨骅说。</t>
    <phoneticPr fontId="95" type="noConversion"/>
  </si>
  <si>
    <t>12月25日下午，工信部发布了《关于向民间资本开放宽带接入市场的通告》(以下简称《通告》)，宣布宽带接入市场向民间资本开放，鼓励和引导民间资本进一步进入基础电信领域，参与宽带网络设施建设和业务运营，促进宽带网络基础设施发展和宽带业务市场竞争。
首批试点城市为16个：太原、沈阳、哈尔滨、上海、南京、杭州、宁波、厦门、青岛、郑州、武汉、长沙、广州、深圳、重庆、成都，试点时间为3年，《试点方案》自2015年3月1日起实施。
以下为试点方案全文：
《关于向民间资本开放宽带接入市场的通告》
一、试点目的
鼓励和引导民间资本进一步进入基础电信领域，参与宽带网络设施建设和业务运营，促进宽带网络基础设施发展和宽带业务市场竞争，提升宽带业务创新能力和服务水平，探索宽带接入业务发展模式，逐步建立和完善事前、事中、事后管理有机结合的监管体系，为正式商用奠定基础。
二、试点业务范围
试点企业按照光纤到户国家标准要求和共建共享的相关原则，可以建设从用户端到网络接入服务器范围内的全部或部分有线通信网络设施，可以开展相应的网络元素出租、出售，其中取得因特网接入服务业务经营许可证的试点企业还可以自有品牌向最终用户提供宽带上网服务。
宽带接入网业务属于基础电信业务。
三、试点城市及试点时间
首批试点城市为：太原、沈阳、哈尔滨、上海、南京、杭州、宁波、厦门、青岛、郑州、武汉、长沙、广州、深圳、重庆、成都。工业和信息化部根据试点情况适时扩大试点范围。
试点时间3年。
四、试点主体
试点主体为依法设立的民营企业，鼓励有驻地网运营经验的民营企业参加试点。具体条件要求如下：
(一)申请者为依法设立的民营公司。
(二)有与开展经营活动相适应的资金，认缴注册资本最低限额为2000万元人民币。
(三)有3年以上电信行业从业经验。
(四)有与从事经营活动相适应的专业人员。
企业技术负责人应当有8年以上宽带网络建设和运营管理经验，并具有信息通信及相关专业高级技术职称或同等专业水平；企业财务负责人应当具备会计师以上专业技术职务资格或者从事会计工作三年以上经历；企业具有信息通信及管理相关专业初级以上(含初级)职称或者同等专业水平的技术和管理人员不少于20人。
(五)具备为用户提供长期服务的能力。
申请者必须设有专门的客服部门和客服人员，按照服务规范及相关要求建立健全服务质量管理体系，公布用户投诉及服务监督电话，受理用户投诉，有服务保证措施和市场退出善后处理方案。
(六)有必要的场地及设施。
申请者应有固定的办公地点，有与宽带接入网业务相适应的营业场所或营销渠道。必须建立客户服务系统、计费管理系统和业务管理系统，能够保障系统运行安全。
(七)具备网络与信息安全保障能力
申请者应成立安全管理部门，明确安全责任人和联系人，建立网络与信息安全管理制度和应急处置机制，按照相关要求和技术标准建立健全网络与信息安全技术保障措施。
(八)《中华人民共和国电信条例》、《电信业务经营许可管理办法》等法律法规规定的其他条件。
五、审批主体
工业和信息化部委托试点城市所在省(自治区、直辖市)通信管理局负责对当地宽带接入网业务试点的申请进行受理、审查，并发放试点批文。申请试点的民营企业向试点城市所在省(自治区、直辖市)通信管理局提出申请。
六、试点要求
(一)基础电信企业不得与试点企业签订含有排他性条款的协议。
(二)基础电信企业应向试点企业提供不低于自身业务质量的接入网上联城域网带宽资源。
(三)基础电信企业与试点企业应依据公平合理、平等协商的原则，协商确定上联宽带资源的接入价格。
(四)试点企业建设有线通信网络设施时，应当严格遵守《关于贯彻落实光纤到户国家标准的通知》、《住宅区和住宅建筑内光纤到户通信设施工程施工及验收规范》及《住宅区和住宅建筑内光纤到户通信设施工程设计规范》等国家有关通信工程建设的规定。同时应遵守基础设施共建共享、通信设施保护等政策规定，禁止和房地产商、物业管理公司或业主委员会等第三方签署含有排他性条款的协议，保障用户的自由选择权。
(五)试点企业在向用户提供服务时，应严格遵守行业相关标准和管理要求，并与用户签订服务协议。协议中要明确约定接入速率、资费以及当企业提前终止经营时预付费返还、争议解决的处理方式。如提前终止试点经营，应按照《电信条例》、《电信业务经营许可管理办法》、《电信服务规范》等相关要求和用户协议的内容向电信主管部门报告并提前告知用户，妥善处理预付费返还、费用结算、争议解决等善后工作，切实保障已发展用户的合法权益。
(六)试点企业上联互联网骨干网必须经由基础电信企业的城域网接入，不同地市的业务节点不得直连，租用的接入网络资源严禁再次转租转售，其接入网络建设范围和连接(汇聚)节点位置要向所在省(自治区、直辖市)通信管理局报告，并配合相关部门做好网络与信息安全各项工作。
(七)试点企业与用户之间发生的服务质量问题，由试点城市所在省(自治区、直辖市)通信管理局所属申诉受理中心处理。
七、其他
(一)试点企业按照省(自治区、直辖市)通信管理局的要求，按月报送业务运营情况。试点城市所在省(自治区、直辖市)通信管理局应按月向工业和信息化部上报宽带接入网业务试点工作进展情况。
(二)试点企业可与基础电信企业同等参与宽带中国工程、宽带示范项目、普遍服务等工作，享受相关政策。
(三)试点企业在试点期间违反有关法律法规的，依法给予相应的处罚。
(四)工业和信息化部将根据试点开展情况适时调整相关政策，研究宽带接入业务的正式商用事宜。
(五)本《试点方案》自2015年3月1日起实施。</t>
    <phoneticPr fontId="5" type="noConversion"/>
  </si>
  <si>
    <t>全国工业和信息化工作会在京召开 苗圩做工作报告</t>
    <phoneticPr fontId="5" type="noConversion"/>
  </si>
  <si>
    <t>2014年1-11月份我国通信业经济运行状况分析</t>
    <phoneticPr fontId="5" type="noConversion"/>
  </si>
  <si>
    <t>中国电信明年设立160亿元终端基金 打造百款4G精品</t>
    <phoneticPr fontId="95" type="noConversion"/>
  </si>
  <si>
    <t>C114讯 12月23日消息（齐鸣）今天，中国电信在终端合作战略发布会上宣布2015年“卓越100”计划：中国电信宣布将通过160亿元终端基金实现“卓越100”计划，通过打造百款精品4G终端,实现2015年终端销售规模过亿的目标。
中国电信副总经理高同庆在发言中表示，2015中国电信将继续秉承开放合作等总体方针，坚持3G/4G共同发展，努力与终端合作伙伴一起致力于激情迸发的2015年。
2014终端销售突破8000万
2014年，是4G发展充满机遇与挑战的一年。据中国电信市场部总经理刘平介绍，中国电信携手产业链上下游，坚持去“电信化”，以“差异化”提供产品，“市场化”激发活力，不断推出差异化终端产品和个性化服务，终端销量突破了8000万台。
合作伙伴的通力合作是取得上述成绩的基础。截至目前，天翼手机在售品牌约100个，在售终端超过千款，2014年新引入OPPO、VIVO等终端品牌，并建立新型终端厂商渠道合作模式，覆盖4万个开放门店。并和各大连锁渠道以及电商渠道进行了深度合作。
160亿终端基金细化
终端补贴已经成为3G之后运营商和终端厂商之间的一条规则，中国电信深谙此举的作用何在。所以，为了能够实现明年1亿部的目标，中国电信表示将建160亿元“终端基金”，实现“卓越100”计划带动终端销售规模破亿。
这160亿元终端基金分配如下，124亿元用于快速结算终端补贴，其中，24亿元由中国电信集团公司与全国连锁、电商直接对接，100亿元由各省级分公司与域内代理商合作对接。为了加快与合作方的结算，由中国电信翼支付平台进行结算支撑。
剩下的36亿元将直接用于终端补贴和渠道销售佣金。6亿元直接补贴符合要求的手机厂商，其中2亿元补贴299元智能手机；4亿元补贴300-700元档智能手机；30亿元用于终端销售佣金，由中国电信各级省级单位根据销量抢盘，再由其根据各渠道销售业绩进行奖励，对象为700元以上的智能手机。
“针对中小代理商，中国电信还将中明年提供50亿元的低息或无息贷款。“高同庆说。其中给，5亿元是面向农村代理商的无息贷款，另外45亿元以低于市场利率提供给与中国电信深度合作的中小代理商。
100款精品手机
中国电信2015年将着力打造100款精品手机，全网通手机是中国电信在今年上半年推出的终端类型，受到了零售商和用户的欢迎；安全手机是中国电信最近推出的新手机类型，借助中国电信天翼CDMA网络在安全、保密、抗干扰等方面的特性，可最大限度的防止用户隐私的泄露和被窃听，有效保障用户的通信安全。此外，中国电信还将打造“视频手机”、“老人智能机”、“自拍王”、“抢网帝”等一系列智能终端。
为此，中国电信将打造多项优势产品，首先是个人定制，用户可自主定制套餐，可随时修改，套餐内语音和流量可相互转换，流量用不完可以转赠，这款4G产品已经受到“互联网一代”的热捧。其次是双城通(即“一卡双号”)，这款产品针对流动人群，特别适合进城务工人员、异地上学的学生和“候鸟”人群，用户在本地往目的地拨打电话无需支付长途费、漫游费，只需付市话费。
第三是双百兆，即办理天翼4G(速率标称值超百兆)和百兆光纤宽带组合套餐的，将享受到光纤宽带的大幅优惠甚至免费。中国电信是目前国内最大、品质最有保证的宽带运营商，固定宽带用户数达1.2亿户。
此外，中国电信将从三个方面持续推进渠道能力提升：一是推行渠道承包制，激发内部小CEO的活力;二是加快O2O进程，推进渠道互联网化;三是提升渠道管理水平、优化流程，推进渠道连锁化水平和体验化营销。这些举措，将大幅提升中国电信的渠道效能。
“2015年，是4G高速发展的一年，中国电信将与产业链伙伴携手合作，为用户打造更快更好地卓越天翼网络,提供更快更好地缤纷应用，构建更加开放、充满活力的产业链，为4G业务发展提供有力的支撑，增强产业链竞争力，全面推进4G产业进一步突破和腾飞，共创4G辉煌。”高同庆说。</t>
    <phoneticPr fontId="95" type="noConversion"/>
  </si>
  <si>
    <t>x`</t>
    <phoneticPr fontId="95" type="noConversion"/>
  </si>
  <si>
    <t>日本发放LTE TDD 3.5GHz牌照，三大运营商平分120MHz</t>
    <phoneticPr fontId="5" type="noConversion"/>
  </si>
  <si>
    <t>C114讯 近日，日本总务省（MIC）正式发放TDD 3.5GHz频段总计120MHz频谱牌照。日本三大运营商软银、Docomo、KDDI将分别获得40MHz频谱。
早在今年10月，日本三大运营商软银、Docomo和KDDI就向日本总务省提交了3.5GHz牌照申请书。据悉，三家运营商承诺未来五年在3.5GHz基站上的投资总额高达36亿美金，最迟将在2016年3月31日前启动3.5GHz网络建设，并计划于2016年底前正式商用，2018年前覆盖全日本50-55%人口。
目前全球TDD商用网普遍采用上下行1：3的子帧配比。考虑与全球主流方式同步，日本政府要求日本三家运营商都采用1：3 子帧配比，并实现运营商间同步，从而实现不同运营商频谱间零保护带。公告显示，日本三大运营商均已接受此方案来建设3.5GHz网络。
日本政府还表示，此次发牌的目标是希望利用3.5GHz频段来实现1Gbps超高速的无线宽带，这意味着运营商将利用载波聚合、多天线技术等LTE-A关键技术来实现这一目标。
日本3.5GHz牌照的发放无疑将极大激发日本无线宽带领域的飞速发展，并对全球3.5GHz产业发展产生非常积极正向的作用。</t>
    <phoneticPr fontId="5" type="noConversion"/>
  </si>
  <si>
    <t>工信部：今年我国信息消费规模达2.8万亿</t>
    <phoneticPr fontId="5" type="noConversion"/>
  </si>
  <si>
    <t>　新华网北京12月22日电 (记者 李强)“青山缭绕疑无路，忽见千帆隐映来”，新常态也带来了新机遇。新常态下，如何推进两化深度融合，促进结构优化升级，实现工业通信业平稳健康发展。今天召开的全国工业和信息化工作会议指出，工业通信业要主动适应新常态，科学看待增长速度的回落，加快产业结构调整，全面深化改革和扩大开放。
　　会议指出，2014年，我国工业通信业保持平稳发展，预计全年，全国规模以上工业增加值增长8.3%左右，信息消费规模达到2.8万亿元，同比增长25%，电子商务交易额超过12万亿元，同比增长20%。工信部部长苗圩出席会议并作主旨报告。
　　工业通信业总体运行平稳
　　会议认为，今年我国工业通信业运行基本平稳。预计全年，全国规模以上工业增加值增长8.3%左右，单位工业增加值能耗和用水量分别降低7%和5.8%；信息消费规模达到2.8万亿元，同比增长25%，电子商务交易额超过12万亿元，同比增长20%，电信业、软件和信息技术服务业、互联网行业收入分别增长4%、20%和50%。
　　苗圩指出，今年，工信部积极培育信息消费等消费热点，实施质量品牌创新专项行动，制定实施企业投资项目核准实施办法，发挥技术改造引领作用，推动建立全国性和省市涉企收费清单制度。
　　会议认为，我国产业结构调整步伐加快。苗圩说，2014年工信部大力发展先进制造、新材料、节能环保、生物医药和新一代信息技术，推动建立了首台(套)重大技术装备保险补偿机制，出台了加快新能源汽车推广应用的一系列政策措施。
　　据统计，截至11月底，工信部已淘汰炼钢产能2790万吨、水泥6900万吨、平板玻璃3760万重量箱，提前一年完成“十二五”淘汰任务，统筹淘汰落后产能和压缩过剩产能的步伐加快。苗圩表示，将进一步优化企业兼并重组市场环境的意见，推动稀土、光伏、婴幼儿配方乳粉等行业兼并重组。
　　两化深度融合深入推进
　　苗圩表示，今年，工信部稳步推进两化融合专项行动和宽带中国专项行动，扎实推进两化融合专项行动和宽带中国专项行动，三网融合深入推进，7个新增国家级互联网骨干直联点建成开通。
　　苗圩说，预计今年全年，新增光纤到户覆盖家庭达到7000万户，4G用户突破9000万，IPTV用户达3340万，8M及以上宽带用户比例达到38.9%。基础电信企业非话业务收入占总收入比重达到57.9%。
　　会议指出，工信部今年深化电信改革取得突破性成果。截至目前，工信部已批复42家民营企业开展移动通信转售业务，宽带接入网业务开放试点即将启动，电信业务资费全面实行市场调节价，LTE混合组网试验在56个城市稳步推进，移动用户号码携带试验范围扩大到5个省，铁塔公司成功组建。
　　苗圩表示，今年工信部还继续支持了TD-LTE关键技术后续研发，深入开展了打击治理移动互联网恶意程序、垃圾短信治理、打击“伪基站”等专项行动，出色完成了反恐维稳、重大活动及突发公共事件应急通信、无线电和网络信息安全保障任务。
　　智能制造成明年主攻方向
　　会议指出，推进两化深度融合、加快发展智能制造已成为突破发展瓶颈、提升国际竞争力和应对经济下行压力的关键选项。
苗圩强调，要以智能制造为主攻方向，实现两个IT(Industry Technology &amp; Information Technology)融合和倍增发展；要以工业互联网和自主可控的软硬件产品为重要支撑，加快生产型制造向服务型制造转变；要以推广应用标准体系为主要抓手，促进企业在产品和服务全生命周期、生产管理全过程应用信息技术；要以健全融合机制为重要保障，推动制定特殊的融合政策。
　　会议要求明年重点抓好七个方面工作：一是更加注重释放内需潜力，促进工业经济平稳运行；二是坚持优化增量和调整存量并举，推进产业结构向中高端迈进；三是以智能制造为突破口，大力推动两化深度融合；四是深入推进创新驱动发展，建设国家制造业创新体系；五是进一步减轻企业负担，加大对小微企业的支持；六是加快建设宽带网络基础设施，强化互联网行业管理和网络信息安全保障；七是深入推进改革开放，加强行业管理和规划指导。
　　会议由工信部党组副书记、副部长苏波主持。党组副书记、副部长、国家国防科技工业局局长许达哲，党组成员、副部长杨学山、刘利华、尚冰，党组成员、中纪委驻部纪检组组长金书波，党组成员、国家烟草专卖局局长凌成兴，党组成员、总工程师朱宏任，总工程师张峰，总经济师周子学出席会议。</t>
    <phoneticPr fontId="5" type="noConversion"/>
  </si>
  <si>
    <t>沃达丰澳洲电讯Spark投7000万美元建海缆 阿尔卡特朗讯承建</t>
    <phoneticPr fontId="95" type="noConversion"/>
  </si>
  <si>
    <t>C114讯 北京时间12月22日下午消息（蒋均牧）沃达丰、澳洲电讯和新西兰Spark（C114注：原新西兰电信）证实，它们计划在新西兰和澳大利亚之间建造一条长度为2300千米的海底电缆。
三家电信运营商将在新的塔斯曼全球接入（TGA）电缆上投资约7000万美元，两端的登陆点分别为新西兰奥克兰南部的拉格伦（Raglan）与澳大利亚悉尼的牛津瀑布（Oxford Falls）。
TGA系统被设计为至少20Tbps的容量，将提供横跨塔斯曼海、新西兰拉格伦与澳大利亚纳拉宾（Narrabeen）之间的低延迟连接。该系统将为跨塔斯曼的传输提供可选路线，显著提升新西兰的国际连接性，以及加强与快速增长的亚洲市场之间的联系。
新西兰Spark总经理Simon Moutter与沃达丰新西兰公司首席执行官Russell Stanners代表本集团联合评价称：“TGA将为越来越多的应用程序，进一步加强澳大利亚的可靠的超宽带连接，包括云计算、数据中心应用、内容交付、政府和企业服务。”
“此外，通过提供这样高容量可选路线，它将使得新西兰与世界其他部分国际连接的稳健性得到显著的提升。”
该项目将于2015年初开始，阿尔卡特朗讯被选为电缆敷设的承建者，TGA预计于2016年中投入运营。
阿尔卡特朗讯海底网络总裁Philippe Dumont表示，该项目证明了连接需求在整个澳大利亚和亚洲地区的持续增长。
“我们很高兴能够提供我们的100G相干技术以协助建设塔斯曼全球接入电缆。”Dumont补充说，它将显著提升新西兰来往传输的带宽和可靠性。</t>
    <phoneticPr fontId="95" type="noConversion"/>
  </si>
  <si>
    <t>烽火网络中标陕西广电2014光缆入围选型项目</t>
    <phoneticPr fontId="5" type="noConversion"/>
  </si>
  <si>
    <t>C114讯 日前，陕西广电网络传媒（集团）股份有限公司2014年光缆入围选型项目招标结果出炉，烽火网络成功中标该项目，将为陕西广电多条干线提供优质的光缆设备。
据悉，近年来陕西广电启动了双向网改项目大建设，进行了光缆入围招标选型，为了配合后期的FTTH建设，丰富光缆的类型，今年陕西广电重新开启了光缆入围选型项目，其中包括G.652D光纤、GYTS光缆、GYXTW光缆、皮线光缆、阻燃光缆五个产品系列，最终烽火网络凭借强大的综合技术实力，在参与竞标的众多厂商中脱引而出，成功中标该项目。
在提供高可靠性、高稳定性的系列光纤光缆、传输设备以及网络整体解决方案上，烽火网络拥有久经考验的优秀记录。在产品技术革新方面，烽火网路一直在孜孜不倦地探求，以满足客户更多个性化的需求。通过本次项目，将进一步巩固烽火网络与陕西广电的合作关系，为陕西广电通信网络质量的提升和维护提供了强有力的保障。
在光纤、光缆领域，烽火拥有深厚的技术底蕴，并且始终走在最前列，从中国的第一根光纤、第一根实用化光缆诞生在，到建立从制棒、拉丝到成缆和配套材料的完整产业链，形成了立足武汉、辐射华东、西南、西北、东北的六大产业基地。烽火的光纤光缆已广泛应用于电信运营商、电力、铁路、广电、国防、石油等专网通信市场，同时还实现了对海外市场的大规模出口，已跃居全球十大光纤光缆制造厂商行列。</t>
    <phoneticPr fontId="5" type="noConversion"/>
  </si>
  <si>
    <t>华为获巴蒂电信三年期4G网络部署合同</t>
    <phoneticPr fontId="5" type="noConversion"/>
  </si>
  <si>
    <t>C114讯 北京时间12月22日下午消息（蒋均牧）华为获得了一份来自巴蒂电信（Bharti Airtel）的三年期合同，为后者在卡纳塔克邦和泰米尔纳德邦的4G网络提供基站和其他设备。
“我们刚刚赢得了协助巴蒂电信在印度最大的两个电信服务区域使用LTE FDD技术在1800MHz频段上提供高速数据服务的交易。”华为印度首席执行官蔡立群（Cai Liqun）告诉印度《经济时报》。
蔡立群并未透露这笔交易的规模，这是印度第二次基于1800MHz频段采用LTE FDD技术推出服务。
巴蒂已经利用2300MHz频段在15个城市推出了4G/LTE FDD服务。华为一直与该电信运营商就其在卡纳塔克邦和德里的4G/LTE TDD网络进行合作。包括这两个区域在内，这家运营商一共在8个电信服务区域持有2300MHz频谱。
此外，巴蒂还持有包括德里、孟买和加尔各答在内的15个电信服务区域的1800MHz频谱。</t>
    <phoneticPr fontId="5" type="noConversion"/>
  </si>
  <si>
    <t>澳洲电讯获3.18亿美元NBN合同</t>
    <phoneticPr fontId="95" type="noConversion"/>
  </si>
  <si>
    <t>C114讯 北京时间12月22日下午消息（蒋均牧）澳洲电讯赢得了一份价值3.9亿澳元（C114注：约合3.18亿美元）的合同，协助国家宽带网络（NBN）公司在澳大利亚部署并推出全国性宽带网络。
根据合同，澳洲电讯将筹备网络规划和设计，以支持NBN公司的多技术部署，其中包括光纤到节点、光纤到地下室和光纤到驻地。
该合同预计将耗时4年，其价值将受到全国性宽带网络部署的进展速度以及未来价格审查结果的影响，这家运营商表示。
“我们很高兴能够在竞争激烈的市场中赢得该项工作，我们期待着与NBN公司合作，帮助它为全国性宽带网络的下一阶段建设做好准备。”澳洲电讯首席运营官Kate McKenzie在声明中说。
澳洲电讯表示它将继续就向NBN公司提供的建设和维护服务的商业条款，与NBN公司进行磋商。
在此之前，澳洲电讯与澳大利亚政府就联合多技术全国性网络模式的部署签署了一份重新协商协议，在这一模式下，该运营商将向NBN公司逐步出售其铜缆和光纤同轴电缆混合（HFC）网络。
政府和NBN公司还与Optus达成了另一份修改后的协议，NBN公司将逐渐获得后者的光纤同轴电缆混合网络所有权。
修改后的多技术模式的目标是到2020年向所有家庭和企业提供速率至少为25Mbps的宽带接入。</t>
    <phoneticPr fontId="95" type="noConversion"/>
  </si>
  <si>
    <t>烽火持续创新、不断领先OTN商用遍布全球</t>
    <phoneticPr fontId="5" type="noConversion"/>
  </si>
  <si>
    <t>布局全球 市场份额名列前茅
根据2014年Q3OVUM市场报告中提供的数据，烽火在全球光网络产品的市场占有率排名稳居前6，份额逐年递增，OTN产品在全球均有广泛应用。
从2013年至今三大运营商已启动多次100GDWDM/OTN集采项目，烽火屡次成功中标，技术排名稳居前二，是处于第一阵营的设备厂商。2013年1月中国移动国干9.2期集采，烽火中标西部环、东北环；2013年9月中国移动100G集采，烽火中标40%份额；烽火共已承建100G国干11条，省干20条，本地网27条，随着100G建设渐入高峰，烽火将全面服务于三大运营商。
除了国内市场，烽火100G OTN还广泛应用于东南亚、独联体、南美等多个国家和地区，随着烽火综合实力的不断增强，其产品将受到客户越来越多的青睐及信任。
厚积薄发烽火100G OTN全面领先
早在2007年，烽火通信已经开始100G的预研，在100G设备以及子系统方面做了非常多的产业部署，这也是烽火100G OTN技术具有明显优势一个非常重要的原因。
根据运营商最新的100G系统测试结果，烽火100G软、硬判决、超长距在同等传输模型场景下传输性能业界领先。FONST 6000系列设备性能优良，系统容量大，单个子架系统交叉容量达12.8T/25.6T，为业界最高水平。100G单盘采用先进的28nm制造工艺，系统集成度高，支路板支持单槽位2路100G以及单槽位32路GE接口，线路板支持单槽位2路100G接口。
烽火凭借100G产业链的深度整合能力及领先的制造工艺，使得系统功耗低远低于平均水平，仅为业界典型功耗的70%。在系统管控方面，采用领先智能的线路管控解决方案，通过DPA（动态功率调整）、AGC（自动增益控制）、CPE（信道功率均衡）、APR（自动功率关断）等四大技术，保证系统稳定性。
超100G领域烽火400G/Tbit传输业界领先
致力于下一代高速光传输技术研究和开发，烽火率先推出400G解决方案，并于2012年发布样机。目前IEEE已经确认将400GE作为下一代路由器光传输接口，为了支持400GE业务的长距离传输，进一步提高网络传输容量，烽火通信分别针对长距离干线传输和城域应用特点提供了两套解决方案：长距方案，满足15T带宽传送3000KM；大容量方案，满足城域，高达25T带宽传送。在2014年5月参加中国移动400G实验室和2014.7月的现网测试，测试结果优异。
利用多载波产生技术和奈奎斯特光滤波技术，烽火成功实现了国内首个单光源3.2T、2080公里标准单模光纤实时传输系统，并保留了相当大的工程裕度，该结果为当前实时传输系统中单通道传输速率-距离积的世界最高纪录。
烽火通信全球的光通信专家
通过多年的辛勤耕耘，烽火已形成国内、国际、信息化三大市场齐头并进的稳健布局，OTN产品在国内与国外都有规模商用。烽火通信是国内唯一集光通信领域三大战略技术于一体的科研与产业实体，先后被国家批准为"国家光纤通信技术工程研究中心"、"亚太电信联盟培训中心"、"MII光通信质量检测中心"、"国家高技术研究发展计划成果产业化基地"等，在推动我国信息技术的研究、产业发展与国家安全方面具有独特的战略地位。
烽火将深耕细作，不断创新，用完善的OTN产品解决方案为全球客户提供高效、稳健、面向未来的光网络。</t>
    <phoneticPr fontId="5" type="noConversion"/>
  </si>
  <si>
    <t>工信部部长苗圩：加快落实电信普遍服务补偿机制</t>
    <phoneticPr fontId="5" type="noConversion"/>
  </si>
  <si>
    <t xml:space="preserve">C114讯 12月23日早间消息（岳明）昨天，全国工业和信息化工作会在京召开。会议总结了2014年工作，部署2015年任务，动员全系统全面完成“十二五”规划目标任务。
工业和信息化部部长苗圩作了题为“推进两化深度融合促进结构优化升级实现新常态下工业通信业平稳健康发展”的工作报告。
在谈到信息通信行业明年的工作重点时，苗圩表示，要加快建设宽带网络基础设施，强化互联网行业管理和网络信息安全保障，实施宽带中国2015专项行动，创建宽带中国示范城市。
苗圩还特别提到了落实电信普遍服务补偿机制。在此之前，虽然我国将“宽带中国”上升为国家战略，但一直没有多少真金白银的投入，这也使得电信和联通在固网宽带投入上面临很大压力。正如中国电信科技委主任韦乐平所说，在某些农村和偏远地区，甚至用30年的时间都难以收回投资。从企业经营角度不值得投入，但运营商却又承担着普遍服务的义务。 </t>
    <phoneticPr fontId="5" type="noConversion"/>
  </si>
  <si>
    <t>电信联通CDN合资公司难产：控制权与业务方向存疑</t>
    <phoneticPr fontId="95" type="noConversion"/>
  </si>
  <si>
    <t>C114讯 12月23日消息（岳明）在经历了10月份的喧嚣之后，国内CDN市场或将再次归于平静。
据知情人士透露，由于在管理主导权和业务方向等方面存在很大分歧，中国电信和中国联通在组建CDN合资公司方面，推进的并不顺利。此前电信内部人士称CDN合资公司元旦前挂牌，目前来看，此计划已无可能实现。
其实当时合资CDN公司消息传出时，行业人士就表示，此事有待观察，两个行动迟缓的大国企，能否处理好剪不断理还乱的复杂关系，能否应对复杂多样的互联网需求，用电信业的基础网络思维能否适应当前的时代？现在来看，真是一语成谶。不过，事情并没有完结，据知情人士透露，中国电信依然在持续推进，将来能否有突破和进展，还需要继续观望。
铺路用户体验时代
在今年10月份，中国电信某决策层领导在广东调研公司时中提及，中国电信将和中国联通联合组建CDN公司，以期进一步实现网络互补、数据中心互补，提高网络质量和用户体验。
按照原定的计划，合资公司将由双方集团战略投资部出资成立公司，由中国电信云计算分公司负责运营；同时，为了适应当前混合所有制的大潮，合资公司还将引入北京浩瀚深度和北京阅联两家民营企业，这两家企业均经营CDN、智能管道业务。
业内人士指出，中国电信的思路非常明确，就是将网络优势转化为用户体验优势，在与中国移动和众多互联网公司的市场竞争中赢得先机。需要指出的是，坐拥雄厚财力的中国移动，目前也正在着手构建覆盖全国的CDN网络，并不排除成立子公司独立运营的可能。
大家你来我往的背后，无非是为了满足不断上升的用户体验，互联网/移动互联网已经进入了体验时代，而CDN(内容分发网络)就是将内容下沉到距离用户最近的网络边缘，解决跨运营商、跨地域、跨数据中心、服务器负载能力低等原因造成的用户体验不佳的问题。
正如国泰君安分析师在研究报告中所指出，在数据流量爆发、网络中立原则动摇的前提下，基础网络与网络服务能力的价值也将获得重估。CDN作为确保用户体验的关键节点，其价值将会得到充分体现，这也是为什么电信极力推动CDN合资企业的关键所在。正如前述电信高管所言，“组建CDN公司，大大提高我们两个基础运营商的质量，和别的互联网公司竞争。”
合资企业推进不顺
或许CDN合资公司的推进困难，从有这个合资想法的时候就已经注定了。
有中国电信内部人士曾指出，中国电信拥有全国最大的宽带网络流量，无论是资源还是渠道，中国电信在CDN子公司里的贡献都不会小，肯定会要求在股权上占大头。的确，股权结构一直是焦点。原本今年6月份就想成立CDN公司，由于股权结构不停地博弈，计划不断后延。
虽然整体网络和用户规模略小于中国电信，但中国联通显然希望能够在合资公司中有更大话语权。据知情人士透露，电信和联通的主要争议就在合资公司的管理主导权方面上，双方存在较大分歧。由于历史原因，我国基础网络呈现出“南电信北联通”的结构，电信在南方21个省市拥有更大的市场话语权，但在北方10个省的网络资源相对薄弱。
除了管理主导权之外，另外一个分歧则在于新合资公司未来的业务方向上，要不要进入商用CDN市场。电信力主进入商用市场，而联通认为运营商定位成这种角色并不是最好的选择。
有了解情况的业内人士称，中国电信在今年已经开始对外提供商用CDN服务，包括标准的网页加速、下载加速和视频加速以及动态加速和安全类服务等，但中国联通并没有类似的业务，商用CDN服务怎么搞，如何进行市场拓展，联通目前并没有定论。
在部分联通人士看来，运营商的优势在于网络基础设施，CDN虽然依托于基础网络，却是一个重运营的业务，商用CDN市场行业多样性与复杂度远远高于基础设施的建设市场，运营商要做好不是一件简单的事，所以目前运营商的CDN也都是以为提升自身网络服务能力为主的。中国电信在此之前也是如此，比如其在南方的很多CDN就是为自身的IPTV业务量身服务。
是否涉及垄断
在运营商成立合资CDN公司的消息传出后，对专业CDN市场带来极大影响，网宿和蓝汛股价狂跌，其中去年牛冠两市的网宿科技，虽然三季报业绩高速增长，却受此事影响，接连两天狂跌14%，两日市值合计蒸发逾22亿元，至今仍在低位徘徊。而从现在此事目前的进展来看，完全是虚惊一场。
虽然两家运营商在合资CDN公司的道路遇到了些坎坷，但双方并没有放弃，博弈还在继续中。但需要指出的是，如果两家最终联手，则将会带来另外一个问题，那就是市场垄断的嫌疑。
早在2011年，国家发改委就对电信联通涉嫌宽带垄断展开了调查，主要是针对两点：一是两公司自身没有实现互联互通，二是两公司对于与自身有竞争关系的企业给予歧视性价格。
两家公司在随后也表态，自查中发现在向互联网服务提供商提供专线接入业务方面，“价格管理不到位、价格差异较大。”如果两家拥有基础网络资源的运营商顺利联手在商用CDN市场上开疆拓土，也将可能会面临同样的问题，那就是如何规避歧视性价格。
我们从专业CDN厂商财报数据中就能发现，带宽和IDC是两个最大的支出，特别是在带宽方面。虽然技术在进步，但专业CDN厂商从运营商购买带宽的成本并没有下降，反而有上升的趋势，根源就在于中国电信和中国联通几乎垄断了国内网络批发市场。
新的合资公司如果顺势进入商用CDN市场，基础电信运营商这种既当运动员又当裁判员的做法，是否有垄断的嫌疑呢？又当如何规避可能的价格性歧视，维持市场良性竞争呢？</t>
    <phoneticPr fontId="95" type="noConversion"/>
  </si>
  <si>
    <t>中兴手机砍掉一半机型 2015年将专注于语音手机</t>
    <phoneticPr fontId="5" type="noConversion"/>
  </si>
  <si>
    <t>巨变中的中国手机市场，机海战术被越来越多的厂商抛弃。在过去的一年，中兴手机几乎砍掉一半机型，在未来的手机蓝图中，中兴将集中火力瞄准三大板块，其中语音手机将是差异化竞争的一大卖点。
2014年的中兴手机经历了变革的阵痛，调整产品体系，向精品战略前进。中兴通讯执行副总裁、终端事业部CEO曾学忠指出，过去中兴手机每年有几百档机型，靠多款机型可以堆出总体较高的出货量，但缺乏精品，没有价值。曾学忠表示，2014年中兴手机做的最大的改变就是大幅砍掉不赚钱的产品线。2015年，中兴手机将专注于语音手机、安全手机和千元手机三大板块的主力产品。其中语音手机将是中兴手机2015年的战略重点，该公司发布了“星星2号”手机，号称全球首款系统级语音操控手机。
在中兴通讯总裁史立荣看来，语音将成为继键盘、触摸屏之后的第三种人类交互模式，即将带来新一轮信息产业革命。史立荣认为，2G时代是“按”（键盘手机），3G时代是“摸”（触屏手机），4G时代将变成“说”（语音控制手机）。曾学忠特别强调，中兴在智能语音上有着强大的专利。据悉，中兴今年智能手机出货量约为4500万到5000万部之间，2015年的出货量目标是6000万部。</t>
    <phoneticPr fontId="5" type="noConversion"/>
  </si>
  <si>
    <t>今年联发科4G芯片出货量超3000万套</t>
    <phoneticPr fontId="5" type="noConversion"/>
  </si>
  <si>
    <t>在4G芯片竞争上落后半年的联发科近日交出了成绩单。
联发科中国区总经理章维力近日接受包括《第一财经日报》在内的媒体专访时透露，2014年的4G手机芯片出货量在3000万套到4000万套之间，占据中移动终端份额的20%~30%。
对于这一成绩，章维力表示，4G对于联发科来说是一个非常重要的时间，今年4月份开始到中国移动做测试，只花了3周通过测试，6月份开始出货，目前看发展比我们预期要好。预计中国联通明年发力4G后，4G芯片出货量上将会更高。
今年7月份，联发科在深圳正式发布了多款最新单芯片解决方案（SoC），基于此，联发科完成了64位及4G网络上高、中、低端市场形成与老对手高通的全面对峙。但在此前，4G市场上主要是高通、Marvell等国际芯片企业唱主角。
但事实上，这颗联发科的SoC晚了一拍，LTE支持的缺失使得在上半年的热门手机新品里联发科的产品寥寥无几，从高端到低端被高通抢走市场。MT6592机型的同款4G版往往被骁龙400取代，这也是联发科所不愿意看到的。
并且，当时只有高通具备了中国移动要求的“五模10频”甚至是“五模13频”的芯片规模供货能力。也就是说，中国移动定制的4G手机必须同时支持TD-LTE、LTEFDD(4G标准)、TD-SCDMA（3G标准）、WCDMA（3G标准）、GSM五种通信模式和10/13个频带的LTE网络。
虽然后来中移动对策略进行了调整，但也让联发科感到有些措手不及。
“需要测试的时间非常长，最大的挑战还是否能支持五模十频和十三频，对射频部分的挑战更大。”章维力对记者说。
对于基带芯片一直是联发科追赶的方向。章维力此前曾表示，作为一家中国芯片厂商，要看到从2G时代与高通技术差距约20年，到WCDMA3G的五六年，再到4G时代的1~1.5年，联发科一直都在此方向迅速缩短与高通的距离。
“市场充满了无限的商机和希望，才会有那么多的市场竞争者，最终受益的还是消费者。在这个竞争中，联发科还是有自己过去的一些积累。”章维力对记者表示，从2G时代，用联发科芯片的客户，即便团队人数不到10个人，在1个月的时间就能生产出一部手机，从2G到3G，我们都是按照这样的步伐在前进，这是我们最大的竞争优势。
不过可以看到的是，市场上竞争对手对中低端市场的侵蚀正在蔓延。
高通公司董事长兼首席执行官保罗·雅各布早在今年6月就宣布，新推出的RF360前端解决方案将同时支持七种网络制式，同期发布的射频收发芯片WTR1625L，将支持所有蜂窝模式和2G、3G及4G/LTE频段。令人关注的是，高通的骁龙400和骁龙200芯片方案也将支持中国移动4G终端标准，主打中低端4G智能手机，这正是联发科的目标市场。
而年底又有消息称，基于其他芯片公司的4G手机终端产品的价格将下探到299元。
“消费电子产品价格竞争是难免的，有什么东西像手机一样没几个礼拜会降价呢？芯片降价是必然趋势，怎么在一个比较好的产品，保证我们的毛利率是最重要的。低价进入市场肯定是一个武器，但是我们会从中高低端巩固利润。”章维力对记者表示，联发科会尽量针对运营商的要求推出产品，暂时还不打算推出299元这样的产品。</t>
    <phoneticPr fontId="5" type="noConversion"/>
  </si>
  <si>
    <t>鹏博士吴少岩：固网宽带+移动 明年一季度放号</t>
    <phoneticPr fontId="5" type="noConversion"/>
  </si>
  <si>
    <t>12月18日工信部向鹏博士、海航等8家企业发放第五批移动通信转售业务试点批文，至此我国虚拟运营商获牌民营企业累计达42家。
鹏博士常务副总裁吴少岩接受通信生活报（微信：maoqiying2008）独家专访时表示，鹏博士获得虚拟运营商牌照已不是新闻，虚拟运营商的的核心竞争力是细分市场、差异化运营。鹏博士转售业务与中国移动签约，力争明年一季度放号，鹏博士在固网宽带方面有优势，将会采用“固网宽带+移动”模式，争夺客厅用户，弥补中移动在宽带方面的短板。
工信部最新数据显示，全国固定宽带接入用户2亿,其中8M以上宽带接入用户仅占36.6%。而中国电信宽带用户公开数据为1.0617亿户、中国联通为6874.2万户，目前，中国电信、中国联通均采用固网+移动的模式。
“鹏博士通过捆绑大麦盒子、4K电视等推广家庭宽带。”吴少岩对笔者表示，目前，大麦盒子已超过60万，年底过100万；鹏博士还推出了“千兆应用基金”，支持基于千兆云应用的超高清视频、智能软硬件产品的开发。
自2013年12月26日发放首批牌照以来，工信部随后于11月20日、8月25日、1月29日再次发放了三批虚拟运营牌照：2014全年投资预计超过7亿元，有20家企业正式放号，虚拟运营商发展用户超过100万。
工信部规定，获得牌照企业将进行试点业务，截止于2015年12月31日，未达标企业将会退出市场。也就是说，虚拟运营商业务还未找到清晰都盈利模式，就立即面临洗牌命运。工信部电信研究院副院长刘多预计，到2015年底虚拟运营商试点期末，我国移动转售业务用户将达到5000万户，占全国移动通讯市场用户总数的3%左右。</t>
    <phoneticPr fontId="5" type="noConversion"/>
  </si>
  <si>
    <t>华为与EE高通完成LTE Cat9互操作测试 最高网速可达410Mbps</t>
    <phoneticPr fontId="5" type="noConversion"/>
  </si>
  <si>
    <t>C114讯 北京时间12月26日早间消息（蒋均牧）华为与EE、高通旗下高通技术（QTI）联合完成了LTE-Advanced三载波聚合互操作测试，实现最高410Mbps的下行速率。
三家公司在声明中称，此次测试代表产业在追求下行速率提升和可靠性上又迈出了重要的一步。
此次LTE Cat9互操作测试采用了华为应用于整张EE LTE-A“4G+”网络的商用基础设施解决方案，以及高通骁龙810处理器和集成的LTE-A下一代调制解调器。华为和EE有着长期的技术合作——2012年，EE利用华为技术推出了英国首张4G/LTE移动网络。
LTE Cat9技术使得EE能够聚合三个独立的载波：1800MHz频段上的20MHz频谱、2.6GHz频段上的20MHz频谱和15MHz频谱。
华为无线网络业务部首席营销官杨超斌（Yang Chaobin）表示：“此次测试是一个真正突破性时刻，随着我们迈向5G时代中。此次LTE Cat9互操作测试是欧洲首个成功完成的此类测试，我们很荣幸能与高通技术和EE合作以推动未来的网络。”
从Cat6演进到Cat9，意味着峰值下行速率的1.5倍提升、快捷的应用程序相应时间、可靠的连接性以及连接到最快的网络，高通高级副总裁兼欧洲区总裁恩里科·撒瓦特瑞（Enrico Salvatori）说。
EE网络服务和终端部门负责人汤姆·贝内特（Tom Bennett）表示，2015年初，EE将利用其2.6GHz频段上剩余的15MHz频谱，在温布利大球场（Wembley Stadium）演示载波聚合。</t>
    <phoneticPr fontId="5" type="noConversion"/>
  </si>
  <si>
    <t>沃达丰在美推出MVNO业务</t>
    <phoneticPr fontId="95" type="noConversion"/>
  </si>
  <si>
    <t xml:space="preserve">移动通信巨头沃达丰旗下的美国公司近日透露，将同T-Mobile美国公司签订MVNO协议，2015年秋天通过后者的网络面向企业客户推出移动业务。
沃达丰称，目前有400家总部位于美国的跨国企业客户，另有500家企业客户将美国视为重要的业务市场。沃达丰美国公司在博客中称：“向沃达丰在美国的跨国企业客户提供无线业务后，会对原有的业务形成补充。”沃达丰此前为跨国企业提供覆盖美国和全球的固网、移动、M2M产品和服务。该公司还会向美国客户推出其OneNet统一通信产品。
就在不久前，沃达丰宣布其4G网络新增17个漫游地。至此，该公司的4G网络可在40个国家和地区使用。 </t>
    <phoneticPr fontId="95" type="noConversion"/>
  </si>
  <si>
    <t>印度三年半实现光纤全覆盖</t>
    <phoneticPr fontId="5" type="noConversion"/>
  </si>
  <si>
    <t>印度当地媒体日前报道，印度通信和信息技术部部长拉维·香卡尔·普拉萨德称，印度的国家光纤网络工程（NOFN）将在未来三年半内铺设75万千米的光纤电缆，为所有乡村提供宽带连接。“数字印度”计划将使人民受益，并改变社会形态。人民需要知道科技的力量，并将其送入穷人所在的乡村。
印度现在的互联网用户数为3亿，这一数字超过了美国互联网用户数，仅次于中国。普拉萨德指出，印度城市移动连接率达146%，而乡村地区这一比例只有46%。他表示，印度电子制造业也得到了大规模的提升。</t>
    <phoneticPr fontId="5" type="noConversion"/>
  </si>
  <si>
    <t>板块PE（TTM 2014.12.26）</t>
    <phoneticPr fontId="73" type="noConversion"/>
  </si>
  <si>
    <t>投资评级：中性</t>
    <phoneticPr fontId="5" type="noConversion"/>
  </si>
  <si>
    <t>2014年12月22日，全国工业和信息化工作会在京召开。会议主要任务是，深入贯彻党的十八大和十八届三中、四中全会及中央经济工作会议精神，总结2014年工作，部署2015年任务，动员全系统坚定信心、振奋精神，促进工业通信业平稳健康发展，全面完成“十二五”规划目标任务。
在22日上午的大会上，工业和信息化部部长苗圩作了题为“推进两化深度融合促进结构优化升级实现新常态下工业通信业平稳健康发展”的工作报告。会议由部党组副书记、副部长苏波主持。党组副书记、副部长、国家国防科技工业局局长许达哲，党组成员、副部长杨学山、刘利华、尚冰，党组成员、中纪委驻部纪检组组长金书波，党组成员、国家烟草专卖局局长凌成兴，党组成员、总工程师朱宏任，总工程师张峰，总经济师周子学出席会议。
会议指出，2014年以来，面对下行压力加大的严峻形势，工业和信息化系统认真贯彻落实党中央、国务院决策部署，以转型升级“6+1”专项行动为抓手，狠抓稳增长、调结构、促改革、惠民生各项政策措施的落实，重点工作取得明显成效，工业通信业保持平稳发展。
一是工业通信业运行基本平稳。积极培育信息消费等消费热点，继续实施质量品牌创新专项行动，制定实施企业投资项目核准实施办法，发挥技术改造的引领作用，推动建立全国性和省市涉企收费清单制度。预计全年，全国规模以上工业增加值增长8.3%左右，单位工业增加值能耗和用水量分别降低7%和5.8%；信息消费规模达到2.8万亿元，同比增长25%，电子商务交易额超过12万亿元，同比增长20%，电信业、软件和信息技术服务业、互联网行业收入分别增长4%、20%和50%。
二是产业结构调整步伐加快。大力发展先进制造、新材料、节能环保、生物医药和新一代信息技术，推动建立了首台（套）重大技术装备保险补偿机制，出台了加快新能源汽车推广应用的一系列政策措施。统筹淘汰落后产能和压缩过剩产能，截至11月底，已淘汰炼钢产能2790万吨、水泥6900万吨、平板玻璃3760万重量箱，提前一年完成“十二五”淘汰任务。推动出台进一步优化企业兼并重组市场环境的意见，稀土、光伏、婴幼儿配方乳粉等行业兼并重组进程明显加快。开展工业绿色发展专项行动。
三是创新驱动发展取得新进步。完成两机专项论证工作，组织智能制造装备等专项工程，开展工业强基专项行动，支持TD-LTE关键技术后续研发。新认定72家国家技术创新示范企业，全年发布2723项行业标准，混凝土用钢纤维等25项国际提案成为国际标准。深化国防科技工业改革全面启动，军工核心能力建设成效显著，军民融合深度发展取得新进展。
四是两化深度融合深入推进，互联网管理得到加强。扎实推进两化融合专项行动和宽带中国专项行动，三网融合深入推进，7个新增国家级互联网骨干直联点建成开通。预计全年新增光纤到户覆盖家庭达到7000万户，4G用户突破9000万，IPTV用户达到3340万，8M及以上宽带用户比例达到38.9%。基础电信企业非话业务收入占总收入比重达到57.9%。深入开展打击治理移动互联网恶意程序、垃圾短信治理、打击“伪基站”等专项行动，出色完成反恐维稳、重大活动及突发公共事件应急通信、无线电和网络信息安全保障任务。
同时，还集中力量抓了几项全局性、创新性、战略性的重点工作。一是深入推进简政放权，强化事中事后监管。已上报国务院拟取消和下放29项行政审批事项，占原有审批事项的51.8%，实现三年任务、两年完成。二是深化电信改革取得突破性成果。已批复42家民营企业开展移动通信转售业务，宽带接入网业务开放试点即将启动，电信业务资费全面实行市场调节价，LTE混合组网试验在56个城市稳步推进。三是对外开放合作迈出新步伐。上海自贸区增值电信业务7项向外资开放、5项放开股比限制。成功举办第21次APEC中小企业部长会议。四是小微企业扶持力度空前加大。国务院常务会议有25次专题研究或直接涉及支持小微企业工作，密集出台系列政策措施。五是推动设立了国家集成电路产业投资基金。国务院发布实施集成电路产业发展推进纲要，以政府引导、市场运作的方式设立了产业投资基金。
会议认为，经济发展新常态的特征在工业领域的体现尤为明显，工业增长正从高速转向中高速，经济结构正从增量扩能为主转向调整存量、做优增量并举，发展方式正从规模速度型转向质量效率型，发展动力正从要素驱动转向创新驱动。主动适应新常态，要科学看待增长速度的回落，要加快产业结构调整，要全面深化改革和扩大开放。
会议指出，推进两化深度融合、加快发展智能制造已成为突破发展瓶颈、提升国际竞争力和应对经济下行压力的关键选项。要以智能制造为主攻方向，实现两个IT（Industry Technology &amp; Information Technology）融合和倍增发展；要以工业互联网和自主可控的软硬件产品为重要支撑，加快生产型制造向服务型制造转变；要以推广应用标准体系为主要抓手，促进企业在产品和服务全生命周期、生产管理全过程应用信息技术；要以健全融合机制为重要保障，推动制定特殊的融合政策。
会议部署了2015年重点工作，总的要求是，全面贯彻党的十八大和十八届三中、四中全会及中央经济工作会议精神，立足制造强国、网络强国战略全局，坚持稳中求进工作总基调，以提高发展质量和效益为中心，主动适应经济发展新常态，保持工业经济运行在合理区间，把转方式调结构放到更加重要位置，继续实施转型升级“6＋1”专项行动，更加注重全面深化改革，更加注重创新驱动发展，更加注重大力推进两化深度融合，更加注重强化互联网行业管理，促进工业通信业持续健康发展。
会议要求重点抓好七个方面工作。
一是更加注重释放内需潜力，促进工业经济平稳运行。持续加强质量品牌建设，突出抓好食品药品质量安全，抓好绿色建材、高性能钢筋、高效节能电机、1.6升及以下排量节能汽车推广，进一步壮大信息消费。争取扩大各级技术改造等资金规模，探索利用产业投资基金等手段，提高投资效率。围绕实施“一带一路”、京津冀协同发展、长江经济带战略，研究制定相关发展规划和产业指导目录，适时启动产业转移合作示范园区建设。建立全国互联互通的工业经济运行监测网络平台体系，强化政策储备、要素保障和应急协调，做好对企业的服务。
二是坚持优化增量和调整存量并举，推进产业结构向中高端迈进。建立全国统一的新能源汽车推广目录，出台新建纯电动乘用车生产企业准入管理规定，制定促进新材料产业健康发展的指导意见，推动出台大数据应用与发展指导意见。实施5大技术改造工程，发布钢铁工业转型升级发展计划（2015－2025），制定海洋工程装备等行业规范条件，全面启动首台（套）保险补偿机制试点。研究制定“十三五”产能严重过剩行业淘汰落后和过剩产能目标计划及到2017年阶段性目标，研究建立利用节能环保标准促进落后产能退出的工作机制。促进破局性重大兼并重组，支持稀土六大集团加快发展。实施工业绿色发展专项行动，组织工业能效提升、煤炭清洁高效利用行动计划。狠抓重大武器装备研制生产，实施推进军民融合深度发展专项行动，研究制定重要领域军民互动共享的措施意见。
三是以智能制造为突破口，大力推动两化深度融合。研究论证实施国家级智能制造重大工程，先期组织实施3年专项行动计划，实施智能制造试点示范专项行动。大力发展工业互联网，研究出台互联网与工业融合创新指导意见，研究制订鼓励车联网发展的政策措施。研究制订服务型制造发展的指导意见，建设一批国家级工业设计中心，制订工业云、工业大数据创新发展指导意见。推进两化融合管理体系标准的研制、发布和国际化，推动出台支持两化融合的财税、金融以及产用结合等方面的特殊政策和急需标准，推进网络通信设备与工业设备互联互通。
四是深入推进创新驱动发展，建设国家制造业创新体系。推进国家制造业创新中心建设，推动部署一批体现国家战略意图、促进两化深度融合的重大工程，推动两机专项、新材料专项尽快实施。实施工业强基专项行动，制定引导目录，发布重点产品和技术发展路线图。抓紧研究制定促进工业和信息化领域科技成果转化和产业化的指导意见。加强智能制造、移动互联网等产业发展重点领域综合标准化工作，研究制订深化实施知识产权战略的指导意见。
五是进一步减轻企业负担，加大对小微企业的支持。推动尽快公布全国和各省市行政审批前置服务收费清单，加大对清单之外违规收费的查处力度，按照清费立税原则逐步减少收费基金项目。抓好已出台政策措施落实的督促检查、效果评估，推进小企业创业基地建设。实施扶助小微企业专项行动，加快完善细化小微企业划型标准，完善支持担保机构服务小微企业政策措施，建立健全增信分险机制，探索网络金融服务小微企业的新模式。加快推进设立国家中小企业发展基金，开展非公有制企业建立现代企业制度试点，加快公共服务平台网络建设。
六是加快建设宽带网络基础设施，强化互联网行业管理和网络信息安全保障。实施宽带中国2015专项行动，创建宽带中国示范城市。落实电信普遍服务补偿机制。推动加快TD-LTE网络建设和4G业务发展，4G用户力争突破2.5亿，条件成熟时研究发放LTE FDD牌照。在全国范围内全面推进三网融合，做好双向进入业务许可的受理审批。推动出台互联网行业管理和产业发展方面指导性文件，出台新版电信业务分类目录。坚决治理社会反映突出的垃圾短信、不明扣费、移动号码携转难、校园市场恶性竞争、骚扰电话等问题。推动出台加强卫星频率轨道资源管理的指导意见。加强网络与信息安全技术手段体系化建设，巩固提升电话用户实名登记成效，深入开展电话黑卡治理专项行动。
七是深入推进改革开放，加强行业管理和规划指导。研究推动移动通信转售业务正式商用，开展宽带接入业务开放试点。积极稳妥推进国防科技工业深化改革，配合抓好财税体制改革、盐业体制改革、国有企业改革、医疗体制改革等相关工作。推动工程机械、汽车、商用飞机、通信以及钢铁、水泥、平板玻璃成套设备等装备制造业走向世界，协调落实好现有重大技术装备进口等税收优惠政策，加快研究进一步开放制造业的政策措施。推进重点领域立法，配合抓好中小企业促进法、电信法、原子能法、网络安全法等立法和无线电管理条例、稀有金属管理条例修订。扎实抓好工业通信业“十三五”规划编制工作。
本次会议会期1天半。为提高会议实效，减少层层传达，22日上午会议采用主会场加各地电视电话会议的方式，在各省（区、市）、计划单列市、新疆生产建设兵团及有条件的地（州、市）开设分会场。22日下午进行分组讨论。23日上午，江苏省、重庆市、浙江省、湖南省经信委和黑龙江省通信管理局等5家单位将进行大会交流发言。
工业和信息化部党组成员、总师，国家国防科技工业局、国家烟草专卖局党组成员及综合管理部门负责同志，地方工业和信息化主管部门、各地通信管理局、部直属单位、部属高校、部机关各司局主要负责同志，中央有关部门和行业协会负责同志在主会场参加会议。</t>
    <phoneticPr fontId="5" type="noConversion"/>
  </si>
  <si>
    <t>FDD版4G牌照年内发放无望 或在明年年中见</t>
    <phoneticPr fontId="5" type="noConversion"/>
  </si>
  <si>
    <t xml:space="preserve">工业和信息化部部长苗圩昨日在全国工业和信息化工作会议上表示，2015年4G用户力争突破2.5亿，条件成熟时研究发放LTE FDD（4G制式之一）牌照。分析人士称，这意味着电信和联通一直希望发放的4G牌照年内无望发放。
“FDD牌照或2015年年中见”
苗圩在全国工业和信息化工作会议上说，2015年将实施宽带中国2015专项行动，创建宽带中国示范城市，同时推动加快TD－LTE（4G制式之一）网络建设和4G业务发展，4G用户力争突破2.5亿，条件成熟时研究发放LTE FDD牌照。电信业内人士对此均表示，这意味着短期内FDD牌照发放无望。
LTE FDD制式是国际主流的4G技术，苹果、三星等厂商推出的4G终端均以FDD为主。联通和电信现有的3G网络升级到4G，大部分也将采用FDD制式。
此前，业内普遍预测，工信部或将在12月中旬左右向联通和电信发放FDD牌照。但上周五，中国电信和中国联通分别发布公告，宣布TD-LTE/LTEFDD混合组网试验城市分别增加15个，累计达56个。
对此中国联通的人士分析称，工信部刚扩大混合组网试点范围，这意味着LTE FDD正式商用牌照不会马上发放。飞象网CEO项立刚认为，从昨天苗圩的表态来看，FDD牌照可能得“明年年中见了”。
电信手机用户持续下滑
项立刚称，现在国内核心城市其实已经都是FDD的试点城市，在这些城市，电信和联通都可以建网、放号，相当于FDD牌照已经发了。但工信部始终不愿意公开发牌，主要还是担心对具有自主知识产权的TD-LTE扶持力度不够，将来遭到埋怨。
2013年12月4日，工信部向国内三大运营商中国移动、中国联通和中国电信颁发了TD-LTE制式的4G网络牌照。不过，中国联通和中国电信因为网络升级的问题更愿意获得LTE FDD牌照，所以获得牌照后并没有进行大规模网络建设。
与中国联通和中国电信不同的是，TD-LTE制式一直由中国移动在主导，所以中国移动率先在4G网络建设发力。今年以来，中国移动大力发展4G对中国联通和中国电信造成了不小冲击，尤其是中国电信的用户数连续几个月出现了负增长。
日前三大运营商均公布11月运营数据，其中中国移动用户总数已达8.03856亿户，4G用户总数达7123万户。中国联通11月移动用户新增数再次下滑，新增用户数仅55.4万。中国电信2014年1月至11月份公司移动用户累计净减144万户。中国电信称，这主要由于竞争对手推出LTE服务及加强营销推广，加剧市场竞争。 </t>
    <phoneticPr fontId="5" type="noConversion"/>
  </si>
  <si>
    <t>11月份，我国三家基础电信企业通信业务运行稳定。
一、总体情况
电信业务收入规模突破1万亿元。11月，三家基础电信企业电信业务总量完成1619.2亿元 ，同比增长18.7%；电信业务收入完成888.1亿元，按可比口径测算与上年同期基本持平。
1～11月，电信业务总量完成16452.5亿元，同比增长15.6%，比1～10月同比增速提升0.3个百分点；电信业务收入突破1万亿元，累计完成10643.5亿元，按可比口径测算同比增长4.3%，比1～10月同比增速回落0.4个百分点。
二、电信用户发展情况
11月，全国移动电话用户净增437.1万户，总数达12.81亿户。
移动宽带用户占比稳步提升，4G用户总数超过7500万。1～11月，移动电话用户净增5191.9万户，不足上年同期净增数的一半。但移动电话用户结构优化明显，移动宽带用户（3G和4G）净增数比上年同期净增数多118.6万户，总数达到5.57亿户，在移动电话用户总数占比提升至43.5%，较上月提高1.3个百分点。在4G网络覆盖范围持续扩大、手机终端日益完善、企业促销力度持续加大等因素推动下，市场呈现3G和2G用户均向4G升级的趋势，3G移动电话用户继续负增长，近两月已减少140万户。11月4G用户净增数再创新高,突破1800万户，总数达到7584.8万户，预计年底将超过8000万户。
8M以上宽带用户规模近8000万，城乡宽带用户差距明显。1～11月，三家基础电信企业互联网宽带接入用户净增1175.1万户，总数达到2.01亿户。宽带城市建设加快推动光纤接入的普及，光纤接入FTTH/0用户达到6507.2万户，比上年末新增2425万户，占宽带用户总数的比重达到32.4%。同期xDSL宽带用户比上年末减少1476.6万户，占宽带用户总数的比重由上年末的56.7%下降至46%。8M以上宽带用户总数达7796.5万户，占宽带用户总数的比重达38.9%。城乡宽带用户发展差距依然较大，城市宽带用户净增1054.9万户，是农村宽带用户净增数的8.8倍，总数达到1.52亿户，与农村宽带用户总数之比达到3.1：1。
无线上网卡用户持续增长，IPTV用户规模近3300万户。11月，移动互联网用户总数达到8.70亿户，同比增长8.2%。其中使用手机上网的用户达到8.29亿户，对移动电话用户的渗透率达到64.8%。无线上网卡用户规模连续三月实现正增长，比上年末净增40万户，总数达到1697.2万户。“三网融合”推广稳步推进，网络融合业务加快发展，IPTV用户比上年末净增454.8万户，总数达到3297.3万户，预计年底将突破3300万户。
三、电信业务使用情况
移动用户月均通话量持续下降，移动漫游通话量保持稳定增长。在移动电话用户增速明显放缓和互联网应用对话音和短信业务的替代影响下，1～11月，全国移动电话去话通话时长26812.1亿分钟，同比增长1.2%,持续三个月增速下滑。其中，移动非漫游去话通话时长与上年同期持平，移动国内漫游、国际漫游和港澳台漫游去话通话时长分别同比增长11%、5%和3.5%。移动电话用户增速和移动话音业务量增速的差距缩小至3.5个百分点，每用户月均贡献的移动语音业务量持续下降，移动本地去话MOU值为148.5分钟/月·户，移动长途去话MOU值为45.4分钟/月·户，同比分别下降6.1%、5.2%。
移动短彩信量降幅小幅收窄，移动短信业务收入规模同比减少超80亿元。1～11月，全国移动短信业务量6979亿条，同比下降16.1%，比1～10月收窄1.4个百分点。由移动用户主动发起的点对点短信量占比持续下降，占移动短信业务量比重由上年同期的48.2%降至46.6%，其中月户均点对点短信量同比减少9条，达到37.2条。移动短信业务收入同比下降14.5%，比1～10月收窄0.1个百分点，收入规模同比减少82.7亿元。微信等新型即时消息类应用影响下，彩信业务量同比下降26.8%，比1～10月收窄0.4个百分点，发送总量590.7亿条。
移动互联网接入流量保持高速增长，手机上网流量占比达到86.5%。受4G移动电话用户快速增长和流量套餐资费持续下降等影响，移动互联网接入流量继续加快增长。1～11月，移动互联网接入流量达18.2亿G，同比增长60.3%，今年以来同比增速首次超过60%。继上月移动互联网接入流量单月超过2亿G，11月再创历史新高，达到2.2亿G，同比增长73.6%。月户均移动互联网接入流量达到197.8M，同比增长51.3%。手机上网流量达到15.75亿G，同比增长93.5%，在移动互联网总流量中的比重达到86.5%，成为推动移动互联网流量高速增长的主要因素。固定互联网使用量同期保持较快增长，固定宽带接入时长达37.6万亿分钟，同比增长29.8%。
四、电信经济效益
移动通信业务收入增速显著减缓，移动话音业务收入比重仍过半。1～11月，三家基础电信企业移动通信业务实现收入7940.5亿元，按可比口径测算同比增长4%，比上年同期下降5.9个百分点。移动通信业务收入占电信业务收入的比重达到74.6%，比上年同期下降0.2个百分点。其中，话音业务收入在移动通信业务收入占比达到50.8%，比上年同期下降5.4个百分点。移动本地和移动长途通话业务收入分别同比下降11.6%、8.5%，移动漫游通话业务收入与上年同期持平。固定通信业务实现收入2703亿元，其中固定话音业务收入在固定通信业务收入占比达到16.1%，比上年同期下降3.1个百分点。
移动数据业务收入增长贡献突出，固定数据业务收入增长减速。1～11月，三家基础电信企业固定数据及互联网业务收入实现1401.5亿元，按可比口径测算同比增长5.0%，增速比上年同期下降3.4个百分点。固定宽带用户增长乏力导致互联网宽带接入业务收入增长减速。移动数据及互联网业务收入实现2447.8亿元，按可比口径测算同比增长42%，比上年同期下降13.3个百分点。移动数据及互联网业务收入在电信业务收入中占比达到23%，比上年同期提高6.4个百分点，拉动电信业务收入增长6.3个百分点。随着移动互联网业务的快速发展和对传统电信业务的替代，移动数据及互联网业务在推动电信业务收入增长方面的作用愈加突出。
五、地区发展情况
1～11月，西部地区电信业务收入增速继续保持领先，但增速回落幅度最大。东、中、西部地区电信业务收入按可比口径同比分别增长2.5%、4.5%、5.1%，比上年同期增速分别回落4.1、4.5、5.8个百分点。东部地区收入占比虽比上年同期下降0.8个百分点，但依然高达55.8%，分别比中西部地区高32.6、32.8个百分点。
11月，东、中、西部地区移动宽带用户分别比上年末净增7516.4、4075.9、3935.1万户，接近一半净增用户集中在东部地区。东中西部地区移动宽带用户普及情况差异不大，东部地区移动宽带用户渗透率最高，达44.2%，分别比中西部地区高1.8、0.9个百分点。各省间移动宽带用户渗透率差异较小，渗透率高于45%的省份超过三分之一，其中北京全国最高，达到52.9%，内蒙古渗透率最低，达到35.7%。</t>
    <phoneticPr fontId="5" type="noConversion"/>
  </si>
  <si>
    <t>工信部：宽带接入市场向民资开放 首批16城试点</t>
    <phoneticPr fontId="5" type="noConversion"/>
  </si>
  <si>
    <t>中国移动宣布4G网络向虚拟运营商全面开放</t>
    <phoneticPr fontId="95" type="noConversion"/>
  </si>
  <si>
    <t xml:space="preserve"> 宽带接入市场引入民资 中移动4G向虚商开放</t>
    <phoneticPr fontId="5" type="noConversion"/>
  </si>
  <si>
    <t>　  新浪科技讯 12月25日晚间消息，中国移动正式宣布，已经向虚拟运营商全面开放4G网络和提供4G转售业务。同时中国移动将向虚拟运营商提供全新4G资费套餐。
　　中国移动称，将针对语音、短彩信、流量、WLAN等业务全面提供套餐模式、模组模式、单价资源池模式，并建立根据市场主流资费变化及时优化虚拟运营批发价格的调价机制。
　据中国移动介绍，首家与中国移动合作的虚拟运营商“分享通信”已顺利完成系统对接，并于11月初实现了试点放号，预计将于年内在全国25省的31个城市正式商用放号。此外，三五互联也在福建实现了试点放号，并将在近期正式商用放号。
　　在上周结束的2014中国移动全球合作伙伴大会期间，中国移动召开虚拟运营工作推进会，与17家虚拟运营商代表共同研讨加速推进虚拟运营商商用放号工作。
　　中国移动表示，自今年5月以来，中国移动目前已经完成了虚拟运营商业务流程、规范制定、号码分配与制作和支撑系统的建设与上线，同步制定和完善了虚拟运营商USIM卡制作、端到端测试等多个业务流程，为虚拟运营商的大范围商用放号做好了准备。
　　中国移动称，正在根据虚拟运营商的合作意愿和计划加快开展与爱施德等9家企业的系统联调测试，并将于2015年1月份再实现7家企业商用放号，力争在2015年上半年实现全部17家虚拟运营商的正式商用放号。</t>
    <phoneticPr fontId="95" type="noConversion"/>
  </si>
  <si>
    <r>
      <t xml:space="preserve">  </t>
    </r>
    <r>
      <rPr>
        <sz val="11"/>
        <rFont val="仿宋_GB2312"/>
        <family val="3"/>
        <charset val="134"/>
      </rPr>
      <t>联系人：彭竑</t>
    </r>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</si>
</sst>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100">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sz val="10"/>
      <color rgb="FF000000"/>
      <name val="宋体"/>
      <family val="3"/>
      <charset val="134"/>
    </font>
    <font>
      <b/>
      <sz val="9"/>
      <color rgb="FFFF0000"/>
      <name val="Calibri"/>
      <family val="2"/>
    </font>
    <font>
      <sz val="10"/>
      <color theme="0"/>
      <name val="宋体"/>
      <family val="2"/>
      <charset val="134"/>
      <scheme val="minor"/>
    </font>
    <font>
      <sz val="10"/>
      <color theme="0"/>
      <name val="宋体"/>
      <family val="3"/>
      <charset val="134"/>
      <scheme val="minor"/>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medium">
        <color indexed="64"/>
      </top>
      <bottom style="thin">
        <color theme="3"/>
      </bottom>
      <diagonal/>
    </border>
    <border>
      <left/>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rgb="FF1F497D"/>
      </left>
      <right style="thin">
        <color rgb="FF1F497D"/>
      </right>
      <top style="thin">
        <color rgb="FF1F497D"/>
      </top>
      <bottom style="thin">
        <color rgb="FF1F497D"/>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6">
    <xf numFmtId="0" fontId="0" fillId="0" borderId="0"/>
    <xf numFmtId="0" fontId="4" fillId="0" borderId="0"/>
    <xf numFmtId="0" fontId="4" fillId="0" borderId="0"/>
    <xf numFmtId="0" fontId="52" fillId="0" borderId="0"/>
    <xf numFmtId="0" fontId="52" fillId="0" borderId="0"/>
    <xf numFmtId="0" fontId="4" fillId="0" borderId="0"/>
    <xf numFmtId="0" fontId="52" fillId="0" borderId="0"/>
    <xf numFmtId="0" fontId="9" fillId="0" borderId="0"/>
    <xf numFmtId="0" fontId="9" fillId="0" borderId="0"/>
    <xf numFmtId="0" fontId="9" fillId="0" borderId="0"/>
    <xf numFmtId="0" fontId="9" fillId="0" borderId="0"/>
    <xf numFmtId="0" fontId="26" fillId="0" borderId="0"/>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4" borderId="0" applyNumberFormat="0" applyBorder="0" applyAlignment="0" applyProtection="0">
      <alignment vertical="center"/>
    </xf>
    <xf numFmtId="0" fontId="54" fillId="4" borderId="0" applyNumberFormat="0" applyBorder="0" applyAlignment="0" applyProtection="0">
      <alignment vertical="center"/>
    </xf>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5" borderId="0" applyNumberFormat="0" applyBorder="0" applyAlignment="0" applyProtection="0">
      <alignment vertical="center"/>
    </xf>
    <xf numFmtId="0" fontId="54" fillId="5"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8" borderId="0" applyNumberFormat="0" applyBorder="0" applyAlignment="0" applyProtection="0">
      <alignment vertical="center"/>
    </xf>
    <xf numFmtId="0" fontId="54" fillId="8" borderId="0" applyNumberFormat="0" applyBorder="0" applyAlignment="0" applyProtection="0">
      <alignment vertical="center"/>
    </xf>
    <xf numFmtId="0" fontId="6" fillId="9" borderId="0" applyNumberFormat="0" applyBorder="0" applyAlignment="0" applyProtection="0">
      <alignment vertical="center"/>
    </xf>
    <xf numFmtId="0" fontId="54" fillId="9"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6" borderId="0" applyNumberFormat="0" applyBorder="0" applyAlignment="0" applyProtection="0">
      <alignment vertical="center"/>
    </xf>
    <xf numFmtId="0" fontId="54" fillId="6"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8" borderId="0" applyNumberFormat="0" applyBorder="0" applyAlignment="0" applyProtection="0">
      <alignment vertical="center"/>
    </xf>
    <xf numFmtId="0" fontId="55" fillId="8" borderId="0" applyNumberFormat="0" applyBorder="0" applyAlignment="0" applyProtection="0">
      <alignment vertical="center"/>
    </xf>
    <xf numFmtId="0" fontId="27" fillId="9" borderId="0" applyNumberFormat="0" applyBorder="0" applyAlignment="0" applyProtection="0">
      <alignment vertical="center"/>
    </xf>
    <xf numFmtId="0" fontId="55" fillId="9" borderId="0" applyNumberFormat="0" applyBorder="0" applyAlignment="0" applyProtection="0">
      <alignment vertical="center"/>
    </xf>
    <xf numFmtId="0" fontId="27" fillId="7" borderId="0" applyNumberFormat="0" applyBorder="0" applyAlignment="0" applyProtection="0">
      <alignment vertical="center"/>
    </xf>
    <xf numFmtId="0" fontId="55" fillId="7"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3" borderId="0" applyNumberFormat="0" applyBorder="0" applyAlignment="0" applyProtection="0">
      <alignment vertical="center"/>
    </xf>
    <xf numFmtId="0" fontId="55"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1" borderId="0" applyNumberFormat="0" applyBorder="0" applyAlignment="0" applyProtection="0">
      <alignment vertical="center"/>
    </xf>
    <xf numFmtId="0" fontId="55" fillId="11" borderId="0" applyNumberFormat="0" applyBorder="0" applyAlignment="0" applyProtection="0">
      <alignment vertical="center"/>
    </xf>
    <xf numFmtId="0" fontId="27" fillId="12" borderId="0" applyNumberFormat="0" applyBorder="0" applyAlignment="0" applyProtection="0">
      <alignment vertical="center"/>
    </xf>
    <xf numFmtId="0" fontId="55" fillId="12" borderId="0" applyNumberFormat="0" applyBorder="0" applyAlignment="0" applyProtection="0">
      <alignment vertical="center"/>
    </xf>
    <xf numFmtId="0" fontId="27" fillId="13" borderId="0" applyNumberFormat="0" applyBorder="0" applyAlignment="0" applyProtection="0">
      <alignment vertical="center"/>
    </xf>
    <xf numFmtId="0" fontId="55" fillId="1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20" fillId="2" borderId="1" applyNumberFormat="0" applyAlignment="0" applyProtection="0">
      <alignment vertical="center"/>
    </xf>
    <xf numFmtId="0" fontId="57" fillId="2" borderId="1" applyNumberFormat="0" applyAlignment="0" applyProtection="0">
      <alignment vertical="center"/>
    </xf>
    <xf numFmtId="0" fontId="28" fillId="16" borderId="2" applyNumberFormat="0" applyAlignment="0" applyProtection="0">
      <alignment vertical="center"/>
    </xf>
    <xf numFmtId="0" fontId="58" fillId="16" borderId="2" applyNumberFormat="0" applyAlignment="0" applyProtection="0">
      <alignment vertical="center"/>
    </xf>
    <xf numFmtId="0" fontId="2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9" fillId="0" borderId="3" applyNumberFormat="0" applyFill="0" applyAlignment="0" applyProtection="0">
      <alignment vertical="center"/>
    </xf>
    <xf numFmtId="0" fontId="61" fillId="0" borderId="3" applyNumberFormat="0" applyFill="0" applyAlignment="0" applyProtection="0">
      <alignment vertical="center"/>
    </xf>
    <xf numFmtId="0" fontId="30" fillId="0" borderId="4" applyNumberFormat="0" applyFill="0" applyAlignment="0" applyProtection="0">
      <alignment vertical="center"/>
    </xf>
    <xf numFmtId="0" fontId="62" fillId="0" borderId="4" applyNumberFormat="0" applyFill="0" applyAlignment="0" applyProtection="0">
      <alignment vertical="center"/>
    </xf>
    <xf numFmtId="0" fontId="31" fillId="0" borderId="5" applyNumberFormat="0" applyFill="0" applyAlignment="0" applyProtection="0">
      <alignment vertical="center"/>
    </xf>
    <xf numFmtId="0" fontId="63" fillId="0" borderId="5" applyNumberFormat="0" applyFill="0" applyAlignment="0" applyProtection="0">
      <alignment vertical="center"/>
    </xf>
    <xf numFmtId="0" fontId="3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3" borderId="1" applyNumberFormat="0" applyAlignment="0" applyProtection="0">
      <alignment vertical="center"/>
    </xf>
    <xf numFmtId="0" fontId="64" fillId="3" borderId="1" applyNumberFormat="0" applyAlignment="0" applyProtection="0">
      <alignment vertical="center"/>
    </xf>
    <xf numFmtId="0" fontId="22" fillId="0" borderId="6" applyNumberFormat="0" applyFill="0" applyAlignment="0" applyProtection="0">
      <alignment vertical="center"/>
    </xf>
    <xf numFmtId="0" fontId="65" fillId="0" borderId="6" applyNumberFormat="0" applyFill="0" applyAlignment="0" applyProtection="0">
      <alignment vertical="center"/>
    </xf>
    <xf numFmtId="0" fontId="23" fillId="9" borderId="0" applyNumberFormat="0" applyBorder="0" applyAlignment="0" applyProtection="0">
      <alignment vertical="center"/>
    </xf>
    <xf numFmtId="0" fontId="66" fillId="9" borderId="0" applyNumberFormat="0" applyBorder="0" applyAlignment="0" applyProtection="0">
      <alignment vertical="center"/>
    </xf>
    <xf numFmtId="0" fontId="6" fillId="4" borderId="7" applyNumberFormat="0" applyFont="0" applyAlignment="0" applyProtection="0">
      <alignment vertical="center"/>
    </xf>
    <xf numFmtId="0" fontId="54" fillId="4" borderId="7" applyNumberFormat="0" applyFont="0" applyAlignment="0" applyProtection="0">
      <alignment vertical="center"/>
    </xf>
    <xf numFmtId="0" fontId="24" fillId="2" borderId="8" applyNumberFormat="0" applyAlignment="0" applyProtection="0">
      <alignment vertical="center"/>
    </xf>
    <xf numFmtId="0" fontId="67" fillId="2" borderId="8" applyNumberFormat="0" applyAlignment="0" applyProtection="0">
      <alignment vertical="center"/>
    </xf>
    <xf numFmtId="0" fontId="3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0" borderId="9" applyNumberFormat="0" applyFill="0" applyAlignment="0" applyProtection="0">
      <alignment vertical="center"/>
    </xf>
    <xf numFmtId="0" fontId="69" fillId="0" borderId="9" applyNumberFormat="0" applyFill="0" applyAlignment="0" applyProtection="0">
      <alignment vertical="center"/>
    </xf>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8" borderId="0" applyNumberFormat="0" applyBorder="0" applyAlignment="0" applyProtection="0">
      <alignment vertical="center"/>
    </xf>
    <xf numFmtId="0" fontId="56" fillId="18"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7" fillId="0" borderId="0">
      <alignment vertical="center"/>
    </xf>
    <xf numFmtId="0" fontId="52" fillId="0" borderId="0"/>
    <xf numFmtId="0" fontId="76" fillId="0" borderId="0"/>
    <xf numFmtId="0" fontId="71" fillId="0" borderId="0"/>
    <xf numFmtId="0" fontId="74" fillId="0" borderId="0"/>
    <xf numFmtId="0" fontId="26" fillId="0" borderId="0"/>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60" fillId="5"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6" fillId="0" borderId="0"/>
    <xf numFmtId="0" fontId="6" fillId="0" borderId="0" applyFill="0" applyBorder="0" applyAlignment="0" applyProtection="0"/>
    <xf numFmtId="0" fontId="4" fillId="0" borderId="0"/>
    <xf numFmtId="0" fontId="3" fillId="0" borderId="0">
      <alignment vertical="center"/>
    </xf>
    <xf numFmtId="0" fontId="2" fillId="0" borderId="0">
      <alignment vertical="center"/>
    </xf>
    <xf numFmtId="0" fontId="1" fillId="0" borderId="0">
      <alignment vertical="center"/>
    </xf>
  </cellStyleXfs>
  <cellXfs count="252">
    <xf numFmtId="0" fontId="0" fillId="0" borderId="0" xfId="0" applyAlignment="1">
      <alignment vertical="center"/>
    </xf>
    <xf numFmtId="0" fontId="12" fillId="0" borderId="0" xfId="0" applyFont="1" applyAlignment="1">
      <alignment vertical="center"/>
    </xf>
    <xf numFmtId="0" fontId="17" fillId="0" borderId="0" xfId="0" applyFont="1" applyAlignment="1">
      <alignment vertical="center"/>
    </xf>
    <xf numFmtId="0" fontId="17" fillId="19" borderId="0" xfId="0" applyFont="1" applyFill="1" applyAlignment="1">
      <alignment vertical="center"/>
    </xf>
    <xf numFmtId="0" fontId="17" fillId="19" borderId="0"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4"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5" fillId="25" borderId="12" xfId="0" applyFont="1" applyFill="1" applyBorder="1" applyAlignment="1">
      <alignment vertical="center"/>
    </xf>
    <xf numFmtId="0" fontId="35" fillId="25" borderId="13" xfId="0" applyFont="1" applyFill="1" applyBorder="1" applyAlignment="1">
      <alignment vertical="center"/>
    </xf>
    <xf numFmtId="0" fontId="35"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8" fillId="25" borderId="0" xfId="0" applyFont="1" applyFill="1" applyBorder="1" applyAlignment="1">
      <alignment vertical="center"/>
    </xf>
    <xf numFmtId="0" fontId="40" fillId="25" borderId="0" xfId="0" applyFont="1" applyFill="1" applyBorder="1" applyAlignment="1">
      <alignment vertical="center"/>
    </xf>
    <xf numFmtId="0" fontId="41" fillId="0" borderId="15" xfId="0" applyFont="1" applyBorder="1" applyAlignment="1">
      <alignment vertical="center"/>
    </xf>
    <xf numFmtId="0" fontId="42" fillId="0" borderId="15" xfId="0" applyFont="1" applyBorder="1" applyAlignment="1">
      <alignment vertical="center"/>
    </xf>
    <xf numFmtId="0" fontId="42" fillId="0" borderId="0" xfId="0" applyFont="1" applyBorder="1" applyAlignment="1">
      <alignment vertical="center"/>
    </xf>
    <xf numFmtId="0" fontId="42" fillId="0" borderId="18"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1" fillId="0" borderId="11" xfId="0" applyFont="1" applyBorder="1" applyAlignment="1">
      <alignment horizontal="center" vertical="center" wrapText="1"/>
    </xf>
    <xf numFmtId="0" fontId="0" fillId="24" borderId="0" xfId="0" applyFill="1" applyAlignment="1">
      <alignment vertical="center"/>
    </xf>
    <xf numFmtId="0" fontId="44" fillId="25" borderId="0" xfId="0" applyFont="1" applyFill="1" applyBorder="1" applyAlignment="1">
      <alignment vertical="center"/>
    </xf>
    <xf numFmtId="0" fontId="47" fillId="25" borderId="0" xfId="0" applyFont="1" applyFill="1" applyBorder="1" applyAlignment="1">
      <alignment horizontal="center" vertical="center"/>
    </xf>
    <xf numFmtId="0" fontId="46" fillId="26" borderId="0" xfId="0" applyFont="1" applyFill="1" applyBorder="1" applyAlignment="1">
      <alignment vertical="center"/>
    </xf>
    <xf numFmtId="0" fontId="10" fillId="26" borderId="16" xfId="0" applyFont="1" applyFill="1" applyBorder="1" applyAlignment="1">
      <alignment vertical="center"/>
    </xf>
    <xf numFmtId="0" fontId="0" fillId="26" borderId="22" xfId="0" applyFill="1" applyBorder="1" applyAlignment="1">
      <alignment vertical="center"/>
    </xf>
    <xf numFmtId="0" fontId="39" fillId="26" borderId="22" xfId="0" applyFont="1" applyFill="1" applyBorder="1" applyAlignment="1">
      <alignment vertical="center"/>
    </xf>
    <xf numFmtId="0" fontId="0" fillId="26" borderId="10" xfId="0" applyFill="1" applyBorder="1" applyAlignment="1">
      <alignment vertical="center"/>
    </xf>
    <xf numFmtId="0" fontId="47" fillId="25" borderId="15" xfId="0" applyFont="1" applyFill="1" applyBorder="1" applyAlignment="1">
      <alignment horizontal="center" vertical="center"/>
    </xf>
    <xf numFmtId="0" fontId="47" fillId="25" borderId="18" xfId="0" applyFont="1" applyFill="1" applyBorder="1" applyAlignment="1">
      <alignment vertical="center"/>
    </xf>
    <xf numFmtId="0" fontId="38" fillId="25" borderId="19" xfId="0" applyFont="1" applyFill="1" applyBorder="1" applyAlignment="1">
      <alignment vertical="center"/>
    </xf>
    <xf numFmtId="0" fontId="17" fillId="25" borderId="0" xfId="0" applyFont="1" applyFill="1" applyBorder="1" applyAlignment="1">
      <alignment vertical="center"/>
    </xf>
    <xf numFmtId="0" fontId="51" fillId="25" borderId="0" xfId="0" applyFont="1" applyFill="1" applyBorder="1" applyAlignment="1">
      <alignment vertical="center"/>
    </xf>
    <xf numFmtId="0" fontId="80"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2" fillId="25" borderId="0" xfId="0" applyFont="1" applyFill="1" applyBorder="1" applyAlignment="1">
      <alignment vertical="center"/>
    </xf>
    <xf numFmtId="0" fontId="17" fillId="28" borderId="0" xfId="132" applyFont="1" applyFill="1" applyAlignment="1">
      <alignment vertical="center"/>
    </xf>
    <xf numFmtId="0" fontId="82" fillId="0" borderId="0" xfId="132" applyFont="1" applyAlignment="1">
      <alignment vertical="center"/>
    </xf>
    <xf numFmtId="0" fontId="82" fillId="28" borderId="0" xfId="132" applyFont="1" applyFill="1" applyAlignment="1">
      <alignment vertical="center"/>
    </xf>
    <xf numFmtId="0" fontId="4" fillId="28" borderId="0" xfId="132" applyFill="1" applyAlignment="1">
      <alignment vertical="center"/>
    </xf>
    <xf numFmtId="0" fontId="17" fillId="0" borderId="0" xfId="132" applyFont="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80" fillId="0" borderId="0" xfId="132" applyFont="1" applyAlignment="1">
      <alignment vertical="center"/>
    </xf>
    <xf numFmtId="0" fontId="17" fillId="19" borderId="0" xfId="132" applyFont="1" applyFill="1" applyBorder="1" applyAlignment="1">
      <alignment vertical="center"/>
    </xf>
    <xf numFmtId="0" fontId="13" fillId="0" borderId="0" xfId="132" applyFont="1" applyAlignment="1">
      <alignment vertical="center"/>
    </xf>
    <xf numFmtId="0" fontId="44" fillId="0" borderId="0" xfId="110" applyNumberFormat="1" applyFont="1" applyAlignment="1"/>
    <xf numFmtId="0" fontId="13" fillId="0" borderId="0" xfId="113" applyNumberFormat="1" applyFont="1"/>
    <xf numFmtId="0" fontId="4" fillId="0" borderId="0" xfId="132" applyFont="1" applyAlignment="1">
      <alignment vertical="center"/>
    </xf>
    <xf numFmtId="183" fontId="5" fillId="19" borderId="28" xfId="115" applyNumberFormat="1" applyFont="1" applyFill="1" applyBorder="1" applyAlignment="1">
      <alignment horizontal="center"/>
    </xf>
    <xf numFmtId="0" fontId="13" fillId="0" borderId="0" xfId="132" applyFont="1" applyFill="1" applyAlignment="1">
      <alignment vertical="center"/>
    </xf>
    <xf numFmtId="0" fontId="86" fillId="0" borderId="29" xfId="132" applyFont="1" applyFill="1" applyBorder="1" applyAlignment="1">
      <alignment horizontal="center" vertical="center"/>
    </xf>
    <xf numFmtId="0" fontId="86" fillId="0" borderId="27" xfId="132" applyFont="1" applyFill="1" applyBorder="1" applyAlignment="1">
      <alignment horizontal="center" vertical="center"/>
    </xf>
    <xf numFmtId="180" fontId="87" fillId="19" borderId="0" xfId="132" applyNumberFormat="1" applyFont="1" applyFill="1" applyBorder="1" applyAlignment="1">
      <alignment horizontal="center" vertical="center"/>
    </xf>
    <xf numFmtId="180" fontId="13" fillId="19" borderId="0" xfId="132" applyNumberFormat="1" applyFont="1" applyFill="1" applyBorder="1" applyAlignment="1">
      <alignment horizontal="center" vertical="center"/>
    </xf>
    <xf numFmtId="0" fontId="13" fillId="0" borderId="0" xfId="132" applyFont="1" applyAlignment="1">
      <alignment horizontal="right" vertical="center"/>
    </xf>
    <xf numFmtId="0" fontId="33" fillId="28" borderId="0" xfId="132" applyFont="1" applyFill="1" applyAlignment="1">
      <alignment vertical="center"/>
    </xf>
    <xf numFmtId="183" fontId="5" fillId="19" borderId="29" xfId="115" applyNumberFormat="1" applyFont="1" applyFill="1" applyBorder="1" applyAlignment="1">
      <alignment horizontal="center"/>
    </xf>
    <xf numFmtId="0" fontId="33" fillId="28" borderId="0" xfId="132" applyFont="1" applyFill="1" applyBorder="1" applyAlignment="1">
      <alignment horizontal="left" vertical="center" wrapText="1"/>
    </xf>
    <xf numFmtId="0" fontId="13" fillId="28" borderId="0" xfId="132" applyFont="1" applyFill="1" applyBorder="1" applyAlignment="1">
      <alignment horizontal="left" vertical="center" wrapText="1"/>
    </xf>
    <xf numFmtId="0" fontId="11" fillId="0" borderId="0" xfId="132" applyFont="1" applyAlignment="1">
      <alignment vertical="center"/>
    </xf>
    <xf numFmtId="0" fontId="90" fillId="28" borderId="0" xfId="132" applyFont="1" applyFill="1" applyAlignment="1">
      <alignment vertical="center"/>
    </xf>
    <xf numFmtId="0" fontId="11" fillId="28" borderId="0" xfId="132" applyFont="1" applyFill="1" applyAlignment="1">
      <alignment vertical="center"/>
    </xf>
    <xf numFmtId="0" fontId="4" fillId="28" borderId="0" xfId="132" applyFill="1" applyAlignment="1">
      <alignment vertical="top"/>
    </xf>
    <xf numFmtId="183" fontId="85" fillId="33" borderId="38" xfId="115" applyNumberFormat="1" applyFont="1" applyFill="1" applyBorder="1" applyAlignment="1">
      <alignment horizontal="center"/>
    </xf>
    <xf numFmtId="183" fontId="85" fillId="33" borderId="39" xfId="115" applyNumberFormat="1" applyFont="1" applyFill="1" applyBorder="1" applyAlignment="1">
      <alignment horizontal="center"/>
    </xf>
    <xf numFmtId="0" fontId="82" fillId="28" borderId="0" xfId="132" applyFont="1" applyFill="1" applyAlignment="1">
      <alignment vertical="top"/>
    </xf>
    <xf numFmtId="0" fontId="17" fillId="0" borderId="0" xfId="132" applyFont="1" applyAlignment="1">
      <alignment horizontal="center" vertical="center"/>
    </xf>
    <xf numFmtId="0" fontId="88" fillId="0" borderId="0" xfId="135" applyFont="1" applyAlignment="1">
      <alignment horizontal="center" vertical="top"/>
    </xf>
    <xf numFmtId="184" fontId="88" fillId="0" borderId="0" xfId="135" applyNumberFormat="1" applyFont="1" applyAlignment="1">
      <alignment horizontal="center" vertical="top"/>
    </xf>
    <xf numFmtId="4" fontId="88" fillId="0" borderId="0" xfId="135" applyNumberFormat="1" applyFont="1" applyAlignment="1">
      <alignment horizontal="center" vertical="top"/>
    </xf>
    <xf numFmtId="0" fontId="88" fillId="0" borderId="0" xfId="135" applyFont="1" applyAlignment="1">
      <alignment horizontal="center" vertical="center"/>
    </xf>
    <xf numFmtId="182" fontId="89" fillId="31" borderId="11" xfId="132" applyNumberFormat="1" applyFont="1" applyFill="1" applyBorder="1" applyAlignment="1">
      <alignment horizontal="center" vertical="center" wrapText="1"/>
    </xf>
    <xf numFmtId="182" fontId="93" fillId="31" borderId="11" xfId="132" applyNumberFormat="1" applyFont="1" applyFill="1" applyBorder="1" applyAlignment="1">
      <alignment horizontal="center" vertical="center" wrapText="1"/>
    </xf>
    <xf numFmtId="0" fontId="96" fillId="0" borderId="16" xfId="132" quotePrefix="1" applyFont="1" applyFill="1" applyBorder="1" applyAlignment="1">
      <alignment horizontal="center" vertical="top"/>
    </xf>
    <xf numFmtId="0" fontId="96" fillId="0" borderId="22" xfId="132" quotePrefix="1" applyFont="1" applyFill="1" applyBorder="1" applyAlignment="1">
      <alignment horizontal="center" vertical="top"/>
    </xf>
    <xf numFmtId="185" fontId="96" fillId="0" borderId="22" xfId="132" applyNumberFormat="1" applyFont="1" applyFill="1" applyBorder="1" applyAlignment="1">
      <alignment horizontal="center" vertical="top"/>
    </xf>
    <xf numFmtId="4" fontId="96" fillId="0" borderId="22" xfId="132" applyNumberFormat="1" applyFont="1" applyFill="1" applyBorder="1" applyAlignment="1">
      <alignment horizontal="center" vertical="top"/>
    </xf>
    <xf numFmtId="0" fontId="96" fillId="0" borderId="10" xfId="132" quotePrefix="1" applyFont="1" applyFill="1" applyBorder="1" applyAlignment="1">
      <alignment horizontal="center" vertical="top"/>
    </xf>
    <xf numFmtId="0" fontId="33" fillId="0" borderId="11" xfId="132" applyFont="1" applyBorder="1" applyAlignment="1">
      <alignment horizontal="center" vertical="center"/>
    </xf>
    <xf numFmtId="0" fontId="88" fillId="0" borderId="11" xfId="135" applyFont="1" applyBorder="1" applyAlignment="1">
      <alignment horizontal="center" vertical="center"/>
    </xf>
    <xf numFmtId="14" fontId="33" fillId="0" borderId="11" xfId="132" applyNumberFormat="1" applyFont="1" applyBorder="1" applyAlignment="1">
      <alignment horizontal="center" vertical="center"/>
    </xf>
    <xf numFmtId="0" fontId="33" fillId="0" borderId="0" xfId="132" applyFont="1" applyBorder="1" applyAlignment="1">
      <alignment horizontal="center" vertical="center"/>
    </xf>
    <xf numFmtId="0" fontId="88" fillId="0" borderId="0" xfId="135" applyFont="1" applyBorder="1" applyAlignment="1">
      <alignment horizontal="center" vertical="center"/>
    </xf>
    <xf numFmtId="14" fontId="33" fillId="0" borderId="0" xfId="132" applyNumberFormat="1" applyFont="1" applyBorder="1" applyAlignment="1">
      <alignment horizontal="center" vertical="center"/>
    </xf>
    <xf numFmtId="4" fontId="88" fillId="0" borderId="0" xfId="135" applyNumberFormat="1" applyFont="1" applyBorder="1" applyAlignment="1">
      <alignment horizontal="center" vertical="center" wrapText="1"/>
    </xf>
    <xf numFmtId="4" fontId="88" fillId="0" borderId="0" xfId="135" applyNumberFormat="1" applyFont="1" applyBorder="1" applyAlignment="1">
      <alignment horizontal="center" vertical="center"/>
    </xf>
    <xf numFmtId="49" fontId="12" fillId="28" borderId="0" xfId="132" applyNumberFormat="1" applyFont="1" applyFill="1" applyBorder="1" applyAlignment="1">
      <alignment horizontal="left" vertical="center"/>
    </xf>
    <xf numFmtId="14" fontId="33" fillId="0" borderId="0" xfId="132" applyNumberFormat="1" applyFont="1" applyAlignment="1">
      <alignment horizontal="center" vertical="center"/>
    </xf>
    <xf numFmtId="0" fontId="4" fillId="0" borderId="0" xfId="132" applyAlignment="1">
      <alignment vertical="center"/>
    </xf>
    <xf numFmtId="185" fontId="88" fillId="0" borderId="11" xfId="132" applyNumberFormat="1" applyFont="1" applyBorder="1" applyAlignment="1">
      <alignment horizontal="center" vertical="top"/>
    </xf>
    <xf numFmtId="4" fontId="88" fillId="0" borderId="11" xfId="132" applyNumberFormat="1" applyFont="1" applyBorder="1" applyAlignment="1">
      <alignment horizontal="center" vertical="top"/>
    </xf>
    <xf numFmtId="0" fontId="33" fillId="0" borderId="0" xfId="132" applyFont="1" applyAlignment="1">
      <alignment horizontal="center" vertical="center" wrapText="1"/>
    </xf>
    <xf numFmtId="185" fontId="91" fillId="0" borderId="11" xfId="132" applyNumberFormat="1" applyFont="1" applyBorder="1" applyAlignment="1">
      <alignment horizontal="center" vertical="center"/>
    </xf>
    <xf numFmtId="4" fontId="88" fillId="0" borderId="11" xfId="132" applyNumberFormat="1" applyFont="1" applyBorder="1" applyAlignment="1">
      <alignment horizontal="center" vertical="center"/>
    </xf>
    <xf numFmtId="0" fontId="33" fillId="0" borderId="11" xfId="132" applyFont="1" applyBorder="1" applyAlignment="1">
      <alignment horizontal="center" vertical="center" wrapText="1"/>
    </xf>
    <xf numFmtId="186" fontId="88" fillId="0" borderId="11" xfId="132" applyNumberFormat="1" applyFont="1" applyBorder="1" applyAlignment="1">
      <alignment horizontal="center" vertical="center"/>
    </xf>
    <xf numFmtId="185" fontId="88" fillId="0" borderId="11" xfId="132" applyNumberFormat="1" applyFont="1" applyBorder="1" applyAlignment="1">
      <alignment horizontal="center" vertical="center"/>
    </xf>
    <xf numFmtId="187" fontId="88" fillId="0" borderId="11" xfId="132" applyNumberFormat="1" applyFont="1" applyBorder="1" applyAlignment="1">
      <alignment horizontal="center" vertical="center"/>
    </xf>
    <xf numFmtId="0" fontId="12" fillId="0" borderId="0" xfId="132" applyFont="1" applyAlignment="1">
      <alignment vertical="center"/>
    </xf>
    <xf numFmtId="0" fontId="4" fillId="0" borderId="11" xfId="132" applyBorder="1" applyAlignment="1">
      <alignment horizontal="center" vertical="center"/>
    </xf>
    <xf numFmtId="185" fontId="88" fillId="0" borderId="0" xfId="132" applyNumberFormat="1" applyFont="1" applyAlignment="1">
      <alignment horizontal="center" vertical="top"/>
    </xf>
    <xf numFmtId="4" fontId="88" fillId="0" borderId="0" xfId="132" applyNumberFormat="1" applyFont="1" applyAlignment="1">
      <alignment horizontal="center" vertical="top"/>
    </xf>
    <xf numFmtId="186" fontId="88" fillId="0" borderId="0" xfId="132" applyNumberFormat="1" applyFont="1" applyAlignment="1">
      <alignment horizontal="right" vertical="center"/>
    </xf>
    <xf numFmtId="0" fontId="4" fillId="0" borderId="0" xfId="132" applyAlignment="1">
      <alignment horizontal="center" vertical="center"/>
    </xf>
    <xf numFmtId="185" fontId="92" fillId="0" borderId="0" xfId="132" applyNumberFormat="1" applyFont="1" applyAlignment="1">
      <alignment horizontal="center" vertical="top"/>
    </xf>
    <xf numFmtId="183" fontId="5" fillId="19" borderId="0" xfId="115" applyNumberFormat="1" applyFont="1" applyFill="1" applyBorder="1" applyAlignment="1">
      <alignment horizontal="center"/>
    </xf>
    <xf numFmtId="183" fontId="85" fillId="33" borderId="0" xfId="115" applyNumberFormat="1" applyFont="1" applyFill="1" applyBorder="1" applyAlignment="1">
      <alignment horizontal="center"/>
    </xf>
    <xf numFmtId="0" fontId="5" fillId="0" borderId="0" xfId="132" applyNumberFormat="1" applyFont="1" applyAlignment="1">
      <alignment horizontal="right" vertical="center"/>
    </xf>
    <xf numFmtId="0" fontId="12" fillId="22" borderId="17" xfId="132" applyFont="1" applyFill="1" applyBorder="1" applyAlignment="1">
      <alignment vertical="center"/>
    </xf>
    <xf numFmtId="0" fontId="15" fillId="22" borderId="17" xfId="132" applyFont="1" applyFill="1" applyBorder="1" applyAlignment="1">
      <alignment vertical="center"/>
    </xf>
    <xf numFmtId="0" fontId="15" fillId="21" borderId="11" xfId="132" applyNumberFormat="1" applyFont="1" applyFill="1" applyBorder="1" applyAlignment="1">
      <alignment horizontal="center" vertical="center"/>
    </xf>
    <xf numFmtId="0" fontId="15" fillId="21" borderId="16" xfId="132" applyNumberFormat="1" applyFont="1" applyFill="1" applyBorder="1" applyAlignment="1">
      <alignment horizontal="center" vertical="center"/>
    </xf>
    <xf numFmtId="0" fontId="15" fillId="21" borderId="10" xfId="132" applyNumberFormat="1" applyFont="1" applyFill="1" applyBorder="1" applyAlignment="1">
      <alignment horizontal="center" vertical="center"/>
    </xf>
    <xf numFmtId="0" fontId="13" fillId="22" borderId="17" xfId="132" applyFont="1" applyFill="1" applyBorder="1" applyAlignment="1">
      <alignment vertical="center"/>
    </xf>
    <xf numFmtId="0" fontId="13" fillId="20" borderId="11" xfId="132" applyNumberFormat="1" applyFont="1" applyFill="1" applyBorder="1" applyAlignment="1">
      <alignment horizontal="center" vertical="center"/>
    </xf>
    <xf numFmtId="179" fontId="13" fillId="20" borderId="11" xfId="132" applyNumberFormat="1" applyFont="1" applyFill="1" applyBorder="1" applyAlignment="1">
      <alignment horizontal="center" vertical="center"/>
    </xf>
    <xf numFmtId="179" fontId="13" fillId="20" borderId="16" xfId="132" applyNumberFormat="1" applyFont="1" applyFill="1" applyBorder="1" applyAlignment="1">
      <alignment horizontal="center" vertical="center"/>
    </xf>
    <xf numFmtId="0" fontId="13" fillId="20" borderId="10" xfId="132" applyNumberFormat="1" applyFont="1" applyFill="1" applyBorder="1" applyAlignment="1">
      <alignment horizontal="center" vertical="center"/>
    </xf>
    <xf numFmtId="180" fontId="33" fillId="0" borderId="0" xfId="132" applyNumberFormat="1" applyFont="1" applyBorder="1" applyAlignment="1">
      <alignment horizontal="right" vertical="center"/>
    </xf>
    <xf numFmtId="180" fontId="13" fillId="0" borderId="0" xfId="132" applyNumberFormat="1" applyFont="1" applyBorder="1" applyAlignment="1">
      <alignment horizontal="left" vertical="center"/>
    </xf>
    <xf numFmtId="189" fontId="5" fillId="0" borderId="0" xfId="132" applyNumberFormat="1" applyFont="1" applyAlignment="1">
      <alignment horizontal="right" vertical="center"/>
    </xf>
    <xf numFmtId="181" fontId="5" fillId="0" borderId="0" xfId="132" applyNumberFormat="1" applyFont="1" applyAlignment="1">
      <alignment horizontal="right" vertical="center"/>
    </xf>
    <xf numFmtId="176" fontId="13" fillId="0" borderId="0" xfId="132" applyNumberFormat="1" applyFont="1" applyFill="1" applyAlignment="1">
      <alignment vertical="center"/>
    </xf>
    <xf numFmtId="180" fontId="13" fillId="0" borderId="0" xfId="132" applyNumberFormat="1" applyFont="1" applyBorder="1" applyAlignment="1">
      <alignment horizontal="center" vertical="center"/>
    </xf>
    <xf numFmtId="178" fontId="13" fillId="0" borderId="0" xfId="132" applyNumberFormat="1" applyFont="1" applyAlignment="1">
      <alignment vertical="center"/>
    </xf>
    <xf numFmtId="178" fontId="13" fillId="0" borderId="0" xfId="132" applyNumberFormat="1" applyFont="1" applyAlignment="1">
      <alignment horizontal="center" vertical="center"/>
    </xf>
    <xf numFmtId="0" fontId="14" fillId="21" borderId="12" xfId="132" applyFont="1" applyFill="1" applyBorder="1" applyAlignment="1">
      <alignment horizontal="center" vertical="center"/>
    </xf>
    <xf numFmtId="0" fontId="15" fillId="21" borderId="13" xfId="132" applyFont="1" applyFill="1" applyBorder="1" applyAlignment="1">
      <alignment horizontal="center" vertical="center"/>
    </xf>
    <xf numFmtId="14" fontId="13" fillId="20" borderId="14" xfId="132" applyNumberFormat="1" applyFont="1" applyFill="1" applyBorder="1" applyAlignment="1">
      <alignment horizontal="center" vertical="center"/>
    </xf>
    <xf numFmtId="10" fontId="13" fillId="20" borderId="19" xfId="132" applyNumberFormat="1" applyFont="1" applyFill="1" applyBorder="1" applyAlignment="1">
      <alignment horizontal="center" vertical="center"/>
    </xf>
    <xf numFmtId="0" fontId="79" fillId="0" borderId="0" xfId="132" applyFont="1" applyAlignment="1">
      <alignment vertical="center"/>
    </xf>
    <xf numFmtId="0" fontId="78" fillId="0" borderId="0" xfId="132" applyFont="1" applyAlignment="1">
      <alignment vertical="center"/>
    </xf>
    <xf numFmtId="180" fontId="13" fillId="0" borderId="15" xfId="132" applyNumberFormat="1" applyFont="1" applyBorder="1" applyAlignment="1">
      <alignment horizontal="center" vertical="center"/>
    </xf>
    <xf numFmtId="178" fontId="13" fillId="0" borderId="0" xfId="132" applyNumberFormat="1" applyFont="1" applyBorder="1" applyAlignment="1">
      <alignment vertical="center"/>
    </xf>
    <xf numFmtId="180" fontId="13" fillId="0" borderId="19" xfId="132" applyNumberFormat="1" applyFont="1" applyBorder="1" applyAlignment="1">
      <alignment horizontal="center" vertical="center"/>
    </xf>
    <xf numFmtId="0" fontId="13" fillId="0" borderId="0" xfId="132" applyFont="1" applyBorder="1" applyAlignment="1">
      <alignment vertical="center"/>
    </xf>
    <xf numFmtId="188" fontId="13" fillId="0" borderId="0" xfId="132" applyNumberFormat="1" applyFont="1" applyBorder="1" applyAlignment="1">
      <alignment horizontal="right" vertical="center"/>
    </xf>
    <xf numFmtId="181" fontId="13" fillId="0" borderId="0" xfId="132" applyNumberFormat="1" applyFont="1" applyBorder="1" applyAlignment="1">
      <alignment horizontal="right" vertical="center"/>
    </xf>
    <xf numFmtId="14" fontId="13" fillId="0" borderId="0" xfId="132" applyNumberFormat="1" applyFont="1" applyBorder="1" applyAlignment="1">
      <alignment vertical="center"/>
    </xf>
    <xf numFmtId="14" fontId="13" fillId="0" borderId="0" xfId="132" applyNumberFormat="1" applyFont="1" applyAlignment="1">
      <alignment vertical="center"/>
    </xf>
    <xf numFmtId="0" fontId="97" fillId="28" borderId="0" xfId="132" applyNumberFormat="1" applyFont="1" applyFill="1" applyBorder="1" applyAlignment="1">
      <alignment horizontal="right" vertical="center"/>
    </xf>
    <xf numFmtId="4" fontId="88" fillId="0" borderId="11" xfId="132" applyNumberFormat="1" applyFont="1" applyBorder="1" applyAlignment="1">
      <alignment horizontal="center" vertical="top"/>
    </xf>
    <xf numFmtId="0" fontId="88" fillId="0" borderId="11" xfId="0" applyFont="1" applyBorder="1" applyAlignment="1">
      <alignment horizontal="center" vertical="center"/>
    </xf>
    <xf numFmtId="4" fontId="88" fillId="0" borderId="11" xfId="0" applyNumberFormat="1" applyFont="1" applyBorder="1" applyAlignment="1">
      <alignment horizontal="center" vertical="center"/>
    </xf>
    <xf numFmtId="0" fontId="88" fillId="0" borderId="11" xfId="0" quotePrefix="1" applyFont="1" applyBorder="1" applyAlignment="1">
      <alignment horizontal="center" vertical="top"/>
    </xf>
    <xf numFmtId="4" fontId="88" fillId="0" borderId="11" xfId="0" applyNumberFormat="1" applyFont="1" applyBorder="1" applyAlignment="1">
      <alignment vertical="top"/>
    </xf>
    <xf numFmtId="0" fontId="88" fillId="0" borderId="11" xfId="0" quotePrefix="1" applyFont="1" applyBorder="1" applyAlignment="1">
      <alignment horizontal="center" vertical="center"/>
    </xf>
    <xf numFmtId="185" fontId="88" fillId="0" borderId="11" xfId="0" applyNumberFormat="1" applyFont="1" applyBorder="1" applyAlignment="1">
      <alignment horizontal="center" vertical="center"/>
    </xf>
    <xf numFmtId="4" fontId="88" fillId="0" borderId="11" xfId="132" applyNumberFormat="1" applyFont="1" applyBorder="1" applyAlignment="1">
      <alignment horizontal="center" vertical="top"/>
    </xf>
    <xf numFmtId="4" fontId="88" fillId="0" borderId="11" xfId="0" applyNumberFormat="1" applyFont="1" applyBorder="1" applyAlignment="1">
      <alignment horizontal="right" vertical="center"/>
    </xf>
    <xf numFmtId="0" fontId="88" fillId="0" borderId="11" xfId="0" quotePrefix="1" applyFont="1" applyBorder="1" applyAlignment="1">
      <alignment horizontal="left" vertical="center"/>
    </xf>
    <xf numFmtId="4" fontId="88" fillId="0" borderId="11" xfId="132" applyNumberFormat="1" applyFont="1" applyBorder="1" applyAlignment="1">
      <alignment horizontal="center" vertical="top"/>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47" fillId="25" borderId="15" xfId="0" applyFont="1" applyFill="1" applyBorder="1" applyAlignment="1">
      <alignment horizontal="center" vertical="center"/>
    </xf>
    <xf numFmtId="0" fontId="47" fillId="25" borderId="0" xfId="0" applyFont="1" applyFill="1" applyBorder="1" applyAlignment="1">
      <alignment horizontal="center" vertical="center"/>
    </xf>
    <xf numFmtId="0" fontId="47" fillId="25" borderId="18" xfId="0" applyFont="1" applyFill="1" applyBorder="1" applyAlignment="1">
      <alignment horizontal="center" vertical="center"/>
    </xf>
    <xf numFmtId="0" fontId="0" fillId="0" borderId="0" xfId="0" applyBorder="1" applyAlignment="1">
      <alignment horizontal="center" vertical="center"/>
    </xf>
    <xf numFmtId="14" fontId="4" fillId="0" borderId="15" xfId="0" applyNumberFormat="1" applyFont="1" applyBorder="1" applyAlignment="1">
      <alignment horizontal="center" vertical="center"/>
    </xf>
    <xf numFmtId="0" fontId="17" fillId="0" borderId="0" xfId="0" applyFont="1" applyBorder="1" applyAlignment="1">
      <alignment vertical="center"/>
    </xf>
    <xf numFmtId="0" fontId="17" fillId="0" borderId="18" xfId="0" applyFont="1" applyBorder="1" applyAlignment="1">
      <alignment vertical="center"/>
    </xf>
    <xf numFmtId="14" fontId="43" fillId="26" borderId="22" xfId="0" applyNumberFormat="1" applyFont="1" applyFill="1" applyBorder="1" applyAlignment="1">
      <alignment horizontal="center" vertical="center"/>
    </xf>
    <xf numFmtId="0" fontId="43" fillId="26" borderId="22" xfId="0" applyFont="1" applyFill="1" applyBorder="1" applyAlignment="1">
      <alignment horizontal="center" vertical="center"/>
    </xf>
    <xf numFmtId="0" fontId="43" fillId="26" borderId="10" xfId="0" applyFont="1" applyFill="1" applyBorder="1" applyAlignment="1">
      <alignment horizontal="center" vertical="center"/>
    </xf>
    <xf numFmtId="0" fontId="37" fillId="0" borderId="1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6" fillId="23" borderId="11" xfId="132" applyNumberFormat="1" applyFont="1" applyFill="1" applyBorder="1" applyAlignment="1">
      <alignment horizontal="center" vertical="center"/>
    </xf>
    <xf numFmtId="177" fontId="16" fillId="23" borderId="16" xfId="132" applyNumberFormat="1" applyFont="1" applyFill="1" applyBorder="1" applyAlignment="1">
      <alignment horizontal="center" vertical="center"/>
    </xf>
    <xf numFmtId="177" fontId="16" fillId="23" borderId="10" xfId="132" applyNumberFormat="1" applyFont="1" applyFill="1" applyBorder="1" applyAlignment="1">
      <alignment horizontal="center" vertical="center"/>
    </xf>
    <xf numFmtId="0" fontId="53" fillId="27" borderId="0" xfId="0" applyFont="1" applyFill="1" applyBorder="1" applyAlignment="1">
      <alignment horizontal="center" vertical="center"/>
    </xf>
    <xf numFmtId="0" fontId="12" fillId="0" borderId="0" xfId="0" applyFont="1" applyBorder="1" applyAlignment="1">
      <alignment horizontal="center" vertical="center"/>
    </xf>
    <xf numFmtId="0" fontId="75" fillId="0" borderId="0" xfId="0" applyFont="1" applyBorder="1" applyAlignment="1">
      <alignment horizontal="center" vertical="center"/>
    </xf>
    <xf numFmtId="0" fontId="11" fillId="0" borderId="0" xfId="0" applyFont="1" applyBorder="1" applyAlignment="1">
      <alignment horizontal="center" vertical="center"/>
    </xf>
    <xf numFmtId="0" fontId="53" fillId="21" borderId="40" xfId="132" applyFont="1" applyFill="1" applyBorder="1" applyAlignment="1">
      <alignment horizontal="center" vertical="center"/>
    </xf>
    <xf numFmtId="0" fontId="53" fillId="21" borderId="0" xfId="132" applyFont="1" applyFill="1" applyBorder="1" applyAlignment="1">
      <alignment horizontal="center" vertical="center"/>
    </xf>
    <xf numFmtId="0" fontId="11" fillId="0" borderId="0" xfId="132" applyFont="1" applyBorder="1" applyAlignment="1">
      <alignment horizontal="center" vertical="center"/>
    </xf>
    <xf numFmtId="0" fontId="12" fillId="0" borderId="0" xfId="132" applyFont="1" applyBorder="1" applyAlignment="1">
      <alignment horizontal="center" vertical="center"/>
    </xf>
    <xf numFmtId="0" fontId="86" fillId="0" borderId="35" xfId="132" applyFont="1" applyFill="1" applyBorder="1" applyAlignment="1">
      <alignment horizontal="center" vertical="center"/>
    </xf>
    <xf numFmtId="0" fontId="86" fillId="0" borderId="27" xfId="132" applyFont="1" applyFill="1" applyBorder="1" applyAlignment="1">
      <alignment horizontal="center" vertical="center"/>
    </xf>
    <xf numFmtId="0" fontId="86" fillId="0" borderId="37" xfId="132" applyFont="1" applyFill="1" applyBorder="1" applyAlignment="1">
      <alignment horizontal="center" vertical="center"/>
    </xf>
    <xf numFmtId="0" fontId="86" fillId="0" borderId="36" xfId="132" applyFont="1" applyFill="1" applyBorder="1" applyAlignment="1">
      <alignment horizontal="center" vertical="center"/>
    </xf>
    <xf numFmtId="0" fontId="86" fillId="0" borderId="31" xfId="132" applyFont="1" applyFill="1" applyBorder="1" applyAlignment="1">
      <alignment horizontal="center" vertical="center"/>
    </xf>
    <xf numFmtId="0" fontId="86" fillId="0" borderId="30" xfId="132" applyFont="1" applyFill="1" applyBorder="1" applyAlignment="1">
      <alignment horizontal="center" vertical="center"/>
    </xf>
    <xf numFmtId="0" fontId="86" fillId="0" borderId="34" xfId="132" applyFont="1" applyFill="1" applyBorder="1" applyAlignment="1">
      <alignment horizontal="center" vertical="center"/>
    </xf>
    <xf numFmtId="0" fontId="86" fillId="0" borderId="33" xfId="132" applyFont="1" applyFill="1" applyBorder="1" applyAlignment="1">
      <alignment horizontal="center" vertical="center"/>
    </xf>
    <xf numFmtId="0" fontId="86" fillId="0" borderId="32" xfId="132" applyFont="1" applyFill="1" applyBorder="1" applyAlignment="1">
      <alignment horizontal="center" vertical="center"/>
    </xf>
    <xf numFmtId="4" fontId="88" fillId="0" borderId="11" xfId="132" applyNumberFormat="1" applyFont="1" applyBorder="1" applyAlignment="1">
      <alignment horizontal="center" vertical="top"/>
    </xf>
    <xf numFmtId="0" fontId="42" fillId="0" borderId="11" xfId="132" applyFont="1" applyBorder="1" applyAlignment="1">
      <alignment horizontal="center" vertical="center"/>
    </xf>
    <xf numFmtId="0" fontId="11" fillId="32" borderId="25" xfId="132" applyFont="1" applyFill="1" applyBorder="1" applyAlignment="1">
      <alignment horizontal="left" vertical="distributed" wrapText="1"/>
    </xf>
    <xf numFmtId="0" fontId="12" fillId="32" borderId="24" xfId="132" applyFont="1" applyFill="1" applyBorder="1" applyAlignment="1">
      <alignment horizontal="left" vertical="distributed" wrapText="1"/>
    </xf>
    <xf numFmtId="0" fontId="12" fillId="32" borderId="23" xfId="132" applyFont="1" applyFill="1" applyBorder="1" applyAlignment="1">
      <alignment horizontal="left" vertical="distributed" wrapText="1"/>
    </xf>
    <xf numFmtId="0" fontId="33" fillId="28" borderId="25" xfId="132" applyFont="1" applyFill="1" applyBorder="1" applyAlignment="1">
      <alignment horizontal="left" vertical="top" wrapText="1"/>
    </xf>
    <xf numFmtId="0" fontId="13" fillId="28" borderId="24" xfId="132" applyFont="1" applyFill="1" applyBorder="1" applyAlignment="1">
      <alignment horizontal="left" vertical="top" wrapText="1"/>
    </xf>
    <xf numFmtId="0" fontId="13" fillId="28" borderId="23" xfId="132" applyFont="1" applyFill="1" applyBorder="1" applyAlignment="1">
      <alignment horizontal="left" vertical="top"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83" fillId="20" borderId="16" xfId="132" applyNumberFormat="1" applyFont="1" applyFill="1" applyBorder="1" applyAlignment="1">
      <alignment horizontal="left" vertical="center"/>
    </xf>
    <xf numFmtId="0" fontId="83" fillId="20" borderId="22" xfId="132" applyNumberFormat="1" applyFont="1" applyFill="1" applyBorder="1" applyAlignment="1">
      <alignment horizontal="left" vertical="center"/>
    </xf>
    <xf numFmtId="0" fontId="83" fillId="20" borderId="10" xfId="132" applyNumberFormat="1" applyFont="1" applyFill="1" applyBorder="1" applyAlignment="1">
      <alignment horizontal="left" vertical="center"/>
    </xf>
    <xf numFmtId="0" fontId="13" fillId="28" borderId="26" xfId="132" applyFont="1" applyFill="1" applyBorder="1" applyAlignment="1">
      <alignment horizontal="left" vertical="distributed" wrapText="1"/>
    </xf>
    <xf numFmtId="0" fontId="33" fillId="28" borderId="24" xfId="132" applyFont="1" applyFill="1" applyBorder="1" applyAlignment="1">
      <alignment horizontal="left" vertical="top" wrapText="1"/>
    </xf>
    <xf numFmtId="0" fontId="33" fillId="28" borderId="23" xfId="132" applyFont="1" applyFill="1" applyBorder="1" applyAlignment="1">
      <alignment horizontal="left" vertical="top" wrapText="1"/>
    </xf>
    <xf numFmtId="4" fontId="88" fillId="0" borderId="11" xfId="135" applyNumberFormat="1" applyFont="1" applyBorder="1" applyAlignment="1">
      <alignment horizontal="center" vertical="center" wrapText="1"/>
    </xf>
    <xf numFmtId="4" fontId="88" fillId="0" borderId="11" xfId="135" applyNumberFormat="1" applyFont="1" applyBorder="1" applyAlignment="1">
      <alignment horizontal="center" vertical="center"/>
    </xf>
    <xf numFmtId="4" fontId="88" fillId="0" borderId="16" xfId="135" applyNumberFormat="1" applyFont="1" applyBorder="1" applyAlignment="1">
      <alignment horizontal="center" vertical="center" wrapText="1"/>
    </xf>
    <xf numFmtId="4" fontId="88" fillId="0" borderId="22" xfId="135" applyNumberFormat="1" applyFont="1" applyBorder="1" applyAlignment="1">
      <alignment horizontal="center" vertical="center" wrapText="1"/>
    </xf>
    <xf numFmtId="4" fontId="88" fillId="0" borderId="10" xfId="135" applyNumberFormat="1" applyFont="1" applyBorder="1" applyAlignment="1">
      <alignment horizontal="center" vertical="center" wrapText="1"/>
    </xf>
    <xf numFmtId="182" fontId="81" fillId="31" borderId="16" xfId="132" applyNumberFormat="1" applyFont="1" applyFill="1" applyBorder="1" applyAlignment="1">
      <alignment horizontal="center" vertical="center" wrapText="1"/>
    </xf>
    <xf numFmtId="182" fontId="81" fillId="31" borderId="22" xfId="132" applyNumberFormat="1" applyFont="1" applyFill="1" applyBorder="1" applyAlignment="1">
      <alignment horizontal="center" vertical="center" wrapText="1"/>
    </xf>
    <xf numFmtId="182" fontId="81" fillId="31" borderId="10" xfId="132" applyNumberFormat="1" applyFont="1" applyFill="1" applyBorder="1" applyAlignment="1">
      <alignment horizontal="center" vertical="center" wrapText="1"/>
    </xf>
    <xf numFmtId="182" fontId="94" fillId="31" borderId="16" xfId="132" applyNumberFormat="1" applyFont="1" applyFill="1" applyBorder="1" applyAlignment="1">
      <alignment horizontal="center" vertical="center" wrapText="1"/>
    </xf>
    <xf numFmtId="182" fontId="93" fillId="31" borderId="16" xfId="132" applyNumberFormat="1" applyFont="1" applyFill="1" applyBorder="1" applyAlignment="1">
      <alignment horizontal="center" vertical="center" wrapText="1"/>
    </xf>
    <xf numFmtId="182" fontId="89" fillId="31" borderId="22" xfId="132" applyNumberFormat="1" applyFont="1" applyFill="1" applyBorder="1" applyAlignment="1">
      <alignment horizontal="center" vertical="center" wrapText="1"/>
    </xf>
    <xf numFmtId="182" fontId="89" fillId="31" borderId="10" xfId="132" applyNumberFormat="1" applyFont="1" applyFill="1" applyBorder="1" applyAlignment="1">
      <alignment horizontal="center" vertical="center" wrapText="1"/>
    </xf>
    <xf numFmtId="4" fontId="88" fillId="0" borderId="16" xfId="135" applyNumberFormat="1" applyFont="1" applyBorder="1" applyAlignment="1">
      <alignment horizontal="center" vertical="top" wrapText="1"/>
    </xf>
    <xf numFmtId="4" fontId="88" fillId="0" borderId="22" xfId="135" applyNumberFormat="1" applyFont="1" applyBorder="1" applyAlignment="1">
      <alignment horizontal="center" vertical="top" wrapText="1"/>
    </xf>
    <xf numFmtId="4" fontId="88" fillId="0" borderId="10" xfId="135" applyNumberFormat="1" applyFont="1" applyBorder="1" applyAlignment="1">
      <alignment horizontal="center" vertical="top" wrapText="1"/>
    </xf>
    <xf numFmtId="182" fontId="89" fillId="31" borderId="16" xfId="132" applyNumberFormat="1" applyFont="1" applyFill="1" applyBorder="1" applyAlignment="1">
      <alignment horizontal="center" vertical="center" wrapText="1"/>
    </xf>
    <xf numFmtId="182" fontId="89" fillId="31" borderId="41" xfId="132" applyNumberFormat="1" applyFont="1" applyFill="1" applyBorder="1" applyAlignment="1">
      <alignment horizontal="center" vertical="center" wrapText="1"/>
    </xf>
    <xf numFmtId="182" fontId="89" fillId="31" borderId="42" xfId="132" applyNumberFormat="1" applyFont="1" applyFill="1" applyBorder="1" applyAlignment="1">
      <alignment horizontal="center" vertical="center" wrapText="1"/>
    </xf>
    <xf numFmtId="182" fontId="93" fillId="31" borderId="41" xfId="132" applyNumberFormat="1" applyFont="1" applyFill="1" applyBorder="1" applyAlignment="1">
      <alignment horizontal="center" vertical="center" wrapText="1"/>
    </xf>
    <xf numFmtId="182" fontId="93" fillId="31" borderId="42" xfId="132" applyNumberFormat="1" applyFont="1" applyFill="1" applyBorder="1" applyAlignment="1">
      <alignment horizontal="center" vertical="center" wrapText="1"/>
    </xf>
    <xf numFmtId="0" fontId="98" fillId="31" borderId="11" xfId="0" applyFont="1" applyFill="1" applyBorder="1" applyAlignment="1">
      <alignment horizontal="center" vertical="center"/>
    </xf>
    <xf numFmtId="0" fontId="99" fillId="31" borderId="11" xfId="0" applyFont="1" applyFill="1" applyBorder="1" applyAlignment="1">
      <alignment horizontal="center" vertical="center"/>
    </xf>
    <xf numFmtId="0" fontId="99" fillId="31" borderId="16" xfId="0" applyFont="1" applyFill="1" applyBorder="1" applyAlignment="1">
      <alignment horizontal="center" vertical="center"/>
    </xf>
    <xf numFmtId="0" fontId="99" fillId="31" borderId="22" xfId="0" applyFont="1" applyFill="1" applyBorder="1" applyAlignment="1">
      <alignment horizontal="center" vertical="center"/>
    </xf>
    <xf numFmtId="0" fontId="99" fillId="31" borderId="10" xfId="0" applyFont="1" applyFill="1" applyBorder="1" applyAlignment="1">
      <alignment horizontal="center" vertical="center"/>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41" fillId="0" borderId="11" xfId="0" applyFont="1" applyBorder="1" applyAlignment="1">
      <alignment horizontal="center" vertical="center"/>
    </xf>
    <xf numFmtId="0" fontId="33" fillId="0" borderId="11" xfId="0" applyFont="1" applyBorder="1" applyAlignment="1">
      <alignment horizontal="center" vertical="center"/>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10" xfId="0" applyFont="1" applyBorder="1" applyAlignment="1">
      <alignment horizontal="left" vertical="center" wrapText="1"/>
    </xf>
  </cellXfs>
  <cellStyles count="136">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6 2" xfId="135"/>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市场表现!$V$4:$V$105</c:f>
              <c:numCache>
                <c:formatCode>yyyy\-mm\-dd;@</c:formatCode>
                <c:ptCount val="102"/>
                <c:pt idx="0">
                  <c:v>41280</c:v>
                </c:pt>
                <c:pt idx="1">
                  <c:v>41287</c:v>
                </c:pt>
                <c:pt idx="2">
                  <c:v>41294</c:v>
                </c:pt>
                <c:pt idx="3">
                  <c:v>41301</c:v>
                </c:pt>
                <c:pt idx="4">
                  <c:v>41308</c:v>
                </c:pt>
                <c:pt idx="5">
                  <c:v>41315</c:v>
                </c:pt>
                <c:pt idx="6">
                  <c:v>41329</c:v>
                </c:pt>
                <c:pt idx="7">
                  <c:v>41336</c:v>
                </c:pt>
                <c:pt idx="8">
                  <c:v>41343</c:v>
                </c:pt>
                <c:pt idx="9">
                  <c:v>41350</c:v>
                </c:pt>
                <c:pt idx="10">
                  <c:v>41357</c:v>
                </c:pt>
                <c:pt idx="11">
                  <c:v>41364</c:v>
                </c:pt>
                <c:pt idx="12">
                  <c:v>41371</c:v>
                </c:pt>
                <c:pt idx="13">
                  <c:v>41378</c:v>
                </c:pt>
                <c:pt idx="14">
                  <c:v>41385</c:v>
                </c:pt>
                <c:pt idx="15">
                  <c:v>41392</c:v>
                </c:pt>
                <c:pt idx="16">
                  <c:v>41399</c:v>
                </c:pt>
                <c:pt idx="17">
                  <c:v>41406</c:v>
                </c:pt>
                <c:pt idx="18">
                  <c:v>41413</c:v>
                </c:pt>
                <c:pt idx="19">
                  <c:v>41420</c:v>
                </c:pt>
                <c:pt idx="20">
                  <c:v>41427</c:v>
                </c:pt>
                <c:pt idx="21">
                  <c:v>41434</c:v>
                </c:pt>
                <c:pt idx="22">
                  <c:v>41441</c:v>
                </c:pt>
                <c:pt idx="23">
                  <c:v>41448</c:v>
                </c:pt>
                <c:pt idx="24">
                  <c:v>41455</c:v>
                </c:pt>
                <c:pt idx="25">
                  <c:v>41462</c:v>
                </c:pt>
                <c:pt idx="26">
                  <c:v>41469</c:v>
                </c:pt>
                <c:pt idx="27">
                  <c:v>41476</c:v>
                </c:pt>
                <c:pt idx="28">
                  <c:v>41483</c:v>
                </c:pt>
                <c:pt idx="29">
                  <c:v>41490</c:v>
                </c:pt>
                <c:pt idx="30">
                  <c:v>41497</c:v>
                </c:pt>
                <c:pt idx="31">
                  <c:v>41504</c:v>
                </c:pt>
                <c:pt idx="32">
                  <c:v>41511</c:v>
                </c:pt>
                <c:pt idx="33">
                  <c:v>41518</c:v>
                </c:pt>
                <c:pt idx="34">
                  <c:v>41525</c:v>
                </c:pt>
                <c:pt idx="35">
                  <c:v>41532</c:v>
                </c:pt>
                <c:pt idx="36">
                  <c:v>41539</c:v>
                </c:pt>
                <c:pt idx="37">
                  <c:v>41546</c:v>
                </c:pt>
                <c:pt idx="38">
                  <c:v>41553</c:v>
                </c:pt>
                <c:pt idx="39">
                  <c:v>41560</c:v>
                </c:pt>
                <c:pt idx="40">
                  <c:v>41567</c:v>
                </c:pt>
                <c:pt idx="41">
                  <c:v>41574</c:v>
                </c:pt>
                <c:pt idx="42">
                  <c:v>41581</c:v>
                </c:pt>
                <c:pt idx="43">
                  <c:v>41588</c:v>
                </c:pt>
                <c:pt idx="44">
                  <c:v>41595</c:v>
                </c:pt>
                <c:pt idx="45">
                  <c:v>41602</c:v>
                </c:pt>
                <c:pt idx="46">
                  <c:v>41609</c:v>
                </c:pt>
                <c:pt idx="47">
                  <c:v>41616</c:v>
                </c:pt>
                <c:pt idx="48">
                  <c:v>41623</c:v>
                </c:pt>
                <c:pt idx="49">
                  <c:v>41630</c:v>
                </c:pt>
                <c:pt idx="50">
                  <c:v>41637</c:v>
                </c:pt>
                <c:pt idx="51">
                  <c:v>41644</c:v>
                </c:pt>
                <c:pt idx="52">
                  <c:v>41651</c:v>
                </c:pt>
                <c:pt idx="53">
                  <c:v>41658</c:v>
                </c:pt>
                <c:pt idx="54">
                  <c:v>41665</c:v>
                </c:pt>
                <c:pt idx="55">
                  <c:v>41672</c:v>
                </c:pt>
                <c:pt idx="56">
                  <c:v>41679</c:v>
                </c:pt>
                <c:pt idx="57">
                  <c:v>41686</c:v>
                </c:pt>
                <c:pt idx="58">
                  <c:v>41693</c:v>
                </c:pt>
                <c:pt idx="59">
                  <c:v>41700</c:v>
                </c:pt>
                <c:pt idx="60">
                  <c:v>41707</c:v>
                </c:pt>
                <c:pt idx="61">
                  <c:v>41714</c:v>
                </c:pt>
                <c:pt idx="62">
                  <c:v>41721</c:v>
                </c:pt>
                <c:pt idx="63">
                  <c:v>41728</c:v>
                </c:pt>
                <c:pt idx="64">
                  <c:v>41735</c:v>
                </c:pt>
                <c:pt idx="65">
                  <c:v>41742</c:v>
                </c:pt>
                <c:pt idx="66">
                  <c:v>41749</c:v>
                </c:pt>
                <c:pt idx="67">
                  <c:v>41756</c:v>
                </c:pt>
                <c:pt idx="68">
                  <c:v>41763</c:v>
                </c:pt>
                <c:pt idx="69">
                  <c:v>41770</c:v>
                </c:pt>
                <c:pt idx="70">
                  <c:v>41777</c:v>
                </c:pt>
                <c:pt idx="71">
                  <c:v>41784</c:v>
                </c:pt>
                <c:pt idx="72">
                  <c:v>41791</c:v>
                </c:pt>
                <c:pt idx="73">
                  <c:v>41798</c:v>
                </c:pt>
                <c:pt idx="74">
                  <c:v>41805</c:v>
                </c:pt>
                <c:pt idx="75">
                  <c:v>41812</c:v>
                </c:pt>
                <c:pt idx="76">
                  <c:v>41819</c:v>
                </c:pt>
                <c:pt idx="77">
                  <c:v>41826</c:v>
                </c:pt>
                <c:pt idx="78">
                  <c:v>41833</c:v>
                </c:pt>
                <c:pt idx="79">
                  <c:v>41840</c:v>
                </c:pt>
                <c:pt idx="80">
                  <c:v>41847</c:v>
                </c:pt>
                <c:pt idx="81">
                  <c:v>41854</c:v>
                </c:pt>
                <c:pt idx="82">
                  <c:v>41861</c:v>
                </c:pt>
                <c:pt idx="83">
                  <c:v>41868</c:v>
                </c:pt>
                <c:pt idx="84">
                  <c:v>41875</c:v>
                </c:pt>
                <c:pt idx="85">
                  <c:v>41882</c:v>
                </c:pt>
                <c:pt idx="86">
                  <c:v>41889</c:v>
                </c:pt>
                <c:pt idx="87">
                  <c:v>41896</c:v>
                </c:pt>
                <c:pt idx="88">
                  <c:v>41903</c:v>
                </c:pt>
                <c:pt idx="89">
                  <c:v>41910</c:v>
                </c:pt>
                <c:pt idx="90">
                  <c:v>41917</c:v>
                </c:pt>
                <c:pt idx="91">
                  <c:v>41924</c:v>
                </c:pt>
                <c:pt idx="92">
                  <c:v>41931</c:v>
                </c:pt>
                <c:pt idx="93">
                  <c:v>41938</c:v>
                </c:pt>
                <c:pt idx="94">
                  <c:v>41945</c:v>
                </c:pt>
                <c:pt idx="95">
                  <c:v>41952</c:v>
                </c:pt>
                <c:pt idx="96">
                  <c:v>41959</c:v>
                </c:pt>
                <c:pt idx="97">
                  <c:v>41966</c:v>
                </c:pt>
                <c:pt idx="98">
                  <c:v>41973</c:v>
                </c:pt>
                <c:pt idx="99">
                  <c:v>41980</c:v>
                </c:pt>
                <c:pt idx="100">
                  <c:v>41987</c:v>
                </c:pt>
                <c:pt idx="101">
                  <c:v>41994</c:v>
                </c:pt>
              </c:numCache>
            </c:numRef>
          </c:cat>
          <c:val>
            <c:numRef>
              <c:f>市场表现!$W$4:$W$107</c:f>
              <c:numCache>
                <c:formatCode>0.0%</c:formatCode>
                <c:ptCount val="104"/>
                <c:pt idx="0">
                  <c:v>0</c:v>
                </c:pt>
                <c:pt idx="1">
                  <c:v>-1.6312332906434746E-2</c:v>
                </c:pt>
                <c:pt idx="2">
                  <c:v>2.8137278864082571E-2</c:v>
                </c:pt>
                <c:pt idx="3">
                  <c:v>1.8723194220904738E-2</c:v>
                </c:pt>
                <c:pt idx="4">
                  <c:v>8.6719307370556775E-2</c:v>
                </c:pt>
                <c:pt idx="5">
                  <c:v>9.7969861460642793E-2</c:v>
                </c:pt>
                <c:pt idx="6">
                  <c:v>2.8598773019744339E-2</c:v>
                </c:pt>
                <c:pt idx="7">
                  <c:v>5.721220293541962E-2</c:v>
                </c:pt>
                <c:pt idx="8">
                  <c:v>3.2688046984462593E-2</c:v>
                </c:pt>
                <c:pt idx="9">
                  <c:v>6.1257902344666881E-3</c:v>
                </c:pt>
                <c:pt idx="10">
                  <c:v>3.7196428946339566E-2</c:v>
                </c:pt>
                <c:pt idx="11">
                  <c:v>-1.1616976488358244E-2</c:v>
                </c:pt>
                <c:pt idx="12">
                  <c:v>-1.6186758960216041E-2</c:v>
                </c:pt>
                <c:pt idx="13">
                  <c:v>-2.4677855292070339E-2</c:v>
                </c:pt>
                <c:pt idx="14">
                  <c:v>3.7307742128949162E-3</c:v>
                </c:pt>
                <c:pt idx="15">
                  <c:v>-3.054299045836073E-2</c:v>
                </c:pt>
                <c:pt idx="16">
                  <c:v>-1.24769797604114E-2</c:v>
                </c:pt>
                <c:pt idx="17">
                  <c:v>6.5072656609921342E-3</c:v>
                </c:pt>
                <c:pt idx="18">
                  <c:v>2.6793994158632595E-2</c:v>
                </c:pt>
                <c:pt idx="19">
                  <c:v>2.8845959588957193E-2</c:v>
                </c:pt>
                <c:pt idx="20">
                  <c:v>3.2489584690911677E-2</c:v>
                </c:pt>
                <c:pt idx="21">
                  <c:v>-1.5943929846550353E-2</c:v>
                </c:pt>
                <c:pt idx="22">
                  <c:v>-4.2638890924568851E-2</c:v>
                </c:pt>
                <c:pt idx="23">
                  <c:v>-8.2005332733324998E-2</c:v>
                </c:pt>
                <c:pt idx="24">
                  <c:v>-0.12825576204172939</c:v>
                </c:pt>
                <c:pt idx="25">
                  <c:v>-0.11787313387014542</c:v>
                </c:pt>
                <c:pt idx="26">
                  <c:v>-9.865120905526803E-2</c:v>
                </c:pt>
                <c:pt idx="27">
                  <c:v>-0.13228086257020955</c:v>
                </c:pt>
                <c:pt idx="28">
                  <c:v>-0.11899854579824443</c:v>
                </c:pt>
                <c:pt idx="29">
                  <c:v>-0.10978648863951923</c:v>
                </c:pt>
                <c:pt idx="30">
                  <c:v>-9.4437549541298571E-2</c:v>
                </c:pt>
                <c:pt idx="31">
                  <c:v>-8.7254086005873144E-2</c:v>
                </c:pt>
                <c:pt idx="32">
                  <c:v>-9.4073503936961123E-2</c:v>
                </c:pt>
                <c:pt idx="33">
                  <c:v>-8.3385457744763358E-2</c:v>
                </c:pt>
                <c:pt idx="34">
                  <c:v>-6.6006340493953264E-2</c:v>
                </c:pt>
                <c:pt idx="35">
                  <c:v>-1.406547037346173E-2</c:v>
                </c:pt>
                <c:pt idx="36">
                  <c:v>-3.6404164301426567E-2</c:v>
                </c:pt>
                <c:pt idx="37">
                  <c:v>-5.127457555411985E-2</c:v>
                </c:pt>
                <c:pt idx="38">
                  <c:v>-4.5702578306447306E-2</c:v>
                </c:pt>
                <c:pt idx="39">
                  <c:v>-2.214419295763892E-2</c:v>
                </c:pt>
                <c:pt idx="40">
                  <c:v>-3.8961594575205538E-2</c:v>
                </c:pt>
                <c:pt idx="41">
                  <c:v>-6.1737222454839924E-2</c:v>
                </c:pt>
                <c:pt idx="42">
                  <c:v>-5.5240256234231455E-2</c:v>
                </c:pt>
                <c:pt idx="43">
                  <c:v>-8.5748387048215968E-2</c:v>
                </c:pt>
                <c:pt idx="44">
                  <c:v>-6.8798281102626424E-2</c:v>
                </c:pt>
                <c:pt idx="45">
                  <c:v>-5.0089743777652518E-2</c:v>
                </c:pt>
                <c:pt idx="46">
                  <c:v>-3.3855448938741706E-2</c:v>
                </c:pt>
                <c:pt idx="47">
                  <c:v>-2.8569855360205176E-2</c:v>
                </c:pt>
                <c:pt idx="48">
                  <c:v>-4.6652503615697727E-2</c:v>
                </c:pt>
                <c:pt idx="49">
                  <c:v>-9.7556695448320796E-2</c:v>
                </c:pt>
                <c:pt idx="50">
                  <c:v>-8.7517910132629106E-2</c:v>
                </c:pt>
                <c:pt idx="51">
                  <c:v>-9.2548394495503783E-2</c:v>
                </c:pt>
                <c:pt idx="52">
                  <c:v>-0.12658725269954274</c:v>
                </c:pt>
                <c:pt idx="53">
                  <c:v>-0.13703048911646265</c:v>
                </c:pt>
                <c:pt idx="54">
                  <c:v>-0.11041435837061275</c:v>
                </c:pt>
                <c:pt idx="55">
                  <c:v>-0.12753836640576077</c:v>
                </c:pt>
                <c:pt idx="56">
                  <c:v>-0.12356397081455495</c:v>
                </c:pt>
                <c:pt idx="57">
                  <c:v>-9.0648543877002608E-2</c:v>
                </c:pt>
                <c:pt idx="58">
                  <c:v>-0.10303995905576324</c:v>
                </c:pt>
                <c:pt idx="59">
                  <c:v>-0.13683915720471607</c:v>
                </c:pt>
                <c:pt idx="60">
                  <c:v>-0.14104330954294642</c:v>
                </c:pt>
                <c:pt idx="61">
                  <c:v>-0.15907604512580975</c:v>
                </c:pt>
                <c:pt idx="62">
                  <c:v>-0.14483033454563043</c:v>
                </c:pt>
                <c:pt idx="63">
                  <c:v>-0.14753710670497533</c:v>
                </c:pt>
                <c:pt idx="64">
                  <c:v>-0.13426390097642649</c:v>
                </c:pt>
                <c:pt idx="65">
                  <c:v>-0.10051580389707049</c:v>
                </c:pt>
                <c:pt idx="66">
                  <c:v>-0.1188119674743674</c:v>
                </c:pt>
                <c:pt idx="67">
                  <c:v>-0.14125405193849339</c:v>
                </c:pt>
                <c:pt idx="68">
                  <c:v>-0.1448853969384517</c:v>
                </c:pt>
                <c:pt idx="69">
                  <c:v>-0.15468887965460432</c:v>
                </c:pt>
                <c:pt idx="70">
                  <c:v>-0.14991905035990594</c:v>
                </c:pt>
                <c:pt idx="71">
                  <c:v>-0.14894377258201819</c:v>
                </c:pt>
                <c:pt idx="72">
                  <c:v>-0.14575490738624375</c:v>
                </c:pt>
                <c:pt idx="73">
                  <c:v>-0.15436999313502697</c:v>
                </c:pt>
                <c:pt idx="74">
                  <c:v>-0.13792020231269964</c:v>
                </c:pt>
                <c:pt idx="75">
                  <c:v>-0.15357257876992214</c:v>
                </c:pt>
                <c:pt idx="76">
                  <c:v>-0.14821330457940862</c:v>
                </c:pt>
                <c:pt idx="77">
                  <c:v>-0.13694848972571394</c:v>
                </c:pt>
                <c:pt idx="78">
                  <c:v>-0.14910420617261311</c:v>
                </c:pt>
                <c:pt idx="79">
                  <c:v>-0.14271261114977818</c:v>
                </c:pt>
                <c:pt idx="80">
                  <c:v>-0.10456110717399592</c:v>
                </c:pt>
                <c:pt idx="81">
                  <c:v>-7.7248575805267672E-2</c:v>
                </c:pt>
                <c:pt idx="82">
                  <c:v>-7.6562474622773102E-2</c:v>
                </c:pt>
                <c:pt idx="83">
                  <c:v>-6.4876174977984924E-2</c:v>
                </c:pt>
                <c:pt idx="84">
                  <c:v>-6.3002865225088356E-2</c:v>
                </c:pt>
                <c:pt idx="85">
                  <c:v>-7.3728940120242115E-2</c:v>
                </c:pt>
                <c:pt idx="86">
                  <c:v>-2.976934403260334E-2</c:v>
                </c:pt>
                <c:pt idx="87">
                  <c:v>-3.4087582479701117E-2</c:v>
                </c:pt>
                <c:pt idx="88">
                  <c:v>-3.9295534123036435E-2</c:v>
                </c:pt>
                <c:pt idx="89">
                  <c:v>-3.454590757678333E-2</c:v>
                </c:pt>
                <c:pt idx="90">
                  <c:v>-2.9084431247076159E-2</c:v>
                </c:pt>
                <c:pt idx="91">
                  <c:v>-2.2825144419941434E-2</c:v>
                </c:pt>
                <c:pt idx="92">
                  <c:v>-3.2751032023733084E-2</c:v>
                </c:pt>
                <c:pt idx="93">
                  <c:v>-5.2964079909396555E-2</c:v>
                </c:pt>
                <c:pt idx="94">
                  <c:v>-6.3713922743898754E-3</c:v>
                </c:pt>
                <c:pt idx="95">
                  <c:v>-8.8163209685911959E-3</c:v>
                </c:pt>
                <c:pt idx="96">
                  <c:v>2.2454364566122154E-2</c:v>
                </c:pt>
                <c:pt idx="97">
                  <c:v>2.3390029111764354E-2</c:v>
                </c:pt>
                <c:pt idx="98">
                  <c:v>0.11266399382984282</c:v>
                </c:pt>
                <c:pt idx="99">
                  <c:v>0.23786795245936765</c:v>
                </c:pt>
                <c:pt idx="100">
                  <c:v>0.26494042764068726</c:v>
                </c:pt>
                <c:pt idx="101">
                  <c:v>0.34018180096806816</c:v>
                </c:pt>
                <c:pt idx="102">
                  <c:v>0.36500820588105953</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市场表现!$V$4:$V$105</c:f>
              <c:numCache>
                <c:formatCode>yyyy\-mm\-dd;@</c:formatCode>
                <c:ptCount val="102"/>
                <c:pt idx="0">
                  <c:v>41280</c:v>
                </c:pt>
                <c:pt idx="1">
                  <c:v>41287</c:v>
                </c:pt>
                <c:pt idx="2">
                  <c:v>41294</c:v>
                </c:pt>
                <c:pt idx="3">
                  <c:v>41301</c:v>
                </c:pt>
                <c:pt idx="4">
                  <c:v>41308</c:v>
                </c:pt>
                <c:pt idx="5">
                  <c:v>41315</c:v>
                </c:pt>
                <c:pt idx="6">
                  <c:v>41329</c:v>
                </c:pt>
                <c:pt idx="7">
                  <c:v>41336</c:v>
                </c:pt>
                <c:pt idx="8">
                  <c:v>41343</c:v>
                </c:pt>
                <c:pt idx="9">
                  <c:v>41350</c:v>
                </c:pt>
                <c:pt idx="10">
                  <c:v>41357</c:v>
                </c:pt>
                <c:pt idx="11">
                  <c:v>41364</c:v>
                </c:pt>
                <c:pt idx="12">
                  <c:v>41371</c:v>
                </c:pt>
                <c:pt idx="13">
                  <c:v>41378</c:v>
                </c:pt>
                <c:pt idx="14">
                  <c:v>41385</c:v>
                </c:pt>
                <c:pt idx="15">
                  <c:v>41392</c:v>
                </c:pt>
                <c:pt idx="16">
                  <c:v>41399</c:v>
                </c:pt>
                <c:pt idx="17">
                  <c:v>41406</c:v>
                </c:pt>
                <c:pt idx="18">
                  <c:v>41413</c:v>
                </c:pt>
                <c:pt idx="19">
                  <c:v>41420</c:v>
                </c:pt>
                <c:pt idx="20">
                  <c:v>41427</c:v>
                </c:pt>
                <c:pt idx="21">
                  <c:v>41434</c:v>
                </c:pt>
                <c:pt idx="22">
                  <c:v>41441</c:v>
                </c:pt>
                <c:pt idx="23">
                  <c:v>41448</c:v>
                </c:pt>
                <c:pt idx="24">
                  <c:v>41455</c:v>
                </c:pt>
                <c:pt idx="25">
                  <c:v>41462</c:v>
                </c:pt>
                <c:pt idx="26">
                  <c:v>41469</c:v>
                </c:pt>
                <c:pt idx="27">
                  <c:v>41476</c:v>
                </c:pt>
                <c:pt idx="28">
                  <c:v>41483</c:v>
                </c:pt>
                <c:pt idx="29">
                  <c:v>41490</c:v>
                </c:pt>
                <c:pt idx="30">
                  <c:v>41497</c:v>
                </c:pt>
                <c:pt idx="31">
                  <c:v>41504</c:v>
                </c:pt>
                <c:pt idx="32">
                  <c:v>41511</c:v>
                </c:pt>
                <c:pt idx="33">
                  <c:v>41518</c:v>
                </c:pt>
                <c:pt idx="34">
                  <c:v>41525</c:v>
                </c:pt>
                <c:pt idx="35">
                  <c:v>41532</c:v>
                </c:pt>
                <c:pt idx="36">
                  <c:v>41539</c:v>
                </c:pt>
                <c:pt idx="37">
                  <c:v>41546</c:v>
                </c:pt>
                <c:pt idx="38">
                  <c:v>41553</c:v>
                </c:pt>
                <c:pt idx="39">
                  <c:v>41560</c:v>
                </c:pt>
                <c:pt idx="40">
                  <c:v>41567</c:v>
                </c:pt>
                <c:pt idx="41">
                  <c:v>41574</c:v>
                </c:pt>
                <c:pt idx="42">
                  <c:v>41581</c:v>
                </c:pt>
                <c:pt idx="43">
                  <c:v>41588</c:v>
                </c:pt>
                <c:pt idx="44">
                  <c:v>41595</c:v>
                </c:pt>
                <c:pt idx="45">
                  <c:v>41602</c:v>
                </c:pt>
                <c:pt idx="46">
                  <c:v>41609</c:v>
                </c:pt>
                <c:pt idx="47">
                  <c:v>41616</c:v>
                </c:pt>
                <c:pt idx="48">
                  <c:v>41623</c:v>
                </c:pt>
                <c:pt idx="49">
                  <c:v>41630</c:v>
                </c:pt>
                <c:pt idx="50">
                  <c:v>41637</c:v>
                </c:pt>
                <c:pt idx="51">
                  <c:v>41644</c:v>
                </c:pt>
                <c:pt idx="52">
                  <c:v>41651</c:v>
                </c:pt>
                <c:pt idx="53">
                  <c:v>41658</c:v>
                </c:pt>
                <c:pt idx="54">
                  <c:v>41665</c:v>
                </c:pt>
                <c:pt idx="55">
                  <c:v>41672</c:v>
                </c:pt>
                <c:pt idx="56">
                  <c:v>41679</c:v>
                </c:pt>
                <c:pt idx="57">
                  <c:v>41686</c:v>
                </c:pt>
                <c:pt idx="58">
                  <c:v>41693</c:v>
                </c:pt>
                <c:pt idx="59">
                  <c:v>41700</c:v>
                </c:pt>
                <c:pt idx="60">
                  <c:v>41707</c:v>
                </c:pt>
                <c:pt idx="61">
                  <c:v>41714</c:v>
                </c:pt>
                <c:pt idx="62">
                  <c:v>41721</c:v>
                </c:pt>
                <c:pt idx="63">
                  <c:v>41728</c:v>
                </c:pt>
                <c:pt idx="64">
                  <c:v>41735</c:v>
                </c:pt>
                <c:pt idx="65">
                  <c:v>41742</c:v>
                </c:pt>
                <c:pt idx="66">
                  <c:v>41749</c:v>
                </c:pt>
                <c:pt idx="67">
                  <c:v>41756</c:v>
                </c:pt>
                <c:pt idx="68">
                  <c:v>41763</c:v>
                </c:pt>
                <c:pt idx="69">
                  <c:v>41770</c:v>
                </c:pt>
                <c:pt idx="70">
                  <c:v>41777</c:v>
                </c:pt>
                <c:pt idx="71">
                  <c:v>41784</c:v>
                </c:pt>
                <c:pt idx="72">
                  <c:v>41791</c:v>
                </c:pt>
                <c:pt idx="73">
                  <c:v>41798</c:v>
                </c:pt>
                <c:pt idx="74">
                  <c:v>41805</c:v>
                </c:pt>
                <c:pt idx="75">
                  <c:v>41812</c:v>
                </c:pt>
                <c:pt idx="76">
                  <c:v>41819</c:v>
                </c:pt>
                <c:pt idx="77">
                  <c:v>41826</c:v>
                </c:pt>
                <c:pt idx="78">
                  <c:v>41833</c:v>
                </c:pt>
                <c:pt idx="79">
                  <c:v>41840</c:v>
                </c:pt>
                <c:pt idx="80">
                  <c:v>41847</c:v>
                </c:pt>
                <c:pt idx="81">
                  <c:v>41854</c:v>
                </c:pt>
                <c:pt idx="82">
                  <c:v>41861</c:v>
                </c:pt>
                <c:pt idx="83">
                  <c:v>41868</c:v>
                </c:pt>
                <c:pt idx="84">
                  <c:v>41875</c:v>
                </c:pt>
                <c:pt idx="85">
                  <c:v>41882</c:v>
                </c:pt>
                <c:pt idx="86">
                  <c:v>41889</c:v>
                </c:pt>
                <c:pt idx="87">
                  <c:v>41896</c:v>
                </c:pt>
                <c:pt idx="88">
                  <c:v>41903</c:v>
                </c:pt>
                <c:pt idx="89">
                  <c:v>41910</c:v>
                </c:pt>
                <c:pt idx="90">
                  <c:v>41917</c:v>
                </c:pt>
                <c:pt idx="91">
                  <c:v>41924</c:v>
                </c:pt>
                <c:pt idx="92">
                  <c:v>41931</c:v>
                </c:pt>
                <c:pt idx="93">
                  <c:v>41938</c:v>
                </c:pt>
                <c:pt idx="94">
                  <c:v>41945</c:v>
                </c:pt>
                <c:pt idx="95">
                  <c:v>41952</c:v>
                </c:pt>
                <c:pt idx="96">
                  <c:v>41959</c:v>
                </c:pt>
                <c:pt idx="97">
                  <c:v>41966</c:v>
                </c:pt>
                <c:pt idx="98">
                  <c:v>41973</c:v>
                </c:pt>
                <c:pt idx="99">
                  <c:v>41980</c:v>
                </c:pt>
                <c:pt idx="100">
                  <c:v>41987</c:v>
                </c:pt>
                <c:pt idx="101">
                  <c:v>41994</c:v>
                </c:pt>
              </c:numCache>
            </c:numRef>
          </c:cat>
          <c:val>
            <c:numRef>
              <c:f>市场表现!$X$4:$X$107</c:f>
              <c:numCache>
                <c:formatCode>0.0%</c:formatCode>
                <c:ptCount val="104"/>
                <c:pt idx="0">
                  <c:v>0</c:v>
                </c:pt>
                <c:pt idx="1">
                  <c:v>4.2775091714190694E-2</c:v>
                </c:pt>
                <c:pt idx="2">
                  <c:v>7.6131254704378426E-2</c:v>
                </c:pt>
                <c:pt idx="3">
                  <c:v>4.6599624327824829E-2</c:v>
                </c:pt>
                <c:pt idx="4">
                  <c:v>8.2085048383049974E-2</c:v>
                </c:pt>
                <c:pt idx="5">
                  <c:v>0.10860085848551204</c:v>
                </c:pt>
                <c:pt idx="6">
                  <c:v>9.6427791603659108E-2</c:v>
                </c:pt>
                <c:pt idx="7">
                  <c:v>0.12784341115759923</c:v>
                </c:pt>
                <c:pt idx="8">
                  <c:v>0.14469603781133644</c:v>
                </c:pt>
                <c:pt idx="9">
                  <c:v>0.12598254548413568</c:v>
                </c:pt>
                <c:pt idx="10">
                  <c:v>0.16134875804406357</c:v>
                </c:pt>
                <c:pt idx="11">
                  <c:v>0.14282683140185393</c:v>
                </c:pt>
                <c:pt idx="12">
                  <c:v>0.12380846143935331</c:v>
                </c:pt>
                <c:pt idx="13">
                  <c:v>0.12421980212790484</c:v>
                </c:pt>
                <c:pt idx="14">
                  <c:v>0.15774596694898579</c:v>
                </c:pt>
                <c:pt idx="15">
                  <c:v>0.16262909492842548</c:v>
                </c:pt>
                <c:pt idx="16">
                  <c:v>0.21021685913649635</c:v>
                </c:pt>
                <c:pt idx="17">
                  <c:v>0.26228020804372432</c:v>
                </c:pt>
                <c:pt idx="18">
                  <c:v>0.32351802751764769</c:v>
                </c:pt>
                <c:pt idx="19">
                  <c:v>0.36063064101607778</c:v>
                </c:pt>
                <c:pt idx="20">
                  <c:v>0.35003553289165845</c:v>
                </c:pt>
                <c:pt idx="21">
                  <c:v>0.27103364096861027</c:v>
                </c:pt>
                <c:pt idx="22">
                  <c:v>0.28161783154425679</c:v>
                </c:pt>
                <c:pt idx="23">
                  <c:v>0.23654117136482911</c:v>
                </c:pt>
                <c:pt idx="24">
                  <c:v>0.21992201750876461</c:v>
                </c:pt>
                <c:pt idx="25">
                  <c:v>0.28303568885664099</c:v>
                </c:pt>
                <c:pt idx="26">
                  <c:v>0.3160227573252683</c:v>
                </c:pt>
                <c:pt idx="27">
                  <c:v>0.36607130990242021</c:v>
                </c:pt>
                <c:pt idx="28">
                  <c:v>0.44367372125667082</c:v>
                </c:pt>
                <c:pt idx="29">
                  <c:v>0.45251564735639338</c:v>
                </c:pt>
                <c:pt idx="30">
                  <c:v>0.46437102035003974</c:v>
                </c:pt>
                <c:pt idx="31">
                  <c:v>0.42995768602214679</c:v>
                </c:pt>
                <c:pt idx="32">
                  <c:v>0.53033593501006981</c:v>
                </c:pt>
                <c:pt idx="33">
                  <c:v>0.46897944652774459</c:v>
                </c:pt>
                <c:pt idx="34">
                  <c:v>0.54458245461758059</c:v>
                </c:pt>
                <c:pt idx="35">
                  <c:v>0.4942056296577586</c:v>
                </c:pt>
                <c:pt idx="36">
                  <c:v>0.51166468884985994</c:v>
                </c:pt>
                <c:pt idx="37">
                  <c:v>0.56148532912001836</c:v>
                </c:pt>
                <c:pt idx="38">
                  <c:v>0.59677844157077087</c:v>
                </c:pt>
                <c:pt idx="39">
                  <c:v>0.67634431643260617</c:v>
                </c:pt>
                <c:pt idx="40">
                  <c:v>0.63740447144823675</c:v>
                </c:pt>
                <c:pt idx="41">
                  <c:v>0.52195769958431959</c:v>
                </c:pt>
                <c:pt idx="42">
                  <c:v>0.45101763760519153</c:v>
                </c:pt>
                <c:pt idx="43">
                  <c:v>0.42318656802446619</c:v>
                </c:pt>
                <c:pt idx="44">
                  <c:v>0.47511551580332134</c:v>
                </c:pt>
                <c:pt idx="45">
                  <c:v>0.53671103757399852</c:v>
                </c:pt>
                <c:pt idx="46">
                  <c:v>0.59970787080674559</c:v>
                </c:pt>
                <c:pt idx="47">
                  <c:v>0.51179725908496021</c:v>
                </c:pt>
                <c:pt idx="48">
                  <c:v>0.51906048050776787</c:v>
                </c:pt>
                <c:pt idx="49">
                  <c:v>0.44401440302707673</c:v>
                </c:pt>
                <c:pt idx="50">
                  <c:v>0.45740284398754993</c:v>
                </c:pt>
                <c:pt idx="51">
                  <c:v>0.4944222853616691</c:v>
                </c:pt>
                <c:pt idx="52">
                  <c:v>0.44988004258522118</c:v>
                </c:pt>
                <c:pt idx="53">
                  <c:v>0.4629908658768962</c:v>
                </c:pt>
                <c:pt idx="54">
                  <c:v>0.57106381680217533</c:v>
                </c:pt>
                <c:pt idx="55">
                  <c:v>0.59248560714455234</c:v>
                </c:pt>
                <c:pt idx="56">
                  <c:v>0.63977215550386868</c:v>
                </c:pt>
                <c:pt idx="57">
                  <c:v>0.66410913480121225</c:v>
                </c:pt>
                <c:pt idx="58">
                  <c:v>0.68487349883704352</c:v>
                </c:pt>
                <c:pt idx="59">
                  <c:v>0.60699469040950982</c:v>
                </c:pt>
                <c:pt idx="60">
                  <c:v>0.6530556930609146</c:v>
                </c:pt>
                <c:pt idx="61">
                  <c:v>0.56103119977758031</c:v>
                </c:pt>
                <c:pt idx="62">
                  <c:v>0.60369277610887706</c:v>
                </c:pt>
                <c:pt idx="63">
                  <c:v>0.51905308912381587</c:v>
                </c:pt>
                <c:pt idx="64">
                  <c:v>0.55336687710637467</c:v>
                </c:pt>
                <c:pt idx="65">
                  <c:v>0.60175948843485738</c:v>
                </c:pt>
                <c:pt idx="66">
                  <c:v>0.61770704351423</c:v>
                </c:pt>
                <c:pt idx="67">
                  <c:v>0.50443001579993085</c:v>
                </c:pt>
                <c:pt idx="68">
                  <c:v>0.50686259485044327</c:v>
                </c:pt>
                <c:pt idx="69">
                  <c:v>0.48564498301337911</c:v>
                </c:pt>
                <c:pt idx="70">
                  <c:v>0.47498884511321027</c:v>
                </c:pt>
                <c:pt idx="71">
                  <c:v>0.52703686876563882</c:v>
                </c:pt>
                <c:pt idx="72">
                  <c:v>0.57056791596877998</c:v>
                </c:pt>
                <c:pt idx="73">
                  <c:v>0.55230197533040837</c:v>
                </c:pt>
                <c:pt idx="74">
                  <c:v>0.59146268029212901</c:v>
                </c:pt>
                <c:pt idx="75">
                  <c:v>0.57421376696119175</c:v>
                </c:pt>
                <c:pt idx="76">
                  <c:v>0.64361106402023482</c:v>
                </c:pt>
                <c:pt idx="77">
                  <c:v>0.70422203988634902</c:v>
                </c:pt>
                <c:pt idx="78">
                  <c:v>0.6950344818232983</c:v>
                </c:pt>
                <c:pt idx="79">
                  <c:v>0.65228217455872062</c:v>
                </c:pt>
                <c:pt idx="80">
                  <c:v>0.64014694613783218</c:v>
                </c:pt>
                <c:pt idx="81">
                  <c:v>0.6673662939329621</c:v>
                </c:pt>
                <c:pt idx="82">
                  <c:v>0.71343353518366559</c:v>
                </c:pt>
                <c:pt idx="83">
                  <c:v>0.75728620930500656</c:v>
                </c:pt>
                <c:pt idx="84">
                  <c:v>0.81096691508045748</c:v>
                </c:pt>
                <c:pt idx="85">
                  <c:v>0.76812475842380423</c:v>
                </c:pt>
                <c:pt idx="86">
                  <c:v>0.87933762350053213</c:v>
                </c:pt>
                <c:pt idx="87">
                  <c:v>0.91424679085095839</c:v>
                </c:pt>
                <c:pt idx="88">
                  <c:v>0.90458781167567404</c:v>
                </c:pt>
                <c:pt idx="89">
                  <c:v>0.97809071737110842</c:v>
                </c:pt>
                <c:pt idx="90">
                  <c:v>1.0226516759454527</c:v>
                </c:pt>
                <c:pt idx="91">
                  <c:v>1.0290510547979577</c:v>
                </c:pt>
                <c:pt idx="92">
                  <c:v>0.94194813825278523</c:v>
                </c:pt>
                <c:pt idx="93">
                  <c:v>0.92780014782767894</c:v>
                </c:pt>
                <c:pt idx="94">
                  <c:v>0.98529582488523015</c:v>
                </c:pt>
                <c:pt idx="95">
                  <c:v>0.98523432043344683</c:v>
                </c:pt>
                <c:pt idx="96">
                  <c:v>0.93393798018566598</c:v>
                </c:pt>
                <c:pt idx="97">
                  <c:v>1.0020568390644811</c:v>
                </c:pt>
                <c:pt idx="98">
                  <c:v>1.0868442859177185</c:v>
                </c:pt>
                <c:pt idx="99">
                  <c:v>1.1041277827882472</c:v>
                </c:pt>
                <c:pt idx="100">
                  <c:v>1.1423822633909499</c:v>
                </c:pt>
                <c:pt idx="101">
                  <c:v>1.1373243868202807</c:v>
                </c:pt>
                <c:pt idx="102">
                  <c:v>1.0590945215604637</c:v>
                </c:pt>
              </c:numCache>
            </c:numRef>
          </c:val>
          <c:smooth val="0"/>
        </c:ser>
        <c:ser>
          <c:idx val="2"/>
          <c:order val="2"/>
          <c:tx>
            <c:strRef>
              <c:f>市场表现!$R$2</c:f>
              <c:strCache>
                <c:ptCount val="1"/>
                <c:pt idx="0">
                  <c:v>增值服务Ⅱ(中信)</c:v>
                </c:pt>
              </c:strCache>
            </c:strRef>
          </c:tx>
          <c:spPr>
            <a:ln w="25400">
              <a:solidFill>
                <a:schemeClr val="accent2">
                  <a:lumMod val="60000"/>
                  <a:lumOff val="40000"/>
                </a:schemeClr>
              </a:solidFill>
              <a:prstDash val="solid"/>
            </a:ln>
          </c:spPr>
          <c:marker>
            <c:symbol val="none"/>
          </c:marker>
          <c:cat>
            <c:numRef>
              <c:f>市场表现!$V$4:$V$105</c:f>
              <c:numCache>
                <c:formatCode>yyyy\-mm\-dd;@</c:formatCode>
                <c:ptCount val="102"/>
                <c:pt idx="0">
                  <c:v>41280</c:v>
                </c:pt>
                <c:pt idx="1">
                  <c:v>41287</c:v>
                </c:pt>
                <c:pt idx="2">
                  <c:v>41294</c:v>
                </c:pt>
                <c:pt idx="3">
                  <c:v>41301</c:v>
                </c:pt>
                <c:pt idx="4">
                  <c:v>41308</c:v>
                </c:pt>
                <c:pt idx="5">
                  <c:v>41315</c:v>
                </c:pt>
                <c:pt idx="6">
                  <c:v>41329</c:v>
                </c:pt>
                <c:pt idx="7">
                  <c:v>41336</c:v>
                </c:pt>
                <c:pt idx="8">
                  <c:v>41343</c:v>
                </c:pt>
                <c:pt idx="9">
                  <c:v>41350</c:v>
                </c:pt>
                <c:pt idx="10">
                  <c:v>41357</c:v>
                </c:pt>
                <c:pt idx="11">
                  <c:v>41364</c:v>
                </c:pt>
                <c:pt idx="12">
                  <c:v>41371</c:v>
                </c:pt>
                <c:pt idx="13">
                  <c:v>41378</c:v>
                </c:pt>
                <c:pt idx="14">
                  <c:v>41385</c:v>
                </c:pt>
                <c:pt idx="15">
                  <c:v>41392</c:v>
                </c:pt>
                <c:pt idx="16">
                  <c:v>41399</c:v>
                </c:pt>
                <c:pt idx="17">
                  <c:v>41406</c:v>
                </c:pt>
                <c:pt idx="18">
                  <c:v>41413</c:v>
                </c:pt>
                <c:pt idx="19">
                  <c:v>41420</c:v>
                </c:pt>
                <c:pt idx="20">
                  <c:v>41427</c:v>
                </c:pt>
                <c:pt idx="21">
                  <c:v>41434</c:v>
                </c:pt>
                <c:pt idx="22">
                  <c:v>41441</c:v>
                </c:pt>
                <c:pt idx="23">
                  <c:v>41448</c:v>
                </c:pt>
                <c:pt idx="24">
                  <c:v>41455</c:v>
                </c:pt>
                <c:pt idx="25">
                  <c:v>41462</c:v>
                </c:pt>
                <c:pt idx="26">
                  <c:v>41469</c:v>
                </c:pt>
                <c:pt idx="27">
                  <c:v>41476</c:v>
                </c:pt>
                <c:pt idx="28">
                  <c:v>41483</c:v>
                </c:pt>
                <c:pt idx="29">
                  <c:v>41490</c:v>
                </c:pt>
                <c:pt idx="30">
                  <c:v>41497</c:v>
                </c:pt>
                <c:pt idx="31">
                  <c:v>41504</c:v>
                </c:pt>
                <c:pt idx="32">
                  <c:v>41511</c:v>
                </c:pt>
                <c:pt idx="33">
                  <c:v>41518</c:v>
                </c:pt>
                <c:pt idx="34">
                  <c:v>41525</c:v>
                </c:pt>
                <c:pt idx="35">
                  <c:v>41532</c:v>
                </c:pt>
                <c:pt idx="36">
                  <c:v>41539</c:v>
                </c:pt>
                <c:pt idx="37">
                  <c:v>41546</c:v>
                </c:pt>
                <c:pt idx="38">
                  <c:v>41553</c:v>
                </c:pt>
                <c:pt idx="39">
                  <c:v>41560</c:v>
                </c:pt>
                <c:pt idx="40">
                  <c:v>41567</c:v>
                </c:pt>
                <c:pt idx="41">
                  <c:v>41574</c:v>
                </c:pt>
                <c:pt idx="42">
                  <c:v>41581</c:v>
                </c:pt>
                <c:pt idx="43">
                  <c:v>41588</c:v>
                </c:pt>
                <c:pt idx="44">
                  <c:v>41595</c:v>
                </c:pt>
                <c:pt idx="45">
                  <c:v>41602</c:v>
                </c:pt>
                <c:pt idx="46">
                  <c:v>41609</c:v>
                </c:pt>
                <c:pt idx="47">
                  <c:v>41616</c:v>
                </c:pt>
                <c:pt idx="48">
                  <c:v>41623</c:v>
                </c:pt>
                <c:pt idx="49">
                  <c:v>41630</c:v>
                </c:pt>
                <c:pt idx="50">
                  <c:v>41637</c:v>
                </c:pt>
                <c:pt idx="51">
                  <c:v>41644</c:v>
                </c:pt>
                <c:pt idx="52">
                  <c:v>41651</c:v>
                </c:pt>
                <c:pt idx="53">
                  <c:v>41658</c:v>
                </c:pt>
                <c:pt idx="54">
                  <c:v>41665</c:v>
                </c:pt>
                <c:pt idx="55">
                  <c:v>41672</c:v>
                </c:pt>
                <c:pt idx="56">
                  <c:v>41679</c:v>
                </c:pt>
                <c:pt idx="57">
                  <c:v>41686</c:v>
                </c:pt>
                <c:pt idx="58">
                  <c:v>41693</c:v>
                </c:pt>
                <c:pt idx="59">
                  <c:v>41700</c:v>
                </c:pt>
                <c:pt idx="60">
                  <c:v>41707</c:v>
                </c:pt>
                <c:pt idx="61">
                  <c:v>41714</c:v>
                </c:pt>
                <c:pt idx="62">
                  <c:v>41721</c:v>
                </c:pt>
                <c:pt idx="63">
                  <c:v>41728</c:v>
                </c:pt>
                <c:pt idx="64">
                  <c:v>41735</c:v>
                </c:pt>
                <c:pt idx="65">
                  <c:v>41742</c:v>
                </c:pt>
                <c:pt idx="66">
                  <c:v>41749</c:v>
                </c:pt>
                <c:pt idx="67">
                  <c:v>41756</c:v>
                </c:pt>
                <c:pt idx="68">
                  <c:v>41763</c:v>
                </c:pt>
                <c:pt idx="69">
                  <c:v>41770</c:v>
                </c:pt>
                <c:pt idx="70">
                  <c:v>41777</c:v>
                </c:pt>
                <c:pt idx="71">
                  <c:v>41784</c:v>
                </c:pt>
                <c:pt idx="72">
                  <c:v>41791</c:v>
                </c:pt>
                <c:pt idx="73">
                  <c:v>41798</c:v>
                </c:pt>
                <c:pt idx="74">
                  <c:v>41805</c:v>
                </c:pt>
                <c:pt idx="75">
                  <c:v>41812</c:v>
                </c:pt>
                <c:pt idx="76">
                  <c:v>41819</c:v>
                </c:pt>
                <c:pt idx="77">
                  <c:v>41826</c:v>
                </c:pt>
                <c:pt idx="78">
                  <c:v>41833</c:v>
                </c:pt>
                <c:pt idx="79">
                  <c:v>41840</c:v>
                </c:pt>
                <c:pt idx="80">
                  <c:v>41847</c:v>
                </c:pt>
                <c:pt idx="81">
                  <c:v>41854</c:v>
                </c:pt>
                <c:pt idx="82">
                  <c:v>41861</c:v>
                </c:pt>
                <c:pt idx="83">
                  <c:v>41868</c:v>
                </c:pt>
                <c:pt idx="84">
                  <c:v>41875</c:v>
                </c:pt>
                <c:pt idx="85">
                  <c:v>41882</c:v>
                </c:pt>
                <c:pt idx="86">
                  <c:v>41889</c:v>
                </c:pt>
                <c:pt idx="87">
                  <c:v>41896</c:v>
                </c:pt>
                <c:pt idx="88">
                  <c:v>41903</c:v>
                </c:pt>
                <c:pt idx="89">
                  <c:v>41910</c:v>
                </c:pt>
                <c:pt idx="90">
                  <c:v>41917</c:v>
                </c:pt>
                <c:pt idx="91">
                  <c:v>41924</c:v>
                </c:pt>
                <c:pt idx="92">
                  <c:v>41931</c:v>
                </c:pt>
                <c:pt idx="93">
                  <c:v>41938</c:v>
                </c:pt>
                <c:pt idx="94">
                  <c:v>41945</c:v>
                </c:pt>
                <c:pt idx="95">
                  <c:v>41952</c:v>
                </c:pt>
                <c:pt idx="96">
                  <c:v>41959</c:v>
                </c:pt>
                <c:pt idx="97">
                  <c:v>41966</c:v>
                </c:pt>
                <c:pt idx="98">
                  <c:v>41973</c:v>
                </c:pt>
                <c:pt idx="99">
                  <c:v>41980</c:v>
                </c:pt>
                <c:pt idx="100">
                  <c:v>41987</c:v>
                </c:pt>
                <c:pt idx="101">
                  <c:v>41994</c:v>
                </c:pt>
              </c:numCache>
            </c:numRef>
          </c:cat>
          <c:val>
            <c:numRef>
              <c:f>市场表现!$Y$4:$Y$107</c:f>
              <c:numCache>
                <c:formatCode>0.0%</c:formatCode>
                <c:ptCount val="104"/>
                <c:pt idx="0">
                  <c:v>0</c:v>
                </c:pt>
                <c:pt idx="1">
                  <c:v>9.9385236285137513E-2</c:v>
                </c:pt>
                <c:pt idx="2">
                  <c:v>0.13547327420338817</c:v>
                </c:pt>
                <c:pt idx="3">
                  <c:v>0.10244497630109328</c:v>
                </c:pt>
                <c:pt idx="4">
                  <c:v>0.10991599793514473</c:v>
                </c:pt>
                <c:pt idx="5">
                  <c:v>0.20263728940823111</c:v>
                </c:pt>
                <c:pt idx="6">
                  <c:v>0.1928565394903563</c:v>
                </c:pt>
                <c:pt idx="7">
                  <c:v>0.23672420104181313</c:v>
                </c:pt>
                <c:pt idx="8">
                  <c:v>0.24276099300764931</c:v>
                </c:pt>
                <c:pt idx="9">
                  <c:v>0.18949852175137272</c:v>
                </c:pt>
                <c:pt idx="10">
                  <c:v>0.24327870852691347</c:v>
                </c:pt>
                <c:pt idx="11">
                  <c:v>0.30755605612651937</c:v>
                </c:pt>
                <c:pt idx="12">
                  <c:v>0.27179088647989125</c:v>
                </c:pt>
                <c:pt idx="13">
                  <c:v>0.27911764981932508</c:v>
                </c:pt>
                <c:pt idx="14">
                  <c:v>0.35394631376413721</c:v>
                </c:pt>
                <c:pt idx="15">
                  <c:v>0.44104491060115447</c:v>
                </c:pt>
                <c:pt idx="16">
                  <c:v>0.5311169928199353</c:v>
                </c:pt>
                <c:pt idx="17">
                  <c:v>0.65706931343563735</c:v>
                </c:pt>
                <c:pt idx="18">
                  <c:v>0.80175972593739719</c:v>
                </c:pt>
                <c:pt idx="19">
                  <c:v>0.83704087474775912</c:v>
                </c:pt>
                <c:pt idx="20">
                  <c:v>0.78267398751701145</c:v>
                </c:pt>
                <c:pt idx="21">
                  <c:v>0.68493781970059597</c:v>
                </c:pt>
                <c:pt idx="22">
                  <c:v>0.78498052466094115</c:v>
                </c:pt>
                <c:pt idx="23">
                  <c:v>0.69738176357407666</c:v>
                </c:pt>
                <c:pt idx="24">
                  <c:v>0.69208296963724236</c:v>
                </c:pt>
                <c:pt idx="25">
                  <c:v>0.83994133934018489</c:v>
                </c:pt>
                <c:pt idx="26">
                  <c:v>0.97919433103383513</c:v>
                </c:pt>
                <c:pt idx="27">
                  <c:v>1.0457142991224364</c:v>
                </c:pt>
                <c:pt idx="28">
                  <c:v>1.2355527711295697</c:v>
                </c:pt>
                <c:pt idx="29">
                  <c:v>1.2121414425829462</c:v>
                </c:pt>
                <c:pt idx="30">
                  <c:v>1.1978489839973716</c:v>
                </c:pt>
                <c:pt idx="31">
                  <c:v>1.1132986062227226</c:v>
                </c:pt>
                <c:pt idx="32">
                  <c:v>1.2999790698765783</c:v>
                </c:pt>
                <c:pt idx="33">
                  <c:v>1.1546520249659769</c:v>
                </c:pt>
                <c:pt idx="34">
                  <c:v>1.3481623727063683</c:v>
                </c:pt>
                <c:pt idx="35">
                  <c:v>1.201847763855648</c:v>
                </c:pt>
                <c:pt idx="36">
                  <c:v>1.2686290299873293</c:v>
                </c:pt>
                <c:pt idx="37">
                  <c:v>1.4140412032474541</c:v>
                </c:pt>
                <c:pt idx="38">
                  <c:v>1.5027247641841472</c:v>
                </c:pt>
                <c:pt idx="39">
                  <c:v>1.5703895067811722</c:v>
                </c:pt>
                <c:pt idx="40">
                  <c:v>1.5027593974377025</c:v>
                </c:pt>
                <c:pt idx="41">
                  <c:v>1.2617567225116146</c:v>
                </c:pt>
                <c:pt idx="42">
                  <c:v>1.1146822469379134</c:v>
                </c:pt>
                <c:pt idx="43">
                  <c:v>1.0261221080294711</c:v>
                </c:pt>
                <c:pt idx="44">
                  <c:v>1.1341099066122298</c:v>
                </c:pt>
                <c:pt idx="45">
                  <c:v>1.1697905110516684</c:v>
                </c:pt>
                <c:pt idx="46">
                  <c:v>1.2978670045520673</c:v>
                </c:pt>
                <c:pt idx="47">
                  <c:v>1.1104320240274062</c:v>
                </c:pt>
                <c:pt idx="48">
                  <c:v>1.2003625698061851</c:v>
                </c:pt>
                <c:pt idx="49">
                  <c:v>1.077722933971561</c:v>
                </c:pt>
                <c:pt idx="50">
                  <c:v>1.1558370641512976</c:v>
                </c:pt>
                <c:pt idx="51">
                  <c:v>1.2172034351682384</c:v>
                </c:pt>
                <c:pt idx="52">
                  <c:v>1.2487222300436436</c:v>
                </c:pt>
                <c:pt idx="53">
                  <c:v>1.3009511474025062</c:v>
                </c:pt>
                <c:pt idx="54">
                  <c:v>1.5043819043596605</c:v>
                </c:pt>
                <c:pt idx="55">
                  <c:v>1.6313552958843678</c:v>
                </c:pt>
                <c:pt idx="56">
                  <c:v>1.7243050354310383</c:v>
                </c:pt>
                <c:pt idx="57">
                  <c:v>1.642915200150171</c:v>
                </c:pt>
                <c:pt idx="58">
                  <c:v>1.6790914637007837</c:v>
                </c:pt>
                <c:pt idx="59">
                  <c:v>1.391770237927636</c:v>
                </c:pt>
                <c:pt idx="60">
                  <c:v>1.4414034445539441</c:v>
                </c:pt>
                <c:pt idx="61">
                  <c:v>1.3248689286217088</c:v>
                </c:pt>
                <c:pt idx="62">
                  <c:v>1.3795691022572623</c:v>
                </c:pt>
                <c:pt idx="63">
                  <c:v>1.2132882819465953</c:v>
                </c:pt>
                <c:pt idx="64">
                  <c:v>1.2492484865549769</c:v>
                </c:pt>
                <c:pt idx="65">
                  <c:v>1.2899720305973998</c:v>
                </c:pt>
                <c:pt idx="66">
                  <c:v>1.31875245201558</c:v>
                </c:pt>
                <c:pt idx="67">
                  <c:v>1.1688561640621331</c:v>
                </c:pt>
                <c:pt idx="68">
                  <c:v>1.2479115866535269</c:v>
                </c:pt>
                <c:pt idx="69">
                  <c:v>1.1811649537753999</c:v>
                </c:pt>
                <c:pt idx="70">
                  <c:v>1.1081574921394712</c:v>
                </c:pt>
                <c:pt idx="71">
                  <c:v>1.167129381951288</c:v>
                </c:pt>
                <c:pt idx="72">
                  <c:v>1.2329273077103569</c:v>
                </c:pt>
                <c:pt idx="73">
                  <c:v>1.1730266084752921</c:v>
                </c:pt>
                <c:pt idx="74">
                  <c:v>1.2056277629170773</c:v>
                </c:pt>
                <c:pt idx="75">
                  <c:v>1.2675547421277393</c:v>
                </c:pt>
                <c:pt idx="76">
                  <c:v>1.344414003472711</c:v>
                </c:pt>
                <c:pt idx="77">
                  <c:v>1.5477271575390676</c:v>
                </c:pt>
                <c:pt idx="78">
                  <c:v>1.4350221033366179</c:v>
                </c:pt>
                <c:pt idx="79">
                  <c:v>1.2798947862405554</c:v>
                </c:pt>
                <c:pt idx="80">
                  <c:v>1.2128199352386315</c:v>
                </c:pt>
                <c:pt idx="81">
                  <c:v>1.2550664038669104</c:v>
                </c:pt>
                <c:pt idx="82">
                  <c:v>1.329234407996621</c:v>
                </c:pt>
                <c:pt idx="83">
                  <c:v>1.4294428645173403</c:v>
                </c:pt>
                <c:pt idx="84">
                  <c:v>1.4972366605659579</c:v>
                </c:pt>
                <c:pt idx="85">
                  <c:v>1.4192458585574173</c:v>
                </c:pt>
                <c:pt idx="86">
                  <c:v>1.5989772396639919</c:v>
                </c:pt>
                <c:pt idx="87">
                  <c:v>1.606472007133136</c:v>
                </c:pt>
                <c:pt idx="88">
                  <c:v>1.5397712703552489</c:v>
                </c:pt>
                <c:pt idx="89">
                  <c:v>1.6572742972452952</c:v>
                </c:pt>
                <c:pt idx="90">
                  <c:v>1.7185255995119433</c:v>
                </c:pt>
                <c:pt idx="91">
                  <c:v>1.6752952273687174</c:v>
                </c:pt>
                <c:pt idx="92">
                  <c:v>1.543001924069642</c:v>
                </c:pt>
                <c:pt idx="93">
                  <c:v>1.5170810455676005</c:v>
                </c:pt>
                <c:pt idx="94">
                  <c:v>1.5028060443943874</c:v>
                </c:pt>
                <c:pt idx="95">
                  <c:v>1.4990337416115254</c:v>
                </c:pt>
                <c:pt idx="96">
                  <c:v>1.441499929607208</c:v>
                </c:pt>
                <c:pt idx="97">
                  <c:v>1.5824791402693696</c:v>
                </c:pt>
                <c:pt idx="98">
                  <c:v>1.7244965976817306</c:v>
                </c:pt>
                <c:pt idx="99">
                  <c:v>1.6856785395842131</c:v>
                </c:pt>
                <c:pt idx="100">
                  <c:v>1.7955579332676335</c:v>
                </c:pt>
                <c:pt idx="101">
                  <c:v>1.7206715472335632</c:v>
                </c:pt>
                <c:pt idx="102">
                  <c:v>1.6487862405556335</c:v>
                </c:pt>
              </c:numCache>
            </c:numRef>
          </c:val>
          <c:smooth val="0"/>
        </c:ser>
        <c:ser>
          <c:idx val="3"/>
          <c:order val="3"/>
          <c:tx>
            <c:strRef>
              <c:f>市场表现!$S$2</c:f>
              <c:strCache>
                <c:ptCount val="1"/>
                <c:pt idx="0">
                  <c:v>通信设备制造(中信)</c:v>
                </c:pt>
              </c:strCache>
            </c:strRef>
          </c:tx>
          <c:marker>
            <c:symbol val="none"/>
          </c:marker>
          <c:val>
            <c:numRef>
              <c:f>市场表现!$Z$4:$Z$107</c:f>
              <c:numCache>
                <c:formatCode>0.0%</c:formatCode>
                <c:ptCount val="104"/>
                <c:pt idx="0">
                  <c:v>0</c:v>
                </c:pt>
                <c:pt idx="1">
                  <c:v>4.4537756316047172E-2</c:v>
                </c:pt>
                <c:pt idx="2">
                  <c:v>7.7073273147176158E-2</c:v>
                </c:pt>
                <c:pt idx="3">
                  <c:v>5.034642032332548E-2</c:v>
                </c:pt>
                <c:pt idx="4">
                  <c:v>8.7143956889915275E-2</c:v>
                </c:pt>
                <c:pt idx="5">
                  <c:v>9.9271467562460636E-2</c:v>
                </c:pt>
                <c:pt idx="6">
                  <c:v>9.8990832108614812E-2</c:v>
                </c:pt>
                <c:pt idx="7">
                  <c:v>0.13731436769543004</c:v>
                </c:pt>
                <c:pt idx="8">
                  <c:v>0.16505031842676177</c:v>
                </c:pt>
                <c:pt idx="9">
                  <c:v>0.15377829099307161</c:v>
                </c:pt>
                <c:pt idx="10">
                  <c:v>0.18951627125761084</c:v>
                </c:pt>
                <c:pt idx="11">
                  <c:v>0.14449324655329265</c:v>
                </c:pt>
                <c:pt idx="12">
                  <c:v>0.11308188116733153</c:v>
                </c:pt>
                <c:pt idx="13">
                  <c:v>0.12594849184687518</c:v>
                </c:pt>
                <c:pt idx="14">
                  <c:v>0.15699125201203712</c:v>
                </c:pt>
                <c:pt idx="15">
                  <c:v>0.14287507873189154</c:v>
                </c:pt>
                <c:pt idx="16">
                  <c:v>0.18950213450906284</c:v>
                </c:pt>
                <c:pt idx="17">
                  <c:v>0.23804318006858405</c:v>
                </c:pt>
                <c:pt idx="18">
                  <c:v>0.29347050178458955</c:v>
                </c:pt>
                <c:pt idx="19">
                  <c:v>0.3417465882846944</c:v>
                </c:pt>
                <c:pt idx="20">
                  <c:v>0.33191615928336482</c:v>
                </c:pt>
                <c:pt idx="21">
                  <c:v>0.24777416194275315</c:v>
                </c:pt>
                <c:pt idx="22">
                  <c:v>0.24329561200923777</c:v>
                </c:pt>
                <c:pt idx="23">
                  <c:v>0.21259892224788302</c:v>
                </c:pt>
                <c:pt idx="24">
                  <c:v>0.20667513471901455</c:v>
                </c:pt>
                <c:pt idx="25">
                  <c:v>0.26222030932885443</c:v>
                </c:pt>
                <c:pt idx="26">
                  <c:v>0.27396458814472657</c:v>
                </c:pt>
                <c:pt idx="27">
                  <c:v>0.34691713905801658</c:v>
                </c:pt>
                <c:pt idx="28">
                  <c:v>0.42054419483518779</c:v>
                </c:pt>
                <c:pt idx="29">
                  <c:v>0.4293678353978585</c:v>
                </c:pt>
                <c:pt idx="30">
                  <c:v>0.4421303100286933</c:v>
                </c:pt>
                <c:pt idx="31">
                  <c:v>0.41074028973336119</c:v>
                </c:pt>
                <c:pt idx="32">
                  <c:v>0.52517328014556641</c:v>
                </c:pt>
                <c:pt idx="33">
                  <c:v>0.46468696199874016</c:v>
                </c:pt>
                <c:pt idx="34">
                  <c:v>0.53219203583175867</c:v>
                </c:pt>
                <c:pt idx="35">
                  <c:v>0.48001840576667343</c:v>
                </c:pt>
                <c:pt idx="36">
                  <c:v>0.48333970186857012</c:v>
                </c:pt>
                <c:pt idx="37">
                  <c:v>0.53994926166981583</c:v>
                </c:pt>
                <c:pt idx="38">
                  <c:v>0.57156204073063188</c:v>
                </c:pt>
                <c:pt idx="39">
                  <c:v>0.659115613408916</c:v>
                </c:pt>
                <c:pt idx="40">
                  <c:v>0.62313177969067102</c:v>
                </c:pt>
                <c:pt idx="41">
                  <c:v>0.50995975925537107</c:v>
                </c:pt>
                <c:pt idx="42">
                  <c:v>0.43155910140667619</c:v>
                </c:pt>
                <c:pt idx="43">
                  <c:v>0.41705080831408781</c:v>
                </c:pt>
                <c:pt idx="44">
                  <c:v>0.47262089719364542</c:v>
                </c:pt>
                <c:pt idx="45">
                  <c:v>0.55237910280635449</c:v>
                </c:pt>
                <c:pt idx="46">
                  <c:v>0.60956896913709846</c:v>
                </c:pt>
                <c:pt idx="47">
                  <c:v>0.52463356428021535</c:v>
                </c:pt>
                <c:pt idx="48">
                  <c:v>0.51991021065155008</c:v>
                </c:pt>
                <c:pt idx="49">
                  <c:v>0.44524081461263898</c:v>
                </c:pt>
                <c:pt idx="50">
                  <c:v>0.44773546084400562</c:v>
                </c:pt>
                <c:pt idx="51">
                  <c:v>0.49144943662957496</c:v>
                </c:pt>
                <c:pt idx="52">
                  <c:v>0.43185380362516601</c:v>
                </c:pt>
                <c:pt idx="53">
                  <c:v>0.43935957729722142</c:v>
                </c:pt>
                <c:pt idx="54">
                  <c:v>0.55765784869479984</c:v>
                </c:pt>
                <c:pt idx="55">
                  <c:v>0.56486885016446209</c:v>
                </c:pt>
                <c:pt idx="56">
                  <c:v>0.61256015116523188</c:v>
                </c:pt>
                <c:pt idx="57">
                  <c:v>0.65884771502554385</c:v>
                </c:pt>
                <c:pt idx="58">
                  <c:v>0.67500944782699945</c:v>
                </c:pt>
                <c:pt idx="59">
                  <c:v>0.62510217649940492</c:v>
                </c:pt>
                <c:pt idx="60">
                  <c:v>0.66912786059206364</c:v>
                </c:pt>
                <c:pt idx="61">
                  <c:v>0.57146350339421925</c:v>
                </c:pt>
                <c:pt idx="62">
                  <c:v>0.61958429561200923</c:v>
                </c:pt>
                <c:pt idx="63">
                  <c:v>0.53239876828329491</c:v>
                </c:pt>
                <c:pt idx="64">
                  <c:v>0.5759629785149416</c:v>
                </c:pt>
                <c:pt idx="65">
                  <c:v>0.63211463363426401</c:v>
                </c:pt>
                <c:pt idx="66">
                  <c:v>0.65093260550073473</c:v>
                </c:pt>
                <c:pt idx="67">
                  <c:v>0.51960578067044572</c:v>
                </c:pt>
                <c:pt idx="68">
                  <c:v>0.49952627895584012</c:v>
                </c:pt>
                <c:pt idx="69">
                  <c:v>0.47856050108475023</c:v>
                </c:pt>
                <c:pt idx="70">
                  <c:v>0.47616775141717405</c:v>
                </c:pt>
                <c:pt idx="71">
                  <c:v>0.54116537196444825</c:v>
                </c:pt>
                <c:pt idx="72">
                  <c:v>0.5880658548533837</c:v>
                </c:pt>
                <c:pt idx="73">
                  <c:v>0.57871383581776192</c:v>
                </c:pt>
                <c:pt idx="74">
                  <c:v>0.63065434949961485</c:v>
                </c:pt>
                <c:pt idx="75">
                  <c:v>0.58759983203863109</c:v>
                </c:pt>
                <c:pt idx="76">
                  <c:v>0.6624906571488558</c:v>
                </c:pt>
                <c:pt idx="77">
                  <c:v>0.70372167401497654</c:v>
                </c:pt>
                <c:pt idx="78">
                  <c:v>0.71116537196444796</c:v>
                </c:pt>
                <c:pt idx="79">
                  <c:v>0.68732983413814797</c:v>
                </c:pt>
                <c:pt idx="80">
                  <c:v>0.67568647211141419</c:v>
                </c:pt>
                <c:pt idx="81">
                  <c:v>0.70804688921548031</c:v>
                </c:pt>
                <c:pt idx="82">
                  <c:v>0.75722331863671344</c:v>
                </c:pt>
                <c:pt idx="83">
                  <c:v>0.7939267968367274</c:v>
                </c:pt>
                <c:pt idx="84">
                  <c:v>0.86458135628805355</c:v>
                </c:pt>
                <c:pt idx="85">
                  <c:v>0.8214227727622645</c:v>
                </c:pt>
                <c:pt idx="86">
                  <c:v>0.93612429141297482</c:v>
                </c:pt>
                <c:pt idx="87">
                  <c:v>0.98865343970886665</c:v>
                </c:pt>
                <c:pt idx="88">
                  <c:v>0.98670620757225835</c:v>
                </c:pt>
                <c:pt idx="89">
                  <c:v>1.0700561970746727</c:v>
                </c:pt>
                <c:pt idx="90">
                  <c:v>1.1227353908601021</c:v>
                </c:pt>
                <c:pt idx="91">
                  <c:v>1.1422376653369724</c:v>
                </c:pt>
                <c:pt idx="92">
                  <c:v>1.0416031912660086</c:v>
                </c:pt>
                <c:pt idx="93">
                  <c:v>1.0386189376443418</c:v>
                </c:pt>
                <c:pt idx="94">
                  <c:v>1.1138605920638249</c:v>
                </c:pt>
                <c:pt idx="95">
                  <c:v>1.1382206592483728</c:v>
                </c:pt>
                <c:pt idx="96">
                  <c:v>1.0644644131849672</c:v>
                </c:pt>
                <c:pt idx="97">
                  <c:v>1.1438664007278323</c:v>
                </c:pt>
                <c:pt idx="98">
                  <c:v>1.2153392119812443</c:v>
                </c:pt>
                <c:pt idx="99">
                  <c:v>1.2115078032052624</c:v>
                </c:pt>
                <c:pt idx="100">
                  <c:v>1.2431412975015745</c:v>
                </c:pt>
                <c:pt idx="101">
                  <c:v>1.2169159493316535</c:v>
                </c:pt>
                <c:pt idx="102">
                  <c:v>1.1303938694100357</c:v>
                </c:pt>
              </c:numCache>
            </c:numRef>
          </c:val>
          <c:smooth val="0"/>
        </c:ser>
        <c:ser>
          <c:idx val="4"/>
          <c:order val="4"/>
          <c:tx>
            <c:strRef>
              <c:f>市场表现!$T$2</c:f>
              <c:strCache>
                <c:ptCount val="1"/>
                <c:pt idx="0">
                  <c:v>电信运营Ⅱ(中信)</c:v>
                </c:pt>
              </c:strCache>
            </c:strRef>
          </c:tx>
          <c:marker>
            <c:symbol val="none"/>
          </c:marker>
          <c:val>
            <c:numRef>
              <c:f>市场表现!$AA$4:$AA$107</c:f>
              <c:numCache>
                <c:formatCode>0.0%</c:formatCode>
                <c:ptCount val="104"/>
                <c:pt idx="0">
                  <c:v>0</c:v>
                </c:pt>
                <c:pt idx="1">
                  <c:v>-5.7335935357966106E-3</c:v>
                </c:pt>
                <c:pt idx="2">
                  <c:v>2.8651839427124459E-2</c:v>
                </c:pt>
                <c:pt idx="3">
                  <c:v>-8.604422366659592E-3</c:v>
                </c:pt>
                <c:pt idx="4">
                  <c:v>4.2973727077721957E-2</c:v>
                </c:pt>
                <c:pt idx="5">
                  <c:v>7.1626776123735914E-2</c:v>
                </c:pt>
                <c:pt idx="6">
                  <c:v>1.4323823040820693E-2</c:v>
                </c:pt>
                <c:pt idx="7">
                  <c:v>1.1458477815589507E-2</c:v>
                </c:pt>
                <c:pt idx="8">
                  <c:v>-2.8681676693061986E-3</c:v>
                </c:pt>
                <c:pt idx="9">
                  <c:v>-2.2925342322145603E-2</c:v>
                </c:pt>
                <c:pt idx="10">
                  <c:v>-2.8680870280469728E-3</c:v>
                </c:pt>
                <c:pt idx="11">
                  <c:v>1.1458558456848955E-2</c:v>
                </c:pt>
                <c:pt idx="12">
                  <c:v>4.87078044610747E-2</c:v>
                </c:pt>
                <c:pt idx="13">
                  <c:v>-2.6611615565608204E-6</c:v>
                </c:pt>
                <c:pt idx="14">
                  <c:v>1.1458639098108181E-2</c:v>
                </c:pt>
                <c:pt idx="15">
                  <c:v>2.2919939357773034E-2</c:v>
                </c:pt>
                <c:pt idx="16">
                  <c:v>4.2977194651871775E-2</c:v>
                </c:pt>
                <c:pt idx="17">
                  <c:v>4.87078044610747E-2</c:v>
                </c:pt>
                <c:pt idx="18">
                  <c:v>6.3034449945970294E-2</c:v>
                </c:pt>
                <c:pt idx="19">
                  <c:v>5.4438414270277402E-2</c:v>
                </c:pt>
                <c:pt idx="20">
                  <c:v>7.736093414834766E-2</c:v>
                </c:pt>
                <c:pt idx="21">
                  <c:v>3.1515813750947475E-2</c:v>
                </c:pt>
                <c:pt idx="22">
                  <c:v>2.2919858716513808E-2</c:v>
                </c:pt>
                <c:pt idx="23">
                  <c:v>-4.0117252391013269E-2</c:v>
                </c:pt>
                <c:pt idx="24">
                  <c:v>-0.10601970872377153</c:v>
                </c:pt>
                <c:pt idx="25">
                  <c:v>-0.10021458639098102</c:v>
                </c:pt>
                <c:pt idx="26">
                  <c:v>-7.4091818137831944E-2</c:v>
                </c:pt>
                <c:pt idx="27">
                  <c:v>-0.1089222295695369</c:v>
                </c:pt>
                <c:pt idx="28">
                  <c:v>-0.10601962808251197</c:v>
                </c:pt>
                <c:pt idx="29">
                  <c:v>-7.1189136009548015E-2</c:v>
                </c:pt>
                <c:pt idx="30">
                  <c:v>-3.9261245423608426E-2</c:v>
                </c:pt>
                <c:pt idx="31">
                  <c:v>-4.2163766269374015E-2</c:v>
                </c:pt>
                <c:pt idx="32">
                  <c:v>-6.8286615163782316E-2</c:v>
                </c:pt>
                <c:pt idx="33">
                  <c:v>-5.9579052626485773E-2</c:v>
                </c:pt>
                <c:pt idx="34">
                  <c:v>-5.6676612421979633E-2</c:v>
                </c:pt>
                <c:pt idx="35">
                  <c:v>-1.6041159298743612E-2</c:v>
                </c:pt>
                <c:pt idx="36">
                  <c:v>1.00816895956648E-2</c:v>
                </c:pt>
                <c:pt idx="37">
                  <c:v>-5.087149008918912E-2</c:v>
                </c:pt>
                <c:pt idx="38">
                  <c:v>-4.7968969243423754E-2</c:v>
                </c:pt>
                <c:pt idx="39">
                  <c:v>1.5886650645936529E-2</c:v>
                </c:pt>
                <c:pt idx="40">
                  <c:v>-1.0236117607212436E-2</c:v>
                </c:pt>
                <c:pt idx="41">
                  <c:v>-2.4748802477299492E-2</c:v>
                </c:pt>
                <c:pt idx="42">
                  <c:v>-1.023603696595321E-2</c:v>
                </c:pt>
                <c:pt idx="43">
                  <c:v>-3.9261326064867874E-2</c:v>
                </c:pt>
                <c:pt idx="44">
                  <c:v>-4.7968888602164306E-2</c:v>
                </c:pt>
                <c:pt idx="45">
                  <c:v>-3.3456123090818135E-2</c:v>
                </c:pt>
                <c:pt idx="46">
                  <c:v>-1.5283937873973308E-3</c:v>
                </c:pt>
                <c:pt idx="47">
                  <c:v>-1.6041078657484165E-2</c:v>
                </c:pt>
                <c:pt idx="48">
                  <c:v>-3.3456203732077361E-2</c:v>
                </c:pt>
                <c:pt idx="49">
                  <c:v>-7.1189136009548015E-2</c:v>
                </c:pt>
                <c:pt idx="50">
                  <c:v>-7.1189216650807241E-2</c:v>
                </c:pt>
                <c:pt idx="51">
                  <c:v>-7.989685982936312E-2</c:v>
                </c:pt>
                <c:pt idx="52">
                  <c:v>-0.12923987548989568</c:v>
                </c:pt>
                <c:pt idx="53">
                  <c:v>-0.13214239633566116</c:v>
                </c:pt>
                <c:pt idx="54">
                  <c:v>-0.1205322323113398</c:v>
                </c:pt>
                <c:pt idx="55">
                  <c:v>-0.12923987548989568</c:v>
                </c:pt>
                <c:pt idx="56">
                  <c:v>-0.12053231295259914</c:v>
                </c:pt>
                <c:pt idx="57">
                  <c:v>-9.5595293776107537E-2</c:v>
                </c:pt>
                <c:pt idx="58">
                  <c:v>-6.7063448542812321E-2</c:v>
                </c:pt>
                <c:pt idx="59">
                  <c:v>-9.1592422947276653E-2</c:v>
                </c:pt>
                <c:pt idx="60">
                  <c:v>-4.2128767962840485E-2</c:v>
                </c:pt>
                <c:pt idx="61">
                  <c:v>-9.1895634082221789E-2</c:v>
                </c:pt>
                <c:pt idx="62">
                  <c:v>-8.0657871393319702E-2</c:v>
                </c:pt>
                <c:pt idx="63">
                  <c:v>-9.2810831733948329E-2</c:v>
                </c:pt>
                <c:pt idx="64">
                  <c:v>-9.5906165830685564E-2</c:v>
                </c:pt>
                <c:pt idx="65">
                  <c:v>-7.2163363063077468E-2</c:v>
                </c:pt>
                <c:pt idx="66">
                  <c:v>-7.6823540796412959E-2</c:v>
                </c:pt>
                <c:pt idx="67">
                  <c:v>-9.4348741189942409E-2</c:v>
                </c:pt>
                <c:pt idx="68">
                  <c:v>-6.5565214586390863E-2</c:v>
                </c:pt>
                <c:pt idx="69">
                  <c:v>-5.4415592793896961E-2</c:v>
                </c:pt>
                <c:pt idx="70">
                  <c:v>-5.0770124026256691E-2</c:v>
                </c:pt>
                <c:pt idx="71">
                  <c:v>-5.3306694837346513E-2</c:v>
                </c:pt>
                <c:pt idx="72">
                  <c:v>-4.0352241020595758E-2</c:v>
                </c:pt>
                <c:pt idx="73">
                  <c:v>-5.7574875409254322E-2</c:v>
                </c:pt>
                <c:pt idx="74">
                  <c:v>-6.0991242359240583E-2</c:v>
                </c:pt>
                <c:pt idx="75">
                  <c:v>-5.446526780962202E-2</c:v>
                </c:pt>
                <c:pt idx="76">
                  <c:v>-1.0073383545957326E-2</c:v>
                </c:pt>
                <c:pt idx="77">
                  <c:v>-7.7268841830233637E-3</c:v>
                </c:pt>
                <c:pt idx="78">
                  <c:v>1.4678725222973199E-2</c:v>
                </c:pt>
                <c:pt idx="79">
                  <c:v>2.9264712997756348E-4</c:v>
                </c:pt>
                <c:pt idx="80">
                  <c:v>3.4726142283437955E-2</c:v>
                </c:pt>
                <c:pt idx="81">
                  <c:v>2.9454703804654647E-2</c:v>
                </c:pt>
                <c:pt idx="82">
                  <c:v>3.9791139138428688E-2</c:v>
                </c:pt>
                <c:pt idx="83">
                  <c:v>6.2481734754769924E-2</c:v>
                </c:pt>
                <c:pt idx="84">
                  <c:v>4.0196119542602826E-2</c:v>
                </c:pt>
                <c:pt idx="85">
                  <c:v>2.8625953582891217E-2</c:v>
                </c:pt>
                <c:pt idx="86">
                  <c:v>6.8376530167895133E-2</c:v>
                </c:pt>
                <c:pt idx="87">
                  <c:v>6.0649565343612544E-2</c:v>
                </c:pt>
                <c:pt idx="88">
                  <c:v>7.0264342047965389E-2</c:v>
                </c:pt>
                <c:pt idx="89">
                  <c:v>6.830008225408446E-2</c:v>
                </c:pt>
                <c:pt idx="90">
                  <c:v>6.8235569246649419E-2</c:v>
                </c:pt>
                <c:pt idx="91">
                  <c:v>7.0090560134187019E-2</c:v>
                </c:pt>
                <c:pt idx="92">
                  <c:v>6.8882795993742363E-2</c:v>
                </c:pt>
                <c:pt idx="93">
                  <c:v>2.5725771333645175E-2</c:v>
                </c:pt>
                <c:pt idx="94">
                  <c:v>8.4563972710997914E-2</c:v>
                </c:pt>
                <c:pt idx="95">
                  <c:v>7.7088044126897071E-2</c:v>
                </c:pt>
                <c:pt idx="96">
                  <c:v>0.11665104914278346</c:v>
                </c:pt>
                <c:pt idx="97">
                  <c:v>8.3384836217602398E-2</c:v>
                </c:pt>
                <c:pt idx="98">
                  <c:v>0.17195474412528444</c:v>
                </c:pt>
                <c:pt idx="99">
                  <c:v>0.31836741770559507</c:v>
                </c:pt>
                <c:pt idx="100">
                  <c:v>0.32057182716965316</c:v>
                </c:pt>
                <c:pt idx="101">
                  <c:v>0.45199885489411828</c:v>
                </c:pt>
                <c:pt idx="102">
                  <c:v>0.39489460187410286</c:v>
                </c:pt>
              </c:numCache>
            </c:numRef>
          </c:val>
          <c:smooth val="0"/>
        </c:ser>
        <c:dLbls>
          <c:showLegendKey val="0"/>
          <c:showVal val="0"/>
          <c:showCatName val="0"/>
          <c:showSerName val="0"/>
          <c:showPercent val="0"/>
          <c:showBubbleSize val="0"/>
        </c:dLbls>
        <c:marker val="1"/>
        <c:smooth val="0"/>
        <c:axId val="304595712"/>
        <c:axId val="304597248"/>
      </c:lineChart>
      <c:dateAx>
        <c:axId val="304595712"/>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304597248"/>
        <c:crosses val="autoZero"/>
        <c:auto val="0"/>
        <c:lblOffset val="100"/>
        <c:baseTimeUnit val="days"/>
        <c:majorUnit val="2"/>
        <c:majorTimeUnit val="months"/>
        <c:minorUnit val="6"/>
        <c:minorTimeUnit val="days"/>
      </c:dateAx>
      <c:valAx>
        <c:axId val="304597248"/>
        <c:scaling>
          <c:orientation val="minMax"/>
        </c:scaling>
        <c:delete val="0"/>
        <c:axPos val="l"/>
        <c:numFmt formatCode="0%" sourceLinked="0"/>
        <c:majorTickMark val="out"/>
        <c:minorTickMark val="none"/>
        <c:tickLblPos val="nextTo"/>
        <c:crossAx val="304595712"/>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52</xdr:row>
      <xdr:rowOff>161925</xdr:rowOff>
    </xdr:to>
    <xdr:sp macro="" textlink="">
      <xdr:nvSpPr>
        <xdr:cNvPr id="252940" name="TextBox 4"/>
        <xdr:cNvSpPr txBox="1">
          <a:spLocks noChangeArrowheads="1"/>
        </xdr:cNvSpPr>
      </xdr:nvSpPr>
      <xdr:spPr bwMode="auto">
        <a:xfrm>
          <a:off x="19050" y="2047875"/>
          <a:ext cx="4791075" cy="734377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上周</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股先抑后扬，回调整理后继续上行。截至周五收盘，上证综指报收于</a:t>
          </a:r>
          <a:r>
            <a:rPr lang="en-US" altLang="zh-CN" sz="1100" b="0" i="0" u="none" strike="noStrike" baseline="0">
              <a:solidFill>
                <a:srgbClr val="000000"/>
              </a:solidFill>
              <a:latin typeface="仿宋_GB2312"/>
              <a:ea typeface="仿宋_GB2312"/>
              <a:cs typeface="+mn-cs"/>
            </a:rPr>
            <a:t>3157.60</a:t>
          </a:r>
          <a:r>
            <a:rPr lang="zh-CN" altLang="en-US" sz="1100" b="0" i="0" u="none" strike="noStrike" baseline="0">
              <a:solidFill>
                <a:srgbClr val="000000"/>
              </a:solidFill>
              <a:latin typeface="仿宋_GB2312"/>
              <a:ea typeface="仿宋_GB2312"/>
              <a:cs typeface="+mn-cs"/>
            </a:rPr>
            <a:t>点，当周上涨</a:t>
          </a:r>
          <a:r>
            <a:rPr lang="en-US" altLang="zh-CN" sz="1100" b="0" i="0" u="none" strike="noStrike" baseline="0">
              <a:solidFill>
                <a:srgbClr val="000000"/>
              </a:solidFill>
              <a:latin typeface="仿宋_GB2312"/>
              <a:ea typeface="仿宋_GB2312"/>
              <a:cs typeface="+mn-cs"/>
            </a:rPr>
            <a:t>1.58%</a:t>
          </a:r>
          <a:r>
            <a:rPr lang="zh-CN" altLang="en-US" sz="1100" b="0" i="0" u="none" strike="noStrike" baseline="0">
              <a:solidFill>
                <a:srgbClr val="000000"/>
              </a:solidFill>
              <a:latin typeface="仿宋_GB2312"/>
              <a:ea typeface="仿宋_GB2312"/>
              <a:cs typeface="+mn-cs"/>
            </a:rPr>
            <a:t>，连续五周上涨；深证成指报收于</a:t>
          </a:r>
          <a:r>
            <a:rPr lang="en-US" altLang="zh-CN" sz="1100" b="0" i="0" u="none" strike="noStrike" baseline="0">
              <a:solidFill>
                <a:srgbClr val="000000"/>
              </a:solidFill>
              <a:latin typeface="仿宋_GB2312"/>
              <a:ea typeface="仿宋_GB2312"/>
              <a:cs typeface="+mn-cs"/>
            </a:rPr>
            <a:t>10802.64</a:t>
          </a:r>
          <a:r>
            <a:rPr lang="zh-CN" altLang="en-US" sz="1100" b="0" i="0" u="none" strike="noStrike" baseline="0">
              <a:solidFill>
                <a:srgbClr val="000000"/>
              </a:solidFill>
              <a:latin typeface="仿宋_GB2312"/>
              <a:ea typeface="仿宋_GB2312"/>
              <a:cs typeface="+mn-cs"/>
            </a:rPr>
            <a:t>点，上涨</a:t>
          </a:r>
          <a:r>
            <a:rPr lang="en-US" altLang="zh-CN" sz="1100" b="0" i="0" u="none" strike="noStrike" baseline="0">
              <a:solidFill>
                <a:srgbClr val="000000"/>
              </a:solidFill>
              <a:latin typeface="仿宋_GB2312"/>
              <a:ea typeface="仿宋_GB2312"/>
              <a:cs typeface="+mn-cs"/>
            </a:rPr>
            <a:t>1.65%</a:t>
          </a:r>
          <a:r>
            <a:rPr lang="zh-CN" altLang="en-US" sz="1100" b="0" i="0" u="none" strike="noStrike" baseline="0">
              <a:solidFill>
                <a:srgbClr val="000000"/>
              </a:solidFill>
              <a:latin typeface="仿宋_GB2312"/>
              <a:ea typeface="仿宋_GB2312"/>
              <a:cs typeface="+mn-cs"/>
            </a:rPr>
            <a:t>。由于市场风格转换，走势进一步分化。中小板指当周下跌了</a:t>
          </a:r>
          <a:r>
            <a:rPr lang="en-US" altLang="zh-CN" sz="1100" b="0" i="0" u="none" strike="noStrike" baseline="0">
              <a:solidFill>
                <a:srgbClr val="000000"/>
              </a:solidFill>
              <a:latin typeface="仿宋_GB2312"/>
              <a:ea typeface="仿宋_GB2312"/>
              <a:cs typeface="+mn-cs"/>
            </a:rPr>
            <a:t>1.81%</a:t>
          </a:r>
          <a:r>
            <a:rPr lang="zh-CN" altLang="en-US" sz="1100" b="0" i="0" u="none" strike="noStrike" baseline="0">
              <a:solidFill>
                <a:srgbClr val="000000"/>
              </a:solidFill>
              <a:latin typeface="仿宋_GB2312"/>
              <a:ea typeface="仿宋_GB2312"/>
              <a:cs typeface="+mn-cs"/>
            </a:rPr>
            <a:t>；创业板指下跌</a:t>
          </a:r>
          <a:r>
            <a:rPr lang="en-US" altLang="zh-CN" sz="1100" b="0" i="0" u="none" strike="noStrike" baseline="0">
              <a:solidFill>
                <a:srgbClr val="000000"/>
              </a:solidFill>
              <a:latin typeface="仿宋_GB2312"/>
              <a:ea typeface="仿宋_GB2312"/>
              <a:cs typeface="+mn-cs"/>
            </a:rPr>
            <a:t>3.80%</a:t>
          </a:r>
          <a:r>
            <a:rPr lang="zh-CN" altLang="en-US" sz="1100" b="0" i="0" u="none" strike="noStrike" baseline="0">
              <a:solidFill>
                <a:srgbClr val="000000"/>
              </a:solidFill>
              <a:latin typeface="仿宋_GB2312"/>
              <a:ea typeface="仿宋_GB2312"/>
              <a:cs typeface="+mn-cs"/>
            </a:rPr>
            <a:t>。受其影响下，通信板块当周下跌了</a:t>
          </a:r>
          <a:r>
            <a:rPr lang="en-US" altLang="zh-CN" sz="1100" b="0" i="0" u="none" strike="noStrike" baseline="0">
              <a:solidFill>
                <a:srgbClr val="000000"/>
              </a:solidFill>
              <a:latin typeface="仿宋_GB2312"/>
              <a:ea typeface="仿宋_GB2312"/>
              <a:cs typeface="+mn-cs"/>
            </a:rPr>
            <a:t>3.66%</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3036.53</a:t>
          </a:r>
          <a:r>
            <a:rPr lang="zh-CN" altLang="en-US" sz="1100" b="0" i="0" u="none" strike="noStrike" baseline="0">
              <a:solidFill>
                <a:srgbClr val="000000"/>
              </a:solidFill>
              <a:latin typeface="仿宋_GB2312"/>
              <a:ea typeface="仿宋_GB2312"/>
              <a:cs typeface="+mn-cs"/>
            </a:rPr>
            <a:t>点。个股方面，本周涨幅居前的公司为闽福发</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，通鼎光电，网宿科技，新海宜和光迅科技，本周跌幅居前的公司为硕贝德，东土科技，佳都科技</a:t>
          </a:r>
          <a:r>
            <a:rPr lang="zh-CN"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天喻信息和邦讯技术。</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12</a:t>
          </a:r>
          <a:r>
            <a:rPr lang="zh-CN" altLang="en-US" sz="1100" b="0" i="0" u="none" strike="noStrike" baseline="0">
              <a:solidFill>
                <a:srgbClr val="000000"/>
              </a:solidFill>
              <a:latin typeface="仿宋_GB2312"/>
              <a:ea typeface="仿宋_GB2312"/>
              <a:cs typeface="+mn-cs"/>
            </a:rPr>
            <a:t>月</a:t>
          </a:r>
          <a:r>
            <a:rPr lang="en-US" altLang="zh-CN" sz="1100" b="0" i="0" u="none" strike="noStrike" baseline="0">
              <a:solidFill>
                <a:srgbClr val="000000"/>
              </a:solidFill>
              <a:latin typeface="仿宋_GB2312"/>
              <a:ea typeface="仿宋_GB2312"/>
              <a:cs typeface="+mn-cs"/>
            </a:rPr>
            <a:t>25</a:t>
          </a:r>
          <a:r>
            <a:rPr lang="zh-CN" altLang="en-US" sz="1100" b="0" i="0" u="none" strike="noStrike" baseline="0">
              <a:solidFill>
                <a:srgbClr val="000000"/>
              </a:solidFill>
              <a:latin typeface="仿宋_GB2312"/>
              <a:ea typeface="仿宋_GB2312"/>
              <a:cs typeface="+mn-cs"/>
            </a:rPr>
            <a:t>日下午，工信部发布了</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关于向民间资本开放宽带接入市场的通告</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，宣布宽带接入市场向民间资本开放，鼓励和引导民间资本进一步进入基础电信领域，参与宽带网络设施建设和业务运营，促进宽带网络基础设施发展和宽带业务市场竞争。首批试点城市为</a:t>
          </a:r>
          <a:r>
            <a:rPr lang="en-US" altLang="zh-CN" sz="1100" b="0" i="0" u="none" strike="noStrike" baseline="0">
              <a:solidFill>
                <a:srgbClr val="000000"/>
              </a:solidFill>
              <a:latin typeface="仿宋_GB2312"/>
              <a:ea typeface="仿宋_GB2312"/>
              <a:cs typeface="+mn-cs"/>
            </a:rPr>
            <a:t>16</a:t>
          </a:r>
          <a:r>
            <a:rPr lang="zh-CN" altLang="en-US" sz="1100" b="0" i="0" u="none" strike="noStrike" baseline="0">
              <a:solidFill>
                <a:srgbClr val="000000"/>
              </a:solidFill>
              <a:latin typeface="仿宋_GB2312"/>
              <a:ea typeface="仿宋_GB2312"/>
              <a:cs typeface="+mn-cs"/>
            </a:rPr>
            <a:t>个。</a:t>
          </a:r>
          <a:endParaRPr lang="en-US" altLang="zh-CN" sz="1100" b="0" i="0" u="none" strike="noStrike" baseline="0">
            <a:solidFill>
              <a:srgbClr val="000000"/>
            </a:solidFill>
            <a:latin typeface="仿宋_GB2312"/>
            <a:ea typeface="仿宋_GB2312"/>
            <a:cs typeface="+mn-cs"/>
          </a:endParaRPr>
        </a:p>
        <a:p>
          <a:pPr marL="0" indent="0" algn="l" rtl="0">
            <a:defRPr sz="1000"/>
          </a:pPr>
          <a:r>
            <a:rPr lang="en-US" altLang="zh-CN" sz="1100" b="0" i="0" u="none" strike="noStrike" baseline="0">
              <a:solidFill>
                <a:srgbClr val="000000"/>
              </a:solidFill>
              <a:latin typeface="仿宋_GB2312"/>
              <a:ea typeface="仿宋_GB2312"/>
              <a:cs typeface="+mn-cs"/>
            </a:rPr>
            <a:t>    12</a:t>
          </a:r>
          <a:r>
            <a:rPr lang="zh-CN" altLang="en-US" sz="1100" b="0" i="0" u="none" strike="noStrike" baseline="0">
              <a:solidFill>
                <a:srgbClr val="000000"/>
              </a:solidFill>
              <a:latin typeface="仿宋_GB2312"/>
              <a:ea typeface="仿宋_GB2312"/>
              <a:cs typeface="+mn-cs"/>
            </a:rPr>
            <a:t>月</a:t>
          </a:r>
          <a:r>
            <a:rPr lang="en-US" altLang="zh-CN" sz="1100" b="0" i="0" u="none" strike="noStrike" baseline="0">
              <a:solidFill>
                <a:srgbClr val="000000"/>
              </a:solidFill>
              <a:latin typeface="仿宋_GB2312"/>
              <a:ea typeface="仿宋_GB2312"/>
              <a:cs typeface="+mn-cs"/>
            </a:rPr>
            <a:t>25</a:t>
          </a:r>
          <a:r>
            <a:rPr lang="zh-CN" altLang="en-US" sz="1100" b="0" i="0" u="none" strike="noStrike" baseline="0">
              <a:solidFill>
                <a:srgbClr val="000000"/>
              </a:solidFill>
              <a:latin typeface="仿宋_GB2312"/>
              <a:ea typeface="仿宋_GB2312"/>
              <a:cs typeface="+mn-cs"/>
            </a:rPr>
            <a:t>日晚间，中国移动正式宣布，已经向虚拟运营商全面开放</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网络和提供</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转售业务。同时中国移动将向虚拟运营商提供全新</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资费套餐。中国移动称，将针对语音、短彩信、流量、</a:t>
          </a:r>
          <a:r>
            <a:rPr lang="en-US" altLang="zh-CN" sz="1100" b="0" i="0" u="none" strike="noStrike" baseline="0">
              <a:solidFill>
                <a:srgbClr val="000000"/>
              </a:solidFill>
              <a:latin typeface="仿宋_GB2312"/>
              <a:ea typeface="仿宋_GB2312"/>
              <a:cs typeface="+mn-cs"/>
            </a:rPr>
            <a:t>WLAN</a:t>
          </a:r>
          <a:r>
            <a:rPr lang="zh-CN" altLang="en-US" sz="1100" b="0" i="0" u="none" strike="noStrike" baseline="0">
              <a:solidFill>
                <a:srgbClr val="000000"/>
              </a:solidFill>
              <a:latin typeface="仿宋_GB2312"/>
              <a:ea typeface="仿宋_GB2312"/>
              <a:cs typeface="+mn-cs"/>
            </a:rPr>
            <a:t>等业务全面提供套餐模式、模组模式、单价资源池模式，并建立根据市场主流资费变化及时优化虚拟运营批发价格的调价机制。</a:t>
          </a:r>
          <a:r>
            <a:rPr lang="en-US" altLang="zh-CN" sz="1100" b="0" i="0" u="none" strike="noStrike" baseline="0">
              <a:solidFill>
                <a:srgbClr val="000000"/>
              </a:solidFill>
              <a:latin typeface="仿宋_GB2312"/>
              <a:ea typeface="仿宋_GB2312"/>
              <a:cs typeface="+mn-cs"/>
            </a:rPr>
            <a:t>    </a:t>
          </a: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工业和信息化部部长苗圩在全国工业和信息化工作会议上表示，</a:t>
          </a:r>
          <a:r>
            <a:rPr lang="en-US" altLang="zh-CN" sz="1100" b="0" i="0" u="none" strike="noStrike" baseline="0">
              <a:solidFill>
                <a:srgbClr val="000000"/>
              </a:solidFill>
              <a:latin typeface="仿宋_GB2312"/>
              <a:ea typeface="仿宋_GB2312"/>
              <a:cs typeface="+mn-cs"/>
            </a:rPr>
            <a:t>2015</a:t>
          </a:r>
          <a:r>
            <a:rPr lang="zh-CN" altLang="en-US" sz="1100" b="0" i="0" u="none" strike="noStrike" baseline="0">
              <a:solidFill>
                <a:srgbClr val="000000"/>
              </a:solidFill>
              <a:latin typeface="仿宋_GB2312"/>
              <a:ea typeface="仿宋_GB2312"/>
              <a:cs typeface="+mn-cs"/>
            </a:rPr>
            <a:t>年</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用户力争突破</a:t>
          </a:r>
          <a:r>
            <a:rPr lang="en-US" altLang="zh-CN" sz="1100" b="0" i="0" u="none" strike="noStrike" baseline="0">
              <a:solidFill>
                <a:srgbClr val="000000"/>
              </a:solidFill>
              <a:latin typeface="仿宋_GB2312"/>
              <a:ea typeface="仿宋_GB2312"/>
              <a:cs typeface="+mn-cs"/>
            </a:rPr>
            <a:t>2.5</a:t>
          </a:r>
          <a:r>
            <a:rPr lang="zh-CN" altLang="en-US" sz="1100" b="0" i="0" u="none" strike="noStrike" baseline="0">
              <a:solidFill>
                <a:srgbClr val="000000"/>
              </a:solidFill>
              <a:latin typeface="仿宋_GB2312"/>
              <a:ea typeface="仿宋_GB2312"/>
              <a:cs typeface="+mn-cs"/>
            </a:rPr>
            <a:t>亿，条件成熟时研究发放</a:t>
          </a:r>
          <a:r>
            <a:rPr lang="en-US" altLang="zh-CN" sz="1100" b="0" i="0" u="none" strike="noStrike" baseline="0">
              <a:solidFill>
                <a:srgbClr val="000000"/>
              </a:solidFill>
              <a:latin typeface="仿宋_GB2312"/>
              <a:ea typeface="仿宋_GB2312"/>
              <a:cs typeface="+mn-cs"/>
            </a:rPr>
            <a:t>FDD LTE</a:t>
          </a:r>
          <a:r>
            <a:rPr lang="zh-CN" altLang="en-US" sz="1100" b="0" i="0" u="none" strike="noStrike" baseline="0">
              <a:solidFill>
                <a:srgbClr val="000000"/>
              </a:solidFill>
              <a:latin typeface="仿宋_GB2312"/>
              <a:ea typeface="仿宋_GB2312"/>
              <a:cs typeface="+mn-cs"/>
            </a:rPr>
            <a:t>牌照。</a:t>
          </a:r>
          <a:endParaRPr lang="en-US" altLang="zh-CN" sz="1100" b="0" i="0" u="none" strike="noStrike" baseline="0">
            <a:solidFill>
              <a:srgbClr val="000000"/>
            </a:solidFill>
            <a:latin typeface="仿宋_GB2312"/>
            <a:ea typeface="仿宋_GB2312"/>
            <a:cs typeface="+mn-cs"/>
          </a:endParaRPr>
        </a:p>
        <a:p>
          <a:pPr algn="l" rtl="0">
            <a:defRPr sz="1000"/>
          </a:pPr>
          <a:r>
            <a:rPr lang="en-US" altLang="zh-CN" sz="1100" b="0" i="0" u="none" strike="noStrike" baseline="0">
              <a:solidFill>
                <a:srgbClr val="000000"/>
              </a:solidFill>
              <a:latin typeface="仿宋_GB2312"/>
              <a:ea typeface="仿宋_GB2312"/>
              <a:cs typeface="+mn-cs"/>
            </a:rPr>
            <a:t>  </a:t>
          </a:r>
          <a:endParaRPr lang="en-US" altLang="zh-CN" sz="1100" b="0" i="0" u="none" strike="noStrike" baseline="0">
            <a:solidFill>
              <a:srgbClr val="000000"/>
            </a:solidFill>
            <a:latin typeface="仿宋_GB2312"/>
            <a:ea typeface="仿宋_GB2312"/>
          </a:endParaRPr>
        </a:p>
        <a:p>
          <a:pPr marL="0" indent="0" algn="l" rtl="0">
            <a:defRPr sz="1000"/>
          </a:pPr>
          <a:r>
            <a:rPr lang="zh-CN" altLang="en-US" sz="1100" b="1" i="0" u="none" strike="noStrike" baseline="0">
              <a:solidFill>
                <a:srgbClr val="000000"/>
              </a:solidFill>
              <a:latin typeface="仿宋_GB2312"/>
              <a:ea typeface="仿宋_GB2312"/>
              <a:cs typeface="+mn-cs"/>
            </a:rPr>
            <a:t>本周观点：</a:t>
          </a:r>
          <a:endParaRPr lang="en-US" altLang="zh-CN" sz="1100" b="1" i="0" u="none" strike="noStrike" baseline="0">
            <a:solidFill>
              <a:srgbClr val="000000"/>
            </a:solidFill>
            <a:latin typeface="仿宋_GB2312"/>
            <a:ea typeface="仿宋_GB2312"/>
            <a:cs typeface="+mn-cs"/>
          </a:endParaRPr>
        </a:p>
        <a:p>
          <a:pPr marL="0" indent="0" algn="l" rtl="0">
            <a:defRPr sz="1000"/>
          </a:pPr>
          <a:r>
            <a:rPr lang="zh-CN" altLang="en-US" sz="1100" b="0" i="0" u="none" strike="noStrike" baseline="0">
              <a:solidFill>
                <a:srgbClr val="000000"/>
              </a:solidFill>
              <a:latin typeface="仿宋_GB2312"/>
              <a:ea typeface="仿宋_GB2312"/>
              <a:cs typeface="+mn-cs"/>
            </a:rPr>
            <a:t>    电信业的改革方向之一就是“国退民进”，逐步放开民资进入电信行业的门槛，通过打破垄断释放改革红利。这也是继移动转售试点后的重要一步。与移动转售不同，宽带接入需要先建设后运营，门槛要求更高。预计开放宽带接入的政策，将进一步深入落实宽带战略，推动地方政府对宽带接入商的接受和支持，有利于现有的民营宽带业务提供商的扩张，同时利好于宽带接入设备商，光传输厂商和</a:t>
          </a:r>
          <a:r>
            <a:rPr lang="en-US" altLang="zh-CN" sz="1100" b="0" i="0" u="none" strike="noStrike" baseline="0">
              <a:solidFill>
                <a:srgbClr val="000000"/>
              </a:solidFill>
              <a:latin typeface="仿宋_GB2312"/>
              <a:ea typeface="仿宋_GB2312"/>
              <a:cs typeface="+mn-cs"/>
            </a:rPr>
            <a:t>CDN</a:t>
          </a:r>
          <a:r>
            <a:rPr lang="zh-CN" altLang="en-US" sz="1100" b="0" i="0" u="none" strike="noStrike" baseline="0">
              <a:solidFill>
                <a:srgbClr val="000000"/>
              </a:solidFill>
              <a:latin typeface="仿宋_GB2312"/>
              <a:ea typeface="仿宋_GB2312"/>
              <a:cs typeface="+mn-cs"/>
            </a:rPr>
            <a:t>服务商。中移动</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向虚拟运营商开放，有利于业务创新带动信息消费，推动行业景气。建议投资者关注：</a:t>
          </a:r>
          <a:endParaRPr lang="en-US" altLang="zh-CN" sz="1100" b="0" i="0" u="none" strike="noStrike" baseline="0">
            <a:solidFill>
              <a:srgbClr val="000000"/>
            </a:solidFill>
            <a:latin typeface="仿宋_GB2312"/>
            <a:ea typeface="仿宋_GB2312"/>
            <a:cs typeface="+mn-cs"/>
          </a:endParaRPr>
        </a:p>
        <a:p>
          <a:pPr marL="0" indent="0" algn="l" rtl="0">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1. </a:t>
          </a:r>
          <a:r>
            <a:rPr lang="zh-CN" altLang="en-US" sz="1100" b="0" i="0" u="none" strike="noStrike" baseline="0">
              <a:solidFill>
                <a:srgbClr val="000000"/>
              </a:solidFill>
              <a:latin typeface="仿宋_GB2312"/>
              <a:ea typeface="仿宋_GB2312"/>
              <a:cs typeface="+mn-cs"/>
            </a:rPr>
            <a:t>经营稳健，市场竞争力强的宽带接入运营商和设备商；</a:t>
          </a:r>
          <a:endParaRPr lang="en-US" altLang="zh-CN" sz="1100" b="0" i="0" u="none" strike="noStrike" baseline="0">
            <a:solidFill>
              <a:srgbClr val="000000"/>
            </a:solidFill>
            <a:latin typeface="仿宋_GB2312"/>
            <a:ea typeface="仿宋_GB2312"/>
            <a:cs typeface="+mn-cs"/>
          </a:endParaRPr>
        </a:p>
        <a:p>
          <a:pPr marL="0" indent="0" algn="l" rtl="0">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2. </a:t>
          </a:r>
          <a:r>
            <a:rPr lang="zh-CN" altLang="en-US" sz="1100" b="0" i="0" u="none" strike="noStrike" baseline="0">
              <a:solidFill>
                <a:srgbClr val="000000"/>
              </a:solidFill>
              <a:latin typeface="仿宋_GB2312"/>
              <a:ea typeface="仿宋_GB2312"/>
              <a:cs typeface="+mn-cs"/>
            </a:rPr>
            <a:t>具有技术壁垒和核心优势的光器件和无线设备公司；</a:t>
          </a:r>
        </a:p>
        <a:p>
          <a:pPr marL="0" indent="0" algn="l" rtl="0">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3. </a:t>
          </a:r>
          <a:r>
            <a:rPr lang="zh-CN" altLang="en-US" sz="1100" b="0" i="0" u="none" strike="noStrike" baseline="0">
              <a:solidFill>
                <a:srgbClr val="000000"/>
              </a:solidFill>
              <a:latin typeface="仿宋_GB2312"/>
              <a:ea typeface="仿宋_GB2312"/>
              <a:cs typeface="+mn-cs"/>
            </a:rPr>
            <a:t>当期业绩可期，转型稳健的通信企业。</a:t>
          </a:r>
        </a:p>
        <a:p>
          <a:pPr marL="0" indent="0"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创业板系统性风险；板块估值切换调整；</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zh-CN" altLang="en-US" sz="1100" b="0" i="0" u="none" strike="noStrike" baseline="0">
            <a:solidFill>
              <a:srgbClr val="000000"/>
            </a:solidFill>
            <a:latin typeface="仿宋_GB2312"/>
            <a:ea typeface="仿宋_GB2312"/>
            <a:cs typeface="+mn-cs"/>
          </a:endParaRPr>
        </a:p>
      </xdr:txBody>
    </xdr:sp>
    <xdr:clientData/>
  </xdr:twoCellAnchor>
  <xdr:twoCellAnchor editAs="oneCell">
    <xdr:from>
      <xdr:col>7</xdr:col>
      <xdr:colOff>9524</xdr:colOff>
      <xdr:row>15</xdr:row>
      <xdr:rowOff>9526</xdr:rowOff>
    </xdr:from>
    <xdr:to>
      <xdr:col>10</xdr:col>
      <xdr:colOff>19049</xdr:colOff>
      <xdr:row>24</xdr:row>
      <xdr:rowOff>57151</xdr:rowOff>
    </xdr:to>
    <xdr:pic>
      <xdr:nvPicPr>
        <xdr:cNvPr id="2" name="图片 1"/>
        <xdr:cNvPicPr>
          <a:picLocks noChangeAspect="1"/>
        </xdr:cNvPicPr>
      </xdr:nvPicPr>
      <xdr:blipFill>
        <a:blip xmlns:r="http://schemas.openxmlformats.org/officeDocument/2006/relationships" r:embed="rId2"/>
        <a:stretch>
          <a:fillRect/>
        </a:stretch>
      </xdr:blipFill>
      <xdr:spPr>
        <a:xfrm>
          <a:off x="4819649" y="2438401"/>
          <a:ext cx="2524125" cy="167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51201" name="Drop Down 1" hidden="1">
              <a:extLst>
                <a:ext uri="{63B3BB69-23CF-44E3-9099-C40C66FF867C}">
                  <a14:compatExt spid="_x0000_s51201"/>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4"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6</xdr:row>
      <xdr:rowOff>28575</xdr:rowOff>
    </xdr:from>
    <xdr:to>
      <xdr:col>6</xdr:col>
      <xdr:colOff>622189</xdr:colOff>
      <xdr:row>19</xdr:row>
      <xdr:rowOff>123825</xdr:rowOff>
    </xdr:to>
    <xdr:pic>
      <xdr:nvPicPr>
        <xdr:cNvPr id="5" name="图片 4"/>
        <xdr:cNvPicPr>
          <a:picLocks noChangeAspect="1"/>
        </xdr:cNvPicPr>
      </xdr:nvPicPr>
      <xdr:blipFill>
        <a:blip xmlns:r="http://schemas.openxmlformats.org/officeDocument/2006/relationships" r:embed="rId3"/>
        <a:stretch>
          <a:fillRect/>
        </a:stretch>
      </xdr:blipFill>
      <xdr:spPr>
        <a:xfrm>
          <a:off x="152400" y="1247775"/>
          <a:ext cx="4584589" cy="2695575"/>
        </a:xfrm>
        <a:prstGeom prst="rect">
          <a:avLst/>
        </a:prstGeom>
      </xdr:spPr>
    </xdr:pic>
    <xdr:clientData/>
  </xdr:twoCellAnchor>
  <xdr:twoCellAnchor editAs="oneCell">
    <xdr:from>
      <xdr:col>7</xdr:col>
      <xdr:colOff>161925</xdr:colOff>
      <xdr:row>6</xdr:row>
      <xdr:rowOff>19050</xdr:rowOff>
    </xdr:from>
    <xdr:to>
      <xdr:col>14</xdr:col>
      <xdr:colOff>104775</xdr:colOff>
      <xdr:row>19</xdr:row>
      <xdr:rowOff>114300</xdr:rowOff>
    </xdr:to>
    <xdr:pic>
      <xdr:nvPicPr>
        <xdr:cNvPr id="6" name="图片 5"/>
        <xdr:cNvPicPr>
          <a:picLocks noChangeAspect="1"/>
        </xdr:cNvPicPr>
      </xdr:nvPicPr>
      <xdr:blipFill>
        <a:blip xmlns:r="http://schemas.openxmlformats.org/officeDocument/2006/relationships" r:embed="rId4"/>
        <a:stretch>
          <a:fillRect/>
        </a:stretch>
      </xdr:blipFill>
      <xdr:spPr>
        <a:xfrm>
          <a:off x="4962525" y="1238250"/>
          <a:ext cx="4857750" cy="2695575"/>
        </a:xfrm>
        <a:prstGeom prst="rect">
          <a:avLst/>
        </a:prstGeom>
      </xdr:spPr>
    </xdr:pic>
    <xdr:clientData/>
  </xdr:twoCellAnchor>
  <xdr:twoCellAnchor editAs="oneCell">
    <xdr:from>
      <xdr:col>0</xdr:col>
      <xdr:colOff>200025</xdr:colOff>
      <xdr:row>21</xdr:row>
      <xdr:rowOff>142875</xdr:rowOff>
    </xdr:from>
    <xdr:to>
      <xdr:col>6</xdr:col>
      <xdr:colOff>669814</xdr:colOff>
      <xdr:row>34</xdr:row>
      <xdr:rowOff>152400</xdr:rowOff>
    </xdr:to>
    <xdr:pic>
      <xdr:nvPicPr>
        <xdr:cNvPr id="10" name="图片 9"/>
        <xdr:cNvPicPr>
          <a:picLocks noChangeAspect="1"/>
        </xdr:cNvPicPr>
      </xdr:nvPicPr>
      <xdr:blipFill>
        <a:blip xmlns:r="http://schemas.openxmlformats.org/officeDocument/2006/relationships" r:embed="rId5"/>
        <a:stretch>
          <a:fillRect/>
        </a:stretch>
      </xdr:blipFill>
      <xdr:spPr>
        <a:xfrm>
          <a:off x="200025" y="4362450"/>
          <a:ext cx="4584589" cy="2609850"/>
        </a:xfrm>
        <a:prstGeom prst="rect">
          <a:avLst/>
        </a:prstGeom>
      </xdr:spPr>
    </xdr:pic>
    <xdr:clientData/>
  </xdr:twoCellAnchor>
  <xdr:twoCellAnchor editAs="oneCell">
    <xdr:from>
      <xdr:col>7</xdr:col>
      <xdr:colOff>152401</xdr:colOff>
      <xdr:row>21</xdr:row>
      <xdr:rowOff>142875</xdr:rowOff>
    </xdr:from>
    <xdr:to>
      <xdr:col>14</xdr:col>
      <xdr:colOff>152401</xdr:colOff>
      <xdr:row>34</xdr:row>
      <xdr:rowOff>152400</xdr:rowOff>
    </xdr:to>
    <xdr:pic>
      <xdr:nvPicPr>
        <xdr:cNvPr id="12" name="图片 11"/>
        <xdr:cNvPicPr>
          <a:picLocks noChangeAspect="1"/>
        </xdr:cNvPicPr>
      </xdr:nvPicPr>
      <xdr:blipFill>
        <a:blip xmlns:r="http://schemas.openxmlformats.org/officeDocument/2006/relationships" r:embed="rId6"/>
        <a:stretch>
          <a:fillRect/>
        </a:stretch>
      </xdr:blipFill>
      <xdr:spPr>
        <a:xfrm>
          <a:off x="4953001" y="4362450"/>
          <a:ext cx="4914900" cy="2609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2</xdr:col>
      <xdr:colOff>228600</xdr:colOff>
      <xdr:row>3</xdr:row>
      <xdr:rowOff>114300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76200"/>
          <a:ext cx="1552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9525</xdr:rowOff>
    </xdr:from>
    <xdr:to>
      <xdr:col>7</xdr:col>
      <xdr:colOff>876300</xdr:colOff>
      <xdr:row>19</xdr:row>
      <xdr:rowOff>66675</xdr:rowOff>
    </xdr:to>
    <xdr:pic>
      <xdr:nvPicPr>
        <xdr:cNvPr id="9" name="图片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95350"/>
          <a:ext cx="56769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53</xdr:row>
      <xdr:rowOff>104775</xdr:rowOff>
    </xdr:from>
    <xdr:to>
      <xdr:col>7</xdr:col>
      <xdr:colOff>542925</xdr:colOff>
      <xdr:row>67</xdr:row>
      <xdr:rowOff>0</xdr:rowOff>
    </xdr:to>
    <xdr:pic>
      <xdr:nvPicPr>
        <xdr:cNvPr id="3" name="图片 2"/>
        <xdr:cNvPicPr>
          <a:picLocks noChangeAspect="1"/>
        </xdr:cNvPicPr>
      </xdr:nvPicPr>
      <xdr:blipFill>
        <a:blip xmlns:r="http://schemas.openxmlformats.org/officeDocument/2006/relationships" r:embed="rId4"/>
        <a:stretch>
          <a:fillRect/>
        </a:stretch>
      </xdr:blipFill>
      <xdr:spPr>
        <a:xfrm>
          <a:off x="76200" y="9925050"/>
          <a:ext cx="5267325" cy="2428875"/>
        </a:xfrm>
        <a:prstGeom prst="rect">
          <a:avLst/>
        </a:prstGeom>
      </xdr:spPr>
    </xdr:pic>
    <xdr:clientData/>
  </xdr:twoCellAnchor>
  <xdr:twoCellAnchor editAs="oneCell">
    <xdr:from>
      <xdr:col>0</xdr:col>
      <xdr:colOff>123825</xdr:colOff>
      <xdr:row>20</xdr:row>
      <xdr:rowOff>76201</xdr:rowOff>
    </xdr:from>
    <xdr:to>
      <xdr:col>7</xdr:col>
      <xdr:colOff>542925</xdr:colOff>
      <xdr:row>33</xdr:row>
      <xdr:rowOff>142418</xdr:rowOff>
    </xdr:to>
    <xdr:pic>
      <xdr:nvPicPr>
        <xdr:cNvPr id="4" name="图片 3"/>
        <xdr:cNvPicPr>
          <a:picLocks noChangeAspect="1"/>
        </xdr:cNvPicPr>
      </xdr:nvPicPr>
      <xdr:blipFill>
        <a:blip xmlns:r="http://schemas.openxmlformats.org/officeDocument/2006/relationships" r:embed="rId5"/>
        <a:stretch>
          <a:fillRect/>
        </a:stretch>
      </xdr:blipFill>
      <xdr:spPr>
        <a:xfrm>
          <a:off x="123825" y="3924301"/>
          <a:ext cx="5219700" cy="2418892"/>
        </a:xfrm>
        <a:prstGeom prst="rect">
          <a:avLst/>
        </a:prstGeom>
      </xdr:spPr>
    </xdr:pic>
    <xdr:clientData/>
  </xdr:twoCellAnchor>
  <xdr:twoCellAnchor editAs="oneCell">
    <xdr:from>
      <xdr:col>0</xdr:col>
      <xdr:colOff>95250</xdr:colOff>
      <xdr:row>36</xdr:row>
      <xdr:rowOff>133350</xdr:rowOff>
    </xdr:from>
    <xdr:to>
      <xdr:col>7</xdr:col>
      <xdr:colOff>542925</xdr:colOff>
      <xdr:row>51</xdr:row>
      <xdr:rowOff>107294</xdr:rowOff>
    </xdr:to>
    <xdr:pic>
      <xdr:nvPicPr>
        <xdr:cNvPr id="5" name="图片 4"/>
        <xdr:cNvPicPr>
          <a:picLocks noChangeAspect="1"/>
        </xdr:cNvPicPr>
      </xdr:nvPicPr>
      <xdr:blipFill>
        <a:blip xmlns:r="http://schemas.openxmlformats.org/officeDocument/2006/relationships" r:embed="rId6"/>
        <a:stretch>
          <a:fillRect/>
        </a:stretch>
      </xdr:blipFill>
      <xdr:spPr>
        <a:xfrm>
          <a:off x="95250" y="6877050"/>
          <a:ext cx="5248275" cy="26885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2</xdr:col>
      <xdr:colOff>342900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04775" y="47625"/>
          <a:ext cx="1609725" cy="4381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26;&#34701;&#35777;&#21048;_&#34892;&#19994;&#30740;&#31350;_&#36890;&#20449;&#34892;&#19994;&#21608;&#25253;%20201409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行业周报"/>
      <sheetName val="市场表现"/>
      <sheetName val="板块表现"/>
      <sheetName val="重点个股"/>
      <sheetName val="运营数据"/>
      <sheetName val="行业资讯"/>
      <sheetName val="运营商"/>
      <sheetName val="设备商"/>
      <sheetName val="公司资讯"/>
      <sheetName val="解禁与定增"/>
      <sheetName val="公司中报"/>
      <sheetName val="免责声明"/>
    </sheetNames>
    <sheetDataSet>
      <sheetData sheetId="0" refreshError="1"/>
      <sheetData sheetId="1">
        <row r="2">
          <cell r="O2">
            <v>0</v>
          </cell>
        </row>
        <row r="4">
          <cell r="O4">
            <v>40811</v>
          </cell>
        </row>
        <row r="10">
          <cell r="B10">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topLeftCell="A19" workbookViewId="0">
      <pane xSplit="10" topLeftCell="K1" activePane="topRight" state="frozenSplit"/>
      <selection pane="topRight" activeCell="L38" sqref="L38"/>
    </sheetView>
  </sheetViews>
  <sheetFormatPr defaultRowHeight="14.25"/>
  <cols>
    <col min="1" max="4" width="9" style="30"/>
    <col min="5" max="5" width="2.25" style="30" customWidth="1"/>
    <col min="6" max="6" width="15.875" style="30" customWidth="1"/>
    <col min="7" max="8" width="9" style="30"/>
    <col min="9" max="9" width="11.125" style="30" customWidth="1"/>
    <col min="10" max="10" width="12.875" style="30" customWidth="1"/>
    <col min="11" max="16384" width="9" style="30"/>
  </cols>
  <sheetData>
    <row r="1" spans="1:10" ht="18" customHeight="1">
      <c r="A1" s="7"/>
      <c r="B1" s="5"/>
      <c r="C1" s="5"/>
      <c r="D1" s="5"/>
      <c r="E1" s="5"/>
      <c r="F1" s="5"/>
      <c r="G1" s="165" t="s">
        <v>9</v>
      </c>
      <c r="H1" s="165"/>
      <c r="I1" s="165"/>
      <c r="J1" s="166"/>
    </row>
    <row r="2" spans="1:10" ht="14.25" customHeight="1">
      <c r="A2" s="7"/>
      <c r="B2" s="5"/>
      <c r="C2" s="5"/>
      <c r="D2" s="5"/>
      <c r="E2" s="5"/>
      <c r="F2" s="5"/>
      <c r="G2" s="165"/>
      <c r="H2" s="165"/>
      <c r="I2" s="165"/>
      <c r="J2" s="166"/>
    </row>
    <row r="3" spans="1:10" ht="14.25" customHeight="1">
      <c r="A3" s="7"/>
      <c r="B3" s="5"/>
      <c r="C3" s="5"/>
      <c r="D3" s="5"/>
      <c r="E3" s="5"/>
      <c r="F3" s="5"/>
      <c r="G3" s="165"/>
      <c r="H3" s="165"/>
      <c r="I3" s="165"/>
      <c r="J3" s="166"/>
    </row>
    <row r="4" spans="1:10" ht="5.25" customHeight="1">
      <c r="A4" s="7"/>
      <c r="B4" s="5"/>
      <c r="C4" s="5"/>
      <c r="D4" s="5"/>
      <c r="E4" s="5"/>
      <c r="F4" s="5"/>
      <c r="G4" s="5"/>
      <c r="H4" s="5"/>
      <c r="I4" s="5"/>
      <c r="J4" s="6"/>
    </row>
    <row r="5" spans="1:10" ht="8.25" customHeight="1">
      <c r="A5" s="8"/>
      <c r="B5" s="33"/>
      <c r="C5" s="33"/>
      <c r="D5" s="33"/>
      <c r="E5" s="44"/>
      <c r="F5" s="45"/>
      <c r="G5" s="45"/>
      <c r="H5" s="45"/>
      <c r="I5" s="45"/>
      <c r="J5" s="45"/>
    </row>
    <row r="6" spans="1:10" ht="6.75" customHeight="1">
      <c r="A6" s="7"/>
      <c r="B6" s="5"/>
      <c r="C6" s="5"/>
      <c r="D6" s="5"/>
      <c r="E6" s="5"/>
      <c r="F6" s="5"/>
      <c r="G6" s="5"/>
      <c r="H6" s="5"/>
      <c r="I6" s="5"/>
      <c r="J6" s="6"/>
    </row>
    <row r="7" spans="1:10" ht="24.75" customHeight="1">
      <c r="A7" s="34" t="s">
        <v>96</v>
      </c>
      <c r="B7" s="35"/>
      <c r="C7" s="35"/>
      <c r="D7" s="35"/>
      <c r="E7" s="35"/>
      <c r="F7" s="35"/>
      <c r="G7" s="35"/>
      <c r="H7" s="174">
        <v>42002</v>
      </c>
      <c r="I7" s="175"/>
      <c r="J7" s="176"/>
    </row>
    <row r="8" spans="1:10" ht="12" customHeight="1">
      <c r="A8" s="177" t="s">
        <v>404</v>
      </c>
      <c r="B8" s="177"/>
      <c r="C8" s="177"/>
      <c r="D8" s="177"/>
      <c r="E8" s="177"/>
      <c r="F8" s="177"/>
      <c r="G8" s="178"/>
      <c r="H8" s="12"/>
      <c r="I8" s="13"/>
      <c r="J8" s="14"/>
    </row>
    <row r="9" spans="1:10" ht="14.25" customHeight="1">
      <c r="A9" s="179"/>
      <c r="B9" s="179"/>
      <c r="C9" s="179"/>
      <c r="D9" s="179"/>
      <c r="E9" s="179"/>
      <c r="F9" s="179"/>
      <c r="G9" s="180"/>
      <c r="H9" s="167" t="s">
        <v>28</v>
      </c>
      <c r="I9" s="168"/>
      <c r="J9" s="169"/>
    </row>
    <row r="10" spans="1:10" ht="14.25" customHeight="1">
      <c r="A10" s="181" t="s">
        <v>339</v>
      </c>
      <c r="B10" s="182"/>
      <c r="C10" s="182"/>
      <c r="D10" s="182"/>
      <c r="E10" s="182"/>
      <c r="F10" s="182"/>
      <c r="G10" s="183"/>
      <c r="H10" s="38"/>
      <c r="I10" s="32"/>
      <c r="J10" s="39"/>
    </row>
    <row r="11" spans="1:10" ht="15.75">
      <c r="A11" s="171" t="s">
        <v>38</v>
      </c>
      <c r="B11" s="172"/>
      <c r="C11" s="172"/>
      <c r="D11" s="172"/>
      <c r="E11" s="172"/>
      <c r="F11" s="172"/>
      <c r="G11" s="173"/>
      <c r="H11" s="167" t="s">
        <v>397</v>
      </c>
      <c r="I11" s="168"/>
      <c r="J11" s="169"/>
    </row>
    <row r="12" spans="1:10" ht="6.75" customHeight="1">
      <c r="A12" s="9"/>
      <c r="B12" s="10"/>
      <c r="C12" s="10"/>
      <c r="D12" s="10"/>
      <c r="E12" s="10"/>
      <c r="F12" s="10"/>
      <c r="G12" s="11"/>
      <c r="H12" s="15"/>
      <c r="I12" s="16"/>
      <c r="J12" s="17"/>
    </row>
    <row r="13" spans="1:10" ht="8.25" customHeight="1">
      <c r="A13" s="35"/>
      <c r="B13" s="35"/>
      <c r="C13" s="35"/>
      <c r="D13" s="35"/>
      <c r="E13" s="35"/>
      <c r="F13" s="35"/>
      <c r="G13" s="35"/>
      <c r="H13" s="15"/>
      <c r="I13" s="16"/>
      <c r="J13" s="17"/>
    </row>
    <row r="14" spans="1:10">
      <c r="A14" s="170"/>
      <c r="B14" s="170"/>
      <c r="C14" s="170"/>
      <c r="D14" s="170"/>
      <c r="E14" s="170"/>
      <c r="F14" s="170"/>
      <c r="G14" s="170"/>
      <c r="H14" s="18"/>
      <c r="I14" s="19"/>
      <c r="J14" s="20"/>
    </row>
    <row r="15" spans="1:10">
      <c r="A15" s="170"/>
      <c r="B15" s="170"/>
      <c r="C15" s="170"/>
      <c r="D15" s="170"/>
      <c r="E15" s="170"/>
      <c r="F15" s="170"/>
      <c r="G15" s="170"/>
      <c r="H15" s="36" t="s">
        <v>27</v>
      </c>
      <c r="I15" s="35"/>
      <c r="J15" s="37"/>
    </row>
    <row r="16" spans="1:10">
      <c r="A16" s="170"/>
      <c r="B16" s="170"/>
      <c r="C16" s="170"/>
      <c r="D16" s="170"/>
      <c r="E16" s="170"/>
      <c r="F16" s="170"/>
      <c r="G16" s="170"/>
      <c r="H16" s="16"/>
      <c r="I16" s="16"/>
      <c r="J16" s="17"/>
    </row>
    <row r="17" spans="1:10">
      <c r="A17" s="170"/>
      <c r="B17" s="170"/>
      <c r="C17" s="170"/>
      <c r="D17" s="170"/>
      <c r="E17" s="170"/>
      <c r="F17" s="170"/>
      <c r="G17" s="170"/>
      <c r="H17" s="16"/>
      <c r="I17" s="16"/>
      <c r="J17" s="17"/>
    </row>
    <row r="18" spans="1:10">
      <c r="A18" s="170"/>
      <c r="B18" s="170"/>
      <c r="C18" s="170"/>
      <c r="D18" s="170"/>
      <c r="E18" s="170"/>
      <c r="F18" s="170"/>
      <c r="G18" s="170"/>
      <c r="H18" s="16"/>
      <c r="I18" s="16"/>
      <c r="J18" s="17"/>
    </row>
    <row r="19" spans="1:10">
      <c r="A19" s="170"/>
      <c r="B19" s="170"/>
      <c r="C19" s="170"/>
      <c r="D19" s="170"/>
      <c r="E19" s="170"/>
      <c r="F19" s="170"/>
      <c r="G19" s="170"/>
      <c r="H19" s="16"/>
      <c r="I19" s="16"/>
      <c r="J19" s="17"/>
    </row>
    <row r="20" spans="1:10">
      <c r="A20" s="170"/>
      <c r="B20" s="170"/>
      <c r="C20" s="170"/>
      <c r="D20" s="170"/>
      <c r="E20" s="170"/>
      <c r="F20" s="170"/>
      <c r="G20" s="170"/>
      <c r="H20" s="16"/>
      <c r="I20" s="16"/>
      <c r="J20" s="17"/>
    </row>
    <row r="21" spans="1:10">
      <c r="A21" s="170"/>
      <c r="B21" s="170"/>
      <c r="C21" s="170"/>
      <c r="D21" s="170"/>
      <c r="E21" s="170"/>
      <c r="F21" s="170"/>
      <c r="G21" s="170"/>
      <c r="H21" s="16"/>
      <c r="I21" s="16"/>
      <c r="J21" s="17"/>
    </row>
    <row r="22" spans="1:10">
      <c r="A22" s="170"/>
      <c r="B22" s="170"/>
      <c r="C22" s="170"/>
      <c r="D22" s="170"/>
      <c r="E22" s="170"/>
      <c r="F22" s="170"/>
      <c r="G22" s="170"/>
      <c r="H22" s="16"/>
      <c r="I22" s="16"/>
      <c r="J22" s="17"/>
    </row>
    <row r="23" spans="1:10">
      <c r="A23" s="170"/>
      <c r="B23" s="170"/>
      <c r="C23" s="170"/>
      <c r="D23" s="170"/>
      <c r="E23" s="170"/>
      <c r="F23" s="170"/>
      <c r="G23" s="170"/>
      <c r="H23" s="16"/>
      <c r="I23" s="16"/>
      <c r="J23" s="17"/>
    </row>
    <row r="24" spans="1:10">
      <c r="A24" s="170"/>
      <c r="B24" s="170"/>
      <c r="C24" s="170"/>
      <c r="D24" s="170"/>
      <c r="E24" s="170"/>
      <c r="F24" s="170"/>
      <c r="G24" s="170"/>
      <c r="H24" s="16"/>
      <c r="I24" s="16"/>
      <c r="J24" s="17"/>
    </row>
    <row r="25" spans="1:10">
      <c r="A25" s="170"/>
      <c r="B25" s="170"/>
      <c r="C25" s="170"/>
      <c r="D25" s="170"/>
      <c r="E25" s="170"/>
      <c r="F25" s="170"/>
      <c r="G25" s="170"/>
      <c r="H25" s="16"/>
      <c r="I25" s="16"/>
      <c r="J25" s="17"/>
    </row>
    <row r="26" spans="1:10">
      <c r="A26" s="170"/>
      <c r="B26" s="170"/>
      <c r="C26" s="170"/>
      <c r="D26" s="170"/>
      <c r="E26" s="170"/>
      <c r="F26" s="170"/>
      <c r="G26" s="170"/>
      <c r="H26" s="22"/>
      <c r="I26" s="16"/>
      <c r="J26" s="17"/>
    </row>
    <row r="27" spans="1:10">
      <c r="A27" s="170"/>
      <c r="B27" s="170"/>
      <c r="C27" s="170"/>
      <c r="D27" s="170"/>
      <c r="E27" s="170"/>
      <c r="F27" s="170"/>
      <c r="G27" s="170"/>
      <c r="H27" s="16"/>
      <c r="I27" s="16"/>
      <c r="J27" s="17"/>
    </row>
    <row r="28" spans="1:10">
      <c r="A28" s="170"/>
      <c r="B28" s="170"/>
      <c r="C28" s="170"/>
      <c r="D28" s="170"/>
      <c r="E28" s="170"/>
      <c r="F28" s="170"/>
      <c r="G28" s="170"/>
      <c r="H28" s="16"/>
      <c r="I28" s="16"/>
      <c r="J28" s="17"/>
    </row>
    <row r="29" spans="1:10">
      <c r="A29" s="170"/>
      <c r="B29" s="170"/>
      <c r="C29" s="170"/>
      <c r="D29" s="170"/>
      <c r="E29" s="170"/>
      <c r="F29" s="170"/>
      <c r="G29" s="170"/>
      <c r="H29" s="16"/>
      <c r="I29" s="16"/>
      <c r="J29" s="17"/>
    </row>
    <row r="30" spans="1:10">
      <c r="A30" s="170"/>
      <c r="B30" s="170"/>
      <c r="C30" s="170"/>
      <c r="D30" s="170"/>
      <c r="E30" s="170"/>
      <c r="F30" s="170"/>
      <c r="G30" s="170"/>
      <c r="H30" s="16"/>
      <c r="I30" s="16"/>
      <c r="J30" s="17"/>
    </row>
    <row r="31" spans="1:10">
      <c r="A31" s="170"/>
      <c r="B31" s="170"/>
      <c r="C31" s="170"/>
      <c r="D31" s="170"/>
      <c r="E31" s="170"/>
      <c r="F31" s="170"/>
      <c r="G31" s="170"/>
      <c r="H31" s="16"/>
      <c r="I31" s="16"/>
      <c r="J31" s="17"/>
    </row>
    <row r="32" spans="1:10">
      <c r="A32" s="170"/>
      <c r="B32" s="170"/>
      <c r="C32" s="170"/>
      <c r="D32" s="170"/>
      <c r="E32" s="170"/>
      <c r="F32" s="170"/>
      <c r="G32" s="170"/>
      <c r="H32" s="16"/>
      <c r="I32" s="16"/>
      <c r="J32" s="17"/>
    </row>
    <row r="33" spans="1:10">
      <c r="A33" s="170"/>
      <c r="B33" s="170"/>
      <c r="C33" s="170"/>
      <c r="D33" s="170"/>
      <c r="E33" s="170"/>
      <c r="F33" s="170"/>
      <c r="G33" s="170"/>
      <c r="H33" s="16"/>
      <c r="I33" s="16"/>
      <c r="J33" s="17"/>
    </row>
    <row r="34" spans="1:10">
      <c r="A34" s="170"/>
      <c r="B34" s="170"/>
      <c r="C34" s="170"/>
      <c r="D34" s="170"/>
      <c r="E34" s="170"/>
      <c r="F34" s="170"/>
      <c r="G34" s="170"/>
      <c r="H34" s="16"/>
      <c r="I34" s="16"/>
      <c r="J34" s="17"/>
    </row>
    <row r="35" spans="1:10">
      <c r="A35" s="170"/>
      <c r="B35" s="170"/>
      <c r="C35" s="170"/>
      <c r="D35" s="170"/>
      <c r="E35" s="170"/>
      <c r="F35" s="170"/>
      <c r="G35" s="170"/>
      <c r="H35" s="16"/>
      <c r="I35" s="16"/>
      <c r="J35" s="17"/>
    </row>
    <row r="36" spans="1:10" ht="15">
      <c r="A36" s="170"/>
      <c r="B36" s="170"/>
      <c r="C36" s="170"/>
      <c r="D36" s="170"/>
      <c r="E36" s="170"/>
      <c r="F36" s="170"/>
      <c r="G36" s="170"/>
      <c r="H36" s="31" t="s">
        <v>337</v>
      </c>
      <c r="I36" s="47"/>
      <c r="J36" s="17"/>
    </row>
    <row r="37" spans="1:10" ht="15">
      <c r="A37" s="170"/>
      <c r="B37" s="170"/>
      <c r="C37" s="170"/>
      <c r="D37" s="170"/>
      <c r="E37" s="170"/>
      <c r="F37" s="170"/>
      <c r="G37" s="170"/>
      <c r="H37" s="31" t="s">
        <v>338</v>
      </c>
      <c r="I37" s="42"/>
      <c r="J37" s="17"/>
    </row>
    <row r="38" spans="1:10" ht="15">
      <c r="A38" s="170"/>
      <c r="B38" s="170"/>
      <c r="C38" s="170"/>
      <c r="D38" s="170"/>
      <c r="E38" s="170"/>
      <c r="F38" s="170"/>
      <c r="G38" s="170"/>
      <c r="H38" s="31" t="s">
        <v>336</v>
      </c>
      <c r="I38" s="42"/>
      <c r="J38" s="17"/>
    </row>
    <row r="39" spans="1:10" ht="15">
      <c r="A39" s="170"/>
      <c r="B39" s="170"/>
      <c r="C39" s="170"/>
      <c r="D39" s="170"/>
      <c r="E39" s="170"/>
      <c r="F39" s="170"/>
      <c r="G39" s="170"/>
      <c r="H39" s="31" t="s">
        <v>335</v>
      </c>
      <c r="I39" s="42"/>
      <c r="J39" s="17"/>
    </row>
    <row r="40" spans="1:10" ht="15">
      <c r="A40" s="170"/>
      <c r="B40" s="170"/>
      <c r="C40" s="170"/>
      <c r="D40" s="170"/>
      <c r="E40" s="170"/>
      <c r="F40" s="170"/>
      <c r="G40" s="170"/>
      <c r="H40" s="31"/>
      <c r="I40" s="42"/>
      <c r="J40" s="17"/>
    </row>
    <row r="41" spans="1:10" ht="15.75">
      <c r="A41" s="170"/>
      <c r="B41" s="170"/>
      <c r="C41" s="170"/>
      <c r="D41" s="170"/>
      <c r="E41" s="170"/>
      <c r="F41" s="170"/>
      <c r="G41" s="170"/>
      <c r="H41" s="41"/>
      <c r="I41" s="42"/>
      <c r="J41" s="17"/>
    </row>
    <row r="42" spans="1:10" ht="15">
      <c r="A42" s="170"/>
      <c r="B42" s="170"/>
      <c r="C42" s="170"/>
      <c r="D42" s="170"/>
      <c r="E42" s="170"/>
      <c r="F42" s="170"/>
      <c r="G42" s="170"/>
      <c r="H42" s="31" t="s">
        <v>406</v>
      </c>
      <c r="I42" s="47"/>
      <c r="J42" s="17"/>
    </row>
    <row r="43" spans="1:10" ht="15">
      <c r="A43" s="5"/>
      <c r="B43" s="5"/>
      <c r="C43" s="5"/>
      <c r="D43" s="5"/>
      <c r="E43" s="5"/>
      <c r="F43" s="5"/>
      <c r="G43" s="5"/>
      <c r="H43" s="31" t="s">
        <v>35</v>
      </c>
      <c r="I43" s="42"/>
      <c r="J43" s="17"/>
    </row>
    <row r="44" spans="1:10" ht="15">
      <c r="A44" s="5"/>
      <c r="B44" s="5"/>
      <c r="C44" s="5"/>
      <c r="D44" s="5"/>
      <c r="E44" s="5"/>
      <c r="F44" s="5"/>
      <c r="G44" s="5"/>
      <c r="H44" s="31" t="s">
        <v>34</v>
      </c>
      <c r="I44" s="42"/>
      <c r="J44" s="17"/>
    </row>
    <row r="45" spans="1:10" ht="15">
      <c r="A45" s="5"/>
      <c r="B45" s="5"/>
      <c r="C45" s="5"/>
      <c r="D45" s="5"/>
      <c r="E45" s="5"/>
      <c r="F45" s="5"/>
      <c r="G45" s="5"/>
      <c r="H45" s="31"/>
      <c r="I45" s="42"/>
      <c r="J45" s="17"/>
    </row>
    <row r="46" spans="1:10">
      <c r="A46" s="5"/>
      <c r="B46" s="5"/>
      <c r="C46" s="5"/>
      <c r="D46" s="5"/>
      <c r="E46" s="5"/>
      <c r="F46" s="5"/>
      <c r="G46" s="5"/>
      <c r="H46" s="21"/>
      <c r="I46" s="16"/>
      <c r="J46" s="17"/>
    </row>
    <row r="47" spans="1:10">
      <c r="A47" s="5"/>
      <c r="B47" s="5"/>
      <c r="C47" s="5"/>
      <c r="D47" s="5"/>
      <c r="E47" s="5"/>
      <c r="F47" s="5"/>
      <c r="G47" s="5"/>
      <c r="H47" s="21"/>
      <c r="I47" s="16"/>
      <c r="J47" s="17"/>
    </row>
    <row r="48" spans="1:10">
      <c r="A48" s="5"/>
      <c r="B48" s="5"/>
      <c r="C48" s="5"/>
      <c r="D48" s="5"/>
      <c r="E48" s="5"/>
      <c r="F48" s="5"/>
      <c r="G48" s="5"/>
      <c r="H48" s="21"/>
      <c r="I48" s="16"/>
      <c r="J48" s="17"/>
    </row>
    <row r="49" spans="8:10">
      <c r="H49" s="21"/>
      <c r="I49" s="16"/>
      <c r="J49" s="17"/>
    </row>
    <row r="50" spans="8:10">
      <c r="H50" s="21"/>
      <c r="I50" s="16"/>
      <c r="J50" s="17"/>
    </row>
    <row r="51" spans="8:10">
      <c r="H51" s="21"/>
      <c r="I51" s="16"/>
      <c r="J51" s="17"/>
    </row>
    <row r="52" spans="8:10">
      <c r="H52" s="21"/>
      <c r="I52" s="16"/>
      <c r="J52" s="17"/>
    </row>
    <row r="53" spans="8:10">
      <c r="H53" s="40"/>
      <c r="I53" s="19"/>
      <c r="J53" s="20"/>
    </row>
  </sheetData>
  <mergeCells count="8">
    <mergeCell ref="G1:J3"/>
    <mergeCell ref="H9:J9"/>
    <mergeCell ref="H11:J11"/>
    <mergeCell ref="A14:G42"/>
    <mergeCell ref="A11:G11"/>
    <mergeCell ref="H7:J7"/>
    <mergeCell ref="A8:G9"/>
    <mergeCell ref="A10:G10"/>
  </mergeCells>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52"/>
  <sheetViews>
    <sheetView showGridLines="0" topLeftCell="A97" workbookViewId="0">
      <pane xSplit="7" topLeftCell="H1" activePane="topRight" state="frozenSplit"/>
      <selection pane="topRight" activeCell="E31" sqref="E31"/>
    </sheetView>
  </sheetViews>
  <sheetFormatPr defaultRowHeight="12.75"/>
  <cols>
    <col min="1" max="1" width="9.75" style="57" bestFit="1" customWidth="1"/>
    <col min="2" max="2" width="9.5" style="57" bestFit="1" customWidth="1"/>
    <col min="3" max="3" width="9.125" style="57" bestFit="1" customWidth="1"/>
    <col min="4" max="4" width="14.875" style="57" customWidth="1"/>
    <col min="5" max="5" width="14.5" style="57" customWidth="1"/>
    <col min="6" max="6" width="13.625" style="57" customWidth="1"/>
    <col min="7" max="7" width="9" style="57"/>
    <col min="8" max="8" width="11.625" style="57" bestFit="1" customWidth="1"/>
    <col min="9" max="9" width="13" style="57" customWidth="1"/>
    <col min="10" max="11" width="12" style="57" customWidth="1"/>
    <col min="12" max="12" width="15.5" style="57" bestFit="1" customWidth="1"/>
    <col min="13" max="13" width="13.875" style="57" bestFit="1" customWidth="1"/>
    <col min="14" max="14" width="6.5" style="135" customWidth="1"/>
    <col min="15" max="15" width="11.625" style="152" customWidth="1"/>
    <col min="16" max="19" width="9" style="137"/>
    <col min="20" max="20" width="10.625" style="137" bestFit="1" customWidth="1"/>
    <col min="21" max="21" width="0.75" style="135" customWidth="1"/>
    <col min="22" max="22" width="11.625" style="57" customWidth="1"/>
    <col min="23" max="24" width="9" style="57"/>
    <col min="25" max="25" width="13.5" style="57" customWidth="1"/>
    <col min="26" max="26" width="16.375" style="57" customWidth="1"/>
    <col min="27" max="27" width="14" style="57" customWidth="1"/>
    <col min="28" max="28" width="0.75" style="135" customWidth="1"/>
    <col min="29" max="29" width="10.5" style="57" customWidth="1"/>
    <col min="30" max="32" width="10.375" style="57" customWidth="1"/>
    <col min="33" max="33" width="9" style="57"/>
    <col min="34" max="34" width="10.625" style="57" bestFit="1" customWidth="1"/>
    <col min="35" max="16384" width="9" style="57"/>
  </cols>
  <sheetData>
    <row r="1" spans="1:35" ht="19.5" customHeight="1">
      <c r="H1" s="153"/>
      <c r="I1" s="120" t="s">
        <v>100</v>
      </c>
      <c r="J1" s="120" t="s">
        <v>101</v>
      </c>
      <c r="K1" s="120" t="s">
        <v>128</v>
      </c>
      <c r="L1" s="120" t="s">
        <v>103</v>
      </c>
      <c r="M1" s="120" t="s">
        <v>102</v>
      </c>
      <c r="N1" s="121"/>
      <c r="O1" s="184" t="s">
        <v>4</v>
      </c>
      <c r="P1" s="184"/>
      <c r="Q1" s="184"/>
      <c r="R1" s="184"/>
      <c r="S1" s="184"/>
      <c r="T1" s="185"/>
      <c r="U1" s="121"/>
      <c r="V1" s="186" t="s">
        <v>5</v>
      </c>
      <c r="W1" s="184"/>
      <c r="X1" s="184"/>
      <c r="Y1" s="184"/>
      <c r="Z1" s="184"/>
      <c r="AA1" s="184"/>
      <c r="AB1" s="121"/>
      <c r="AC1" s="184" t="s">
        <v>188</v>
      </c>
      <c r="AD1" s="184"/>
      <c r="AE1" s="184"/>
      <c r="AF1" s="184"/>
      <c r="AG1" s="184"/>
      <c r="AH1" s="184"/>
    </row>
    <row r="2" spans="1:35">
      <c r="H2" s="120"/>
      <c r="I2" s="120" t="s">
        <v>104</v>
      </c>
      <c r="J2" s="120" t="s">
        <v>105</v>
      </c>
      <c r="K2" s="120" t="s">
        <v>129</v>
      </c>
      <c r="L2" s="120" t="s">
        <v>107</v>
      </c>
      <c r="M2" s="120" t="s">
        <v>106</v>
      </c>
      <c r="N2" s="122"/>
      <c r="O2" s="123"/>
      <c r="P2" s="123" t="str">
        <f t="array" ref="P2:T2">I2:M2</f>
        <v>沪深300</v>
      </c>
      <c r="Q2" s="123" t="str">
        <v>通信(中信)</v>
      </c>
      <c r="R2" s="123" t="str">
        <v>增值服务Ⅱ(中信)</v>
      </c>
      <c r="S2" s="123" t="str">
        <v>通信设备制造(中信)</v>
      </c>
      <c r="T2" s="124" t="str">
        <v>电信运营Ⅱ(中信)</v>
      </c>
      <c r="U2" s="122"/>
      <c r="V2" s="125"/>
      <c r="W2" s="123" t="str">
        <f t="array" ref="W2:AA2">I2:M2</f>
        <v>沪深300</v>
      </c>
      <c r="X2" s="123" t="str">
        <v>通信(中信)</v>
      </c>
      <c r="Y2" s="123" t="str">
        <v>增值服务Ⅱ(中信)</v>
      </c>
      <c r="Z2" s="123" t="str">
        <v>通信设备制造(中信)</v>
      </c>
      <c r="AA2" s="123" t="str">
        <v>电信运营Ⅱ(中信)</v>
      </c>
      <c r="AB2" s="122"/>
      <c r="AC2" s="123"/>
      <c r="AD2" s="123" t="str">
        <f t="array" ref="AD2:AH2">I2:M2</f>
        <v>沪深300</v>
      </c>
      <c r="AE2" s="123" t="str">
        <v>通信(中信)</v>
      </c>
      <c r="AF2" s="123" t="str">
        <v>增值服务Ⅱ(中信)</v>
      </c>
      <c r="AG2" s="123" t="str">
        <v>通信设备制造(中信)</v>
      </c>
      <c r="AH2" s="123" t="str">
        <v>电信运营Ⅱ(中信)</v>
      </c>
    </row>
    <row r="3" spans="1:35">
      <c r="H3" s="120" t="s">
        <v>32</v>
      </c>
      <c r="I3" s="120" t="s">
        <v>108</v>
      </c>
      <c r="J3" s="120" t="s">
        <v>108</v>
      </c>
      <c r="K3" s="120" t="s">
        <v>108</v>
      </c>
      <c r="L3" s="120" t="s">
        <v>108</v>
      </c>
      <c r="M3" s="120" t="s">
        <v>108</v>
      </c>
      <c r="N3" s="126"/>
      <c r="O3" s="127" t="s">
        <v>2</v>
      </c>
      <c r="P3" s="128" t="s">
        <v>3</v>
      </c>
      <c r="Q3" s="128" t="s">
        <v>3</v>
      </c>
      <c r="R3" s="129" t="s">
        <v>3</v>
      </c>
      <c r="S3" s="128" t="s">
        <v>3</v>
      </c>
      <c r="T3" s="129" t="s">
        <v>3</v>
      </c>
      <c r="U3" s="126"/>
      <c r="V3" s="130" t="s">
        <v>2</v>
      </c>
      <c r="W3" s="128" t="s">
        <v>3</v>
      </c>
      <c r="X3" s="128"/>
      <c r="Y3" s="128"/>
      <c r="Z3" s="128" t="s">
        <v>3</v>
      </c>
      <c r="AA3" s="128" t="s">
        <v>3</v>
      </c>
      <c r="AB3" s="126"/>
      <c r="AC3" s="127" t="s">
        <v>2</v>
      </c>
      <c r="AD3" s="128" t="s">
        <v>3</v>
      </c>
      <c r="AE3" s="128"/>
      <c r="AF3" s="128"/>
      <c r="AG3" s="128" t="s">
        <v>3</v>
      </c>
      <c r="AH3" s="128" t="s">
        <v>3</v>
      </c>
    </row>
    <row r="4" spans="1:35">
      <c r="A4" s="131"/>
      <c r="B4" s="132"/>
      <c r="H4" s="133">
        <v>40916</v>
      </c>
      <c r="I4" s="134">
        <v>2290.6010000000001</v>
      </c>
      <c r="J4" s="134">
        <v>1684.4109000000001</v>
      </c>
      <c r="K4" s="134">
        <v>910.43370000000004</v>
      </c>
      <c r="L4" s="134">
        <v>1594.0842</v>
      </c>
      <c r="M4" s="134">
        <v>1787.2212999999999</v>
      </c>
      <c r="O4" s="136">
        <f t="shared" ref="O4:O67" si="0">H4</f>
        <v>40916</v>
      </c>
      <c r="P4" s="137">
        <v>0</v>
      </c>
      <c r="Q4" s="137">
        <v>0</v>
      </c>
      <c r="R4" s="137">
        <v>0</v>
      </c>
      <c r="S4" s="137">
        <v>0</v>
      </c>
      <c r="T4" s="137">
        <v>0</v>
      </c>
      <c r="V4" s="136">
        <f>H54</f>
        <v>41280</v>
      </c>
      <c r="W4" s="138">
        <v>0</v>
      </c>
      <c r="X4" s="138">
        <v>0</v>
      </c>
      <c r="Y4" s="138">
        <v>0</v>
      </c>
      <c r="Z4" s="138">
        <v>0</v>
      </c>
      <c r="AA4" s="138">
        <v>0</v>
      </c>
      <c r="AC4" s="136">
        <f>H104</f>
        <v>41637</v>
      </c>
      <c r="AD4" s="138">
        <v>0</v>
      </c>
      <c r="AE4" s="138">
        <v>0</v>
      </c>
      <c r="AF4" s="138">
        <v>0</v>
      </c>
      <c r="AG4" s="138">
        <v>0</v>
      </c>
      <c r="AH4" s="138">
        <v>0</v>
      </c>
    </row>
    <row r="5" spans="1:35">
      <c r="A5" s="139" t="s">
        <v>8</v>
      </c>
      <c r="B5" s="140" t="str">
        <f>P2</f>
        <v>沪深300</v>
      </c>
      <c r="C5" s="140" t="str">
        <f>Q2</f>
        <v>通信(中信)</v>
      </c>
      <c r="D5" s="140" t="str">
        <f>R2</f>
        <v>增值服务Ⅱ(中信)</v>
      </c>
      <c r="E5" s="140" t="str">
        <f>S2</f>
        <v>通信设备制造(中信)</v>
      </c>
      <c r="F5" s="140" t="str">
        <f>T2</f>
        <v>电信运营Ⅱ(中信)</v>
      </c>
      <c r="H5" s="133">
        <v>40923</v>
      </c>
      <c r="I5" s="134">
        <v>2394.3339999999998</v>
      </c>
      <c r="J5" s="134">
        <v>1731.3544999999999</v>
      </c>
      <c r="K5" s="134">
        <v>984.49620000000004</v>
      </c>
      <c r="L5" s="134">
        <v>1646.7781</v>
      </c>
      <c r="M5" s="134">
        <v>1773.1207999999999</v>
      </c>
      <c r="O5" s="136">
        <f t="shared" si="0"/>
        <v>40923</v>
      </c>
      <c r="P5" s="137">
        <f t="shared" ref="P5:T36" si="1">I5/I$4-1</f>
        <v>4.5286368075452499E-2</v>
      </c>
      <c r="Q5" s="137">
        <f t="shared" si="1"/>
        <v>2.7869446819656529E-2</v>
      </c>
      <c r="R5" s="137">
        <f t="shared" si="1"/>
        <v>8.1348592434572708E-2</v>
      </c>
      <c r="S5" s="137">
        <f t="shared" si="1"/>
        <v>3.3055907586311939E-2</v>
      </c>
      <c r="T5" s="137">
        <f t="shared" si="1"/>
        <v>-7.8896217273148883E-3</v>
      </c>
      <c r="V5" s="136">
        <f t="shared" ref="V5:V68" si="2">H55</f>
        <v>41287</v>
      </c>
      <c r="W5" s="138">
        <f>I55/I$54-1</f>
        <v>-1.6312332906434746E-2</v>
      </c>
      <c r="X5" s="138">
        <f t="shared" ref="X5:AA20" si="3">J55/J$54-1</f>
        <v>4.2775091714190694E-2</v>
      </c>
      <c r="Y5" s="138">
        <f t="shared" si="3"/>
        <v>9.9385236285137513E-2</v>
      </c>
      <c r="Z5" s="138">
        <f t="shared" si="3"/>
        <v>4.4537756316047172E-2</v>
      </c>
      <c r="AA5" s="138">
        <f t="shared" si="3"/>
        <v>-5.7335935357966106E-3</v>
      </c>
      <c r="AC5" s="136">
        <f t="shared" ref="AC5:AC56" si="4">H105</f>
        <v>41644</v>
      </c>
      <c r="AD5" s="138">
        <f>I105/I$104-1</f>
        <v>-5.512967781763134E-3</v>
      </c>
      <c r="AE5" s="138">
        <f t="shared" ref="AE5:AH20" si="5">J105/J$104-1</f>
        <v>2.5400966882177745E-2</v>
      </c>
      <c r="AF5" s="138">
        <f t="shared" si="5"/>
        <v>2.8465217542356092E-2</v>
      </c>
      <c r="AG5" s="138">
        <f t="shared" si="5"/>
        <v>3.0194726155346574E-2</v>
      </c>
      <c r="AH5" s="138">
        <f t="shared" si="5"/>
        <v>-9.3750453102590114E-3</v>
      </c>
    </row>
    <row r="6" spans="1:35">
      <c r="A6" s="141">
        <f>通信行业周报!H7-3</f>
        <v>41999</v>
      </c>
      <c r="B6" s="142">
        <f ca="1">OFFSET(I$1,MATCH($A$6,$H$1:$H$156)-1,0)/OFFSET(I$1,MATCH($A$6,$H$1:$H$156)-2,0)-1</f>
        <v>1.8524654561835163E-2</v>
      </c>
      <c r="C6" s="142">
        <f ca="1">OFFSET(J$1,MATCH($A$6,$H$1:$H$156)-1,0)/OFFSET(J$1,MATCH($A$6,$H$1:$H$156)-2,0)-1</f>
        <v>-3.6601774509390506E-2</v>
      </c>
      <c r="D6" s="142">
        <f ca="1">OFFSET(K$1,MATCH($A$6,$H$1:$H$156)-1,0)/OFFSET(K$1,MATCH($A$6,$H$1:$H$156)-2,0)-1</f>
        <v>-2.6421898207824479E-2</v>
      </c>
      <c r="E6" s="142">
        <f ca="1">OFFSET(L$1,MATCH($A$6,$H$1:$H$156)-1,0)/OFFSET(L$1,MATCH($A$6,$H$1:$H$156)-2,0)-1</f>
        <v>-3.9028128219160685E-2</v>
      </c>
      <c r="F6" s="142">
        <f ca="1">OFFSET(M$1,MATCH($A$6,$H$1:$H$156)-1,0)/OFFSET(M$1,MATCH($A$6,$H$1:$H$156)-2,0)-1</f>
        <v>-3.9328028963341977E-2</v>
      </c>
      <c r="H6" s="133">
        <v>40930</v>
      </c>
      <c r="I6" s="134">
        <v>2504.0859999999998</v>
      </c>
      <c r="J6" s="134">
        <v>1715.9102</v>
      </c>
      <c r="K6" s="134">
        <v>955.37639999999999</v>
      </c>
      <c r="L6" s="134">
        <v>1617.5872999999999</v>
      </c>
      <c r="M6" s="134">
        <v>1818.9469999999999</v>
      </c>
      <c r="O6" s="136">
        <f t="shared" si="0"/>
        <v>40930</v>
      </c>
      <c r="P6" s="137">
        <f t="shared" si="1"/>
        <v>9.3200430803968004E-2</v>
      </c>
      <c r="Q6" s="137">
        <f t="shared" si="1"/>
        <v>1.8700484543290541E-2</v>
      </c>
      <c r="R6" s="137">
        <f t="shared" si="1"/>
        <v>4.9364055834049125E-2</v>
      </c>
      <c r="S6" s="137">
        <f t="shared" si="1"/>
        <v>1.4743951417371726E-2</v>
      </c>
      <c r="T6" s="137">
        <f t="shared" si="1"/>
        <v>1.7751411087143953E-2</v>
      </c>
      <c r="V6" s="136">
        <f t="shared" si="2"/>
        <v>41294</v>
      </c>
      <c r="W6" s="138">
        <f t="shared" ref="W6:AA68" si="6">I56/I$54-1</f>
        <v>2.8137278864082571E-2</v>
      </c>
      <c r="X6" s="138">
        <f t="shared" si="3"/>
        <v>7.6131254704378426E-2</v>
      </c>
      <c r="Y6" s="138">
        <f t="shared" si="3"/>
        <v>0.13547327420338817</v>
      </c>
      <c r="Z6" s="138">
        <f t="shared" si="3"/>
        <v>7.7073273147176158E-2</v>
      </c>
      <c r="AA6" s="138">
        <f t="shared" si="3"/>
        <v>2.8651839427124459E-2</v>
      </c>
      <c r="AC6" s="136">
        <f t="shared" si="4"/>
        <v>41651</v>
      </c>
      <c r="AD6" s="138">
        <f t="shared" ref="AD6:AH56" si="7">I106/I$104-1</f>
        <v>-4.2816558265370896E-2</v>
      </c>
      <c r="AE6" s="138">
        <f t="shared" si="5"/>
        <v>-5.1617858667997174E-3</v>
      </c>
      <c r="AF6" s="138">
        <f t="shared" si="5"/>
        <v>4.3085429523827434E-2</v>
      </c>
      <c r="AG6" s="138">
        <f t="shared" si="5"/>
        <v>-1.0969999456655444E-2</v>
      </c>
      <c r="AH6" s="138">
        <f t="shared" si="5"/>
        <v>-6.2499983720865071E-2</v>
      </c>
      <c r="AI6" s="137"/>
    </row>
    <row r="7" spans="1:35">
      <c r="A7" s="131"/>
      <c r="B7" s="132"/>
      <c r="H7" s="133">
        <v>40944</v>
      </c>
      <c r="I7" s="134">
        <v>2506.09</v>
      </c>
      <c r="J7" s="134">
        <v>1741.2530999999999</v>
      </c>
      <c r="K7" s="134">
        <v>1009.8739</v>
      </c>
      <c r="L7" s="134">
        <v>1674.8290999999999</v>
      </c>
      <c r="M7" s="134">
        <v>1709.6691000000001</v>
      </c>
      <c r="O7" s="136">
        <f t="shared" si="0"/>
        <v>40944</v>
      </c>
      <c r="P7" s="137">
        <f t="shared" si="1"/>
        <v>9.4075310366144027E-2</v>
      </c>
      <c r="Q7" s="137">
        <f t="shared" si="1"/>
        <v>3.374604142017823E-2</v>
      </c>
      <c r="R7" s="137">
        <f t="shared" si="1"/>
        <v>0.10922289014565245</v>
      </c>
      <c r="S7" s="137">
        <f t="shared" si="1"/>
        <v>5.0652845063014817E-2</v>
      </c>
      <c r="T7" s="137">
        <f t="shared" si="1"/>
        <v>-4.3392611759942579E-2</v>
      </c>
      <c r="V7" s="136">
        <f t="shared" si="2"/>
        <v>41301</v>
      </c>
      <c r="W7" s="138">
        <f t="shared" si="6"/>
        <v>1.8723194220904738E-2</v>
      </c>
      <c r="X7" s="138">
        <f t="shared" si="3"/>
        <v>4.6599624327824829E-2</v>
      </c>
      <c r="Y7" s="138">
        <f t="shared" si="3"/>
        <v>0.10244497630109328</v>
      </c>
      <c r="Z7" s="138">
        <f t="shared" si="3"/>
        <v>5.034642032332548E-2</v>
      </c>
      <c r="AA7" s="138">
        <f t="shared" si="3"/>
        <v>-8.604422366659592E-3</v>
      </c>
      <c r="AC7" s="136">
        <f t="shared" si="4"/>
        <v>41658</v>
      </c>
      <c r="AD7" s="138">
        <f t="shared" si="7"/>
        <v>-5.4261425548670417E-2</v>
      </c>
      <c r="AE7" s="138">
        <f t="shared" si="5"/>
        <v>3.8342328700671224E-3</v>
      </c>
      <c r="AF7" s="138">
        <f t="shared" si="5"/>
        <v>6.731217570393544E-2</v>
      </c>
      <c r="AG7" s="138">
        <f t="shared" si="5"/>
        <v>-5.7855069336363307E-3</v>
      </c>
      <c r="AH7" s="138">
        <f t="shared" si="5"/>
        <v>-6.5624969883600226E-2</v>
      </c>
      <c r="AI7" s="137"/>
    </row>
    <row r="8" spans="1:35">
      <c r="A8" s="72" t="s">
        <v>6</v>
      </c>
      <c r="D8" s="111"/>
      <c r="H8" s="133">
        <v>40951</v>
      </c>
      <c r="I8" s="134">
        <v>2533.6239999999998</v>
      </c>
      <c r="J8" s="134">
        <v>1783.5282</v>
      </c>
      <c r="K8" s="134">
        <v>1062.2811999999999</v>
      </c>
      <c r="L8" s="134">
        <v>1718.3942</v>
      </c>
      <c r="M8" s="134">
        <v>1720.2445</v>
      </c>
      <c r="O8" s="136">
        <f t="shared" si="0"/>
        <v>40951</v>
      </c>
      <c r="P8" s="137">
        <f t="shared" si="1"/>
        <v>0.10609573644646075</v>
      </c>
      <c r="Q8" s="137">
        <f t="shared" si="1"/>
        <v>5.8843896106347771E-2</v>
      </c>
      <c r="R8" s="137">
        <f t="shared" si="1"/>
        <v>0.16678589555724899</v>
      </c>
      <c r="S8" s="137">
        <f t="shared" si="1"/>
        <v>7.7982078989303094E-2</v>
      </c>
      <c r="T8" s="137">
        <f t="shared" si="1"/>
        <v>-3.7475381476261505E-2</v>
      </c>
      <c r="V8" s="136">
        <f t="shared" si="2"/>
        <v>41308</v>
      </c>
      <c r="W8" s="138">
        <f t="shared" si="6"/>
        <v>8.6719307370556775E-2</v>
      </c>
      <c r="X8" s="138">
        <f t="shared" si="3"/>
        <v>8.2085048383049974E-2</v>
      </c>
      <c r="Y8" s="138">
        <f t="shared" si="3"/>
        <v>0.10991599793514473</v>
      </c>
      <c r="Z8" s="138">
        <f t="shared" si="3"/>
        <v>8.7143956889915275E-2</v>
      </c>
      <c r="AA8" s="138">
        <f t="shared" si="3"/>
        <v>4.2973727077721957E-2</v>
      </c>
      <c r="AC8" s="136">
        <f t="shared" si="4"/>
        <v>41665</v>
      </c>
      <c r="AD8" s="138">
        <f t="shared" si="7"/>
        <v>-2.5092490572951043E-2</v>
      </c>
      <c r="AE8" s="138">
        <f t="shared" si="5"/>
        <v>7.7988713473099658E-2</v>
      </c>
      <c r="AF8" s="138">
        <f t="shared" si="5"/>
        <v>0.16167494566458651</v>
      </c>
      <c r="AG8" s="138">
        <f t="shared" si="5"/>
        <v>7.5927122615834453E-2</v>
      </c>
      <c r="AH8" s="138">
        <f t="shared" si="5"/>
        <v>-5.3124938410605949E-2</v>
      </c>
      <c r="AI8" s="137"/>
    </row>
    <row r="9" spans="1:35">
      <c r="H9" s="133">
        <v>40958</v>
      </c>
      <c r="I9" s="134">
        <v>2537.0859999999998</v>
      </c>
      <c r="J9" s="134">
        <v>1844.7164</v>
      </c>
      <c r="K9" s="134">
        <v>1105.6711</v>
      </c>
      <c r="L9" s="134">
        <v>1791.6101000000001</v>
      </c>
      <c r="M9" s="134">
        <v>1727.2945999999999</v>
      </c>
      <c r="O9" s="136">
        <f t="shared" si="0"/>
        <v>40958</v>
      </c>
      <c r="P9" s="137">
        <f t="shared" si="1"/>
        <v>0.10760713018111834</v>
      </c>
      <c r="Q9" s="137">
        <f t="shared" si="1"/>
        <v>9.5170068063558544E-2</v>
      </c>
      <c r="R9" s="137">
        <f t="shared" si="1"/>
        <v>0.21444439062394105</v>
      </c>
      <c r="S9" s="137">
        <f t="shared" si="1"/>
        <v>0.123911836024722</v>
      </c>
      <c r="T9" s="137">
        <f t="shared" si="1"/>
        <v>-3.3530654541773841E-2</v>
      </c>
      <c r="V9" s="136">
        <f t="shared" si="2"/>
        <v>41315</v>
      </c>
      <c r="W9" s="138">
        <f t="shared" si="6"/>
        <v>9.7969861460642793E-2</v>
      </c>
      <c r="X9" s="138">
        <f t="shared" si="3"/>
        <v>0.10860085848551204</v>
      </c>
      <c r="Y9" s="138">
        <f t="shared" si="3"/>
        <v>0.20263728940823111</v>
      </c>
      <c r="Z9" s="138">
        <f t="shared" si="3"/>
        <v>9.9271467562460636E-2</v>
      </c>
      <c r="AA9" s="138">
        <f t="shared" si="3"/>
        <v>7.1626776123735914E-2</v>
      </c>
      <c r="AC9" s="136">
        <f t="shared" si="4"/>
        <v>41672</v>
      </c>
      <c r="AD9" s="138">
        <f t="shared" si="7"/>
        <v>-4.3858895114257779E-2</v>
      </c>
      <c r="AE9" s="138">
        <f t="shared" si="5"/>
        <v>9.2687319579675798E-2</v>
      </c>
      <c r="AF9" s="138">
        <f t="shared" si="5"/>
        <v>0.22057243547775762</v>
      </c>
      <c r="AG9" s="138">
        <f t="shared" si="5"/>
        <v>8.0908005977949449E-2</v>
      </c>
      <c r="AH9" s="138">
        <f t="shared" si="5"/>
        <v>-6.2499983720865071E-2</v>
      </c>
      <c r="AI9" s="137"/>
    </row>
    <row r="10" spans="1:35">
      <c r="A10" s="143" t="s">
        <v>24</v>
      </c>
      <c r="B10" s="144">
        <v>2</v>
      </c>
      <c r="C10" s="144"/>
      <c r="D10" s="144"/>
      <c r="E10" s="144"/>
      <c r="F10" s="144"/>
      <c r="G10" s="144"/>
      <c r="H10" s="133">
        <v>40965</v>
      </c>
      <c r="I10" s="134">
        <v>2648.0169999999998</v>
      </c>
      <c r="J10" s="134">
        <v>1935.9761000000001</v>
      </c>
      <c r="K10" s="134">
        <v>1192.846</v>
      </c>
      <c r="L10" s="134">
        <v>1892.146</v>
      </c>
      <c r="M10" s="134">
        <v>1751.9703</v>
      </c>
      <c r="O10" s="136">
        <f t="shared" si="0"/>
        <v>40965</v>
      </c>
      <c r="P10" s="137">
        <f t="shared" si="1"/>
        <v>0.15603590498738096</v>
      </c>
      <c r="Q10" s="137">
        <f t="shared" si="1"/>
        <v>0.14934906916121249</v>
      </c>
      <c r="R10" s="137">
        <f t="shared" si="1"/>
        <v>0.31019534975473761</v>
      </c>
      <c r="S10" s="137">
        <f t="shared" si="1"/>
        <v>0.18697996002971484</v>
      </c>
      <c r="T10" s="137">
        <f t="shared" si="1"/>
        <v>-1.9723914436337586E-2</v>
      </c>
      <c r="V10" s="136">
        <f t="shared" si="2"/>
        <v>41329</v>
      </c>
      <c r="W10" s="138">
        <f t="shared" si="6"/>
        <v>2.8598773019744339E-2</v>
      </c>
      <c r="X10" s="138">
        <f t="shared" si="3"/>
        <v>9.6427791603659108E-2</v>
      </c>
      <c r="Y10" s="138">
        <f t="shared" si="3"/>
        <v>0.1928565394903563</v>
      </c>
      <c r="Z10" s="138">
        <f t="shared" si="3"/>
        <v>9.8990832108614812E-2</v>
      </c>
      <c r="AA10" s="138">
        <f t="shared" si="3"/>
        <v>1.4323823040820693E-2</v>
      </c>
      <c r="AC10" s="136">
        <f t="shared" si="4"/>
        <v>41679</v>
      </c>
      <c r="AD10" s="138">
        <f t="shared" si="7"/>
        <v>-3.950330760701859E-2</v>
      </c>
      <c r="AE10" s="138">
        <f t="shared" si="5"/>
        <v>0.12513308332605155</v>
      </c>
      <c r="AF10" s="138">
        <f t="shared" si="5"/>
        <v>0.26368781793977236</v>
      </c>
      <c r="AG10" s="138">
        <f t="shared" si="5"/>
        <v>0.11385000559780178</v>
      </c>
      <c r="AH10" s="138">
        <f t="shared" si="5"/>
        <v>-5.3125025232659273E-2</v>
      </c>
      <c r="AI10" s="137"/>
    </row>
    <row r="11" spans="1:35">
      <c r="A11" s="143" t="s">
        <v>25</v>
      </c>
      <c r="B11" s="144"/>
      <c r="C11" s="144"/>
      <c r="D11" s="144"/>
      <c r="E11" s="144"/>
      <c r="F11" s="144"/>
      <c r="G11" s="144"/>
      <c r="H11" s="133">
        <v>40972</v>
      </c>
      <c r="I11" s="134">
        <v>2679.9340000000002</v>
      </c>
      <c r="J11" s="134">
        <v>1939.0410999999999</v>
      </c>
      <c r="K11" s="134">
        <v>1208.6385</v>
      </c>
      <c r="L11" s="134">
        <v>1900.5142000000001</v>
      </c>
      <c r="M11" s="134">
        <v>1723.7697000000001</v>
      </c>
      <c r="O11" s="136">
        <f t="shared" si="0"/>
        <v>40972</v>
      </c>
      <c r="P11" s="137">
        <f t="shared" si="1"/>
        <v>0.1699698026849723</v>
      </c>
      <c r="Q11" s="137">
        <f t="shared" si="1"/>
        <v>0.15116869642674469</v>
      </c>
      <c r="R11" s="137">
        <f t="shared" si="1"/>
        <v>0.32754147830863456</v>
      </c>
      <c r="S11" s="137">
        <f t="shared" si="1"/>
        <v>0.19222949452732796</v>
      </c>
      <c r="T11" s="137">
        <f t="shared" si="1"/>
        <v>-3.5502934079847837E-2</v>
      </c>
      <c r="V11" s="136">
        <f t="shared" si="2"/>
        <v>41336</v>
      </c>
      <c r="W11" s="138">
        <f t="shared" si="6"/>
        <v>5.721220293541962E-2</v>
      </c>
      <c r="X11" s="138">
        <f t="shared" si="3"/>
        <v>0.12784341115759923</v>
      </c>
      <c r="Y11" s="138">
        <f t="shared" si="3"/>
        <v>0.23672420104181313</v>
      </c>
      <c r="Z11" s="138">
        <f t="shared" si="3"/>
        <v>0.13731436769543004</v>
      </c>
      <c r="AA11" s="138">
        <f t="shared" si="3"/>
        <v>1.1458477815589507E-2</v>
      </c>
      <c r="AC11" s="136">
        <f t="shared" si="4"/>
        <v>41686</v>
      </c>
      <c r="AD11" s="138">
        <f t="shared" si="7"/>
        <v>-3.4308988407965035E-3</v>
      </c>
      <c r="AE11" s="138">
        <f t="shared" si="5"/>
        <v>0.14183195241207325</v>
      </c>
      <c r="AF11" s="138">
        <f t="shared" si="5"/>
        <v>0.22593457738450407</v>
      </c>
      <c r="AG11" s="138">
        <f t="shared" si="5"/>
        <v>0.14582239635027205</v>
      </c>
      <c r="AH11" s="138">
        <f t="shared" si="5"/>
        <v>-2.627669441702063E-2</v>
      </c>
      <c r="AI11" s="137"/>
    </row>
    <row r="12" spans="1:35">
      <c r="A12" s="143" t="s">
        <v>26</v>
      </c>
      <c r="B12" s="144"/>
      <c r="C12" s="144"/>
      <c r="D12" s="144"/>
      <c r="E12" s="144"/>
      <c r="F12" s="144"/>
      <c r="G12" s="144"/>
      <c r="H12" s="133">
        <v>40979</v>
      </c>
      <c r="I12" s="134">
        <v>2664.3020000000001</v>
      </c>
      <c r="J12" s="134">
        <v>1948.9313999999999</v>
      </c>
      <c r="K12" s="134">
        <v>1258.3677</v>
      </c>
      <c r="L12" s="134">
        <v>1928.7418</v>
      </c>
      <c r="M12" s="134">
        <v>1639.1674</v>
      </c>
      <c r="O12" s="136">
        <f t="shared" si="0"/>
        <v>40979</v>
      </c>
      <c r="P12" s="137">
        <f t="shared" si="1"/>
        <v>0.16314539284668084</v>
      </c>
      <c r="Q12" s="137">
        <f t="shared" si="1"/>
        <v>0.15704036348850492</v>
      </c>
      <c r="R12" s="137">
        <f t="shared" si="1"/>
        <v>0.38216291861779705</v>
      </c>
      <c r="S12" s="137">
        <f t="shared" si="1"/>
        <v>0.20993721661628673</v>
      </c>
      <c r="T12" s="137">
        <f t="shared" si="1"/>
        <v>-8.2840272774278079E-2</v>
      </c>
      <c r="V12" s="136">
        <f t="shared" si="2"/>
        <v>41343</v>
      </c>
      <c r="W12" s="138">
        <f t="shared" si="6"/>
        <v>3.2688046984462593E-2</v>
      </c>
      <c r="X12" s="138">
        <f t="shared" si="3"/>
        <v>0.14469603781133644</v>
      </c>
      <c r="Y12" s="138">
        <f t="shared" si="3"/>
        <v>0.24276099300764931</v>
      </c>
      <c r="Z12" s="138">
        <f t="shared" si="3"/>
        <v>0.16505031842676177</v>
      </c>
      <c r="AA12" s="138">
        <f t="shared" si="3"/>
        <v>-2.8681676693061986E-3</v>
      </c>
      <c r="AC12" s="136">
        <f t="shared" si="4"/>
        <v>41693</v>
      </c>
      <c r="AD12" s="138">
        <f t="shared" si="7"/>
        <v>-1.7010798453469089E-2</v>
      </c>
      <c r="AE12" s="138">
        <f t="shared" si="5"/>
        <v>0.15607946408771856</v>
      </c>
      <c r="AF12" s="138">
        <f t="shared" si="5"/>
        <v>0.24271518856898355</v>
      </c>
      <c r="AG12" s="138">
        <f t="shared" si="5"/>
        <v>0.15698585351394034</v>
      </c>
      <c r="AH12" s="138">
        <f t="shared" si="5"/>
        <v>4.4419898885301734E-3</v>
      </c>
    </row>
    <row r="13" spans="1:35">
      <c r="A13" s="143"/>
      <c r="B13" s="144"/>
      <c r="C13" s="144"/>
      <c r="D13" s="144"/>
      <c r="E13" s="144"/>
      <c r="F13" s="144"/>
      <c r="G13" s="144"/>
      <c r="H13" s="133">
        <v>40986</v>
      </c>
      <c r="I13" s="134">
        <v>2623.52</v>
      </c>
      <c r="J13" s="134">
        <v>1918.4564</v>
      </c>
      <c r="K13" s="134">
        <v>1231.8267000000001</v>
      </c>
      <c r="L13" s="134">
        <v>1899.8988999999999</v>
      </c>
      <c r="M13" s="134">
        <v>1614.4916000000001</v>
      </c>
      <c r="O13" s="136">
        <f t="shared" si="0"/>
        <v>40986</v>
      </c>
      <c r="P13" s="137">
        <f t="shared" si="1"/>
        <v>0.14534133181640962</v>
      </c>
      <c r="Q13" s="137">
        <f t="shared" si="1"/>
        <v>0.13894798472272996</v>
      </c>
      <c r="R13" s="137">
        <f t="shared" si="1"/>
        <v>0.35301087822210442</v>
      </c>
      <c r="S13" s="137">
        <f t="shared" si="1"/>
        <v>0.19184350487885138</v>
      </c>
      <c r="T13" s="137">
        <f t="shared" si="1"/>
        <v>-9.6647068832494298E-2</v>
      </c>
      <c r="V13" s="136">
        <f t="shared" si="2"/>
        <v>41350</v>
      </c>
      <c r="W13" s="138">
        <f t="shared" si="6"/>
        <v>6.1257902344666881E-3</v>
      </c>
      <c r="X13" s="138">
        <f t="shared" si="3"/>
        <v>0.12598254548413568</v>
      </c>
      <c r="Y13" s="138">
        <f t="shared" si="3"/>
        <v>0.18949852175137272</v>
      </c>
      <c r="Z13" s="138">
        <f t="shared" si="3"/>
        <v>0.15377829099307161</v>
      </c>
      <c r="AA13" s="138">
        <f t="shared" si="3"/>
        <v>-2.2925342322145603E-2</v>
      </c>
      <c r="AC13" s="136">
        <f t="shared" si="4"/>
        <v>41700</v>
      </c>
      <c r="AD13" s="138">
        <f t="shared" si="7"/>
        <v>-5.4051742625716437E-2</v>
      </c>
      <c r="AE13" s="138">
        <f t="shared" si="5"/>
        <v>0.10264275731249883</v>
      </c>
      <c r="AF13" s="138">
        <f t="shared" si="5"/>
        <v>0.1094392418145107</v>
      </c>
      <c r="AG13" s="138">
        <f t="shared" si="5"/>
        <v>0.12251320800831755</v>
      </c>
      <c r="AH13" s="138">
        <f t="shared" si="5"/>
        <v>-2.1967021337648163E-2</v>
      </c>
    </row>
    <row r="14" spans="1:35">
      <c r="A14" s="143"/>
      <c r="B14" s="144"/>
      <c r="C14" s="144"/>
      <c r="D14" s="144"/>
      <c r="E14" s="144"/>
      <c r="F14" s="144"/>
      <c r="G14" s="144"/>
      <c r="H14" s="133">
        <v>40993</v>
      </c>
      <c r="I14" s="134">
        <v>2552.94</v>
      </c>
      <c r="J14" s="134">
        <v>1850.1722</v>
      </c>
      <c r="K14" s="134">
        <v>1170.9507000000001</v>
      </c>
      <c r="L14" s="134">
        <v>1829.287</v>
      </c>
      <c r="M14" s="134">
        <v>1579.2406000000001</v>
      </c>
      <c r="O14" s="136">
        <f t="shared" si="0"/>
        <v>40993</v>
      </c>
      <c r="P14" s="137">
        <f t="shared" si="1"/>
        <v>0.1145284578152197</v>
      </c>
      <c r="Q14" s="137">
        <f t="shared" si="1"/>
        <v>9.8409063964143062E-2</v>
      </c>
      <c r="R14" s="137">
        <f t="shared" si="1"/>
        <v>0.28614604226535123</v>
      </c>
      <c r="S14" s="137">
        <f t="shared" si="1"/>
        <v>0.14754728765268488</v>
      </c>
      <c r="T14" s="137">
        <f t="shared" si="1"/>
        <v>-0.11637098326883177</v>
      </c>
      <c r="V14" s="136">
        <f t="shared" si="2"/>
        <v>41357</v>
      </c>
      <c r="W14" s="138">
        <f t="shared" si="6"/>
        <v>3.7196428946339566E-2</v>
      </c>
      <c r="X14" s="138">
        <f t="shared" si="3"/>
        <v>0.16134875804406357</v>
      </c>
      <c r="Y14" s="138">
        <f t="shared" si="3"/>
        <v>0.24327870852691347</v>
      </c>
      <c r="Z14" s="138">
        <f t="shared" si="3"/>
        <v>0.18951627125761084</v>
      </c>
      <c r="AA14" s="138">
        <f t="shared" si="3"/>
        <v>-2.8680870280469728E-3</v>
      </c>
      <c r="AC14" s="136">
        <f t="shared" si="4"/>
        <v>41707</v>
      </c>
      <c r="AD14" s="138">
        <f t="shared" si="7"/>
        <v>-5.8659123290953907E-2</v>
      </c>
      <c r="AE14" s="138">
        <f t="shared" si="5"/>
        <v>0.1342476103162018</v>
      </c>
      <c r="AF14" s="138">
        <f t="shared" si="5"/>
        <v>0.13246194953748391</v>
      </c>
      <c r="AG14" s="138">
        <f t="shared" si="5"/>
        <v>0.15292324166667148</v>
      </c>
      <c r="AH14" s="138">
        <f t="shared" si="5"/>
        <v>3.1287802864624181E-2</v>
      </c>
    </row>
    <row r="15" spans="1:35">
      <c r="A15" s="144"/>
      <c r="B15" s="144"/>
      <c r="C15" s="144"/>
      <c r="D15" s="144"/>
      <c r="E15" s="144"/>
      <c r="F15" s="144"/>
      <c r="G15" s="144"/>
      <c r="H15" s="133">
        <v>41000</v>
      </c>
      <c r="I15" s="134">
        <v>2454.8989999999999</v>
      </c>
      <c r="J15" s="134">
        <v>1741.9177999999999</v>
      </c>
      <c r="K15" s="134">
        <v>1077.1486</v>
      </c>
      <c r="L15" s="134">
        <v>1726.8604</v>
      </c>
      <c r="M15" s="134">
        <v>1491.1133</v>
      </c>
      <c r="O15" s="136">
        <f t="shared" si="0"/>
        <v>41000</v>
      </c>
      <c r="P15" s="137">
        <f t="shared" si="1"/>
        <v>7.1727027099001361E-2</v>
      </c>
      <c r="Q15" s="137">
        <f t="shared" si="1"/>
        <v>3.4140660096654507E-2</v>
      </c>
      <c r="R15" s="137">
        <f t="shared" si="1"/>
        <v>0.18311591497546709</v>
      </c>
      <c r="S15" s="137">
        <f t="shared" si="1"/>
        <v>8.3293090791565438E-2</v>
      </c>
      <c r="T15" s="137">
        <f t="shared" si="1"/>
        <v>-0.16568065745411609</v>
      </c>
      <c r="V15" s="136">
        <f t="shared" si="2"/>
        <v>41364</v>
      </c>
      <c r="W15" s="138">
        <f t="shared" si="6"/>
        <v>-1.1616976488358244E-2</v>
      </c>
      <c r="X15" s="138">
        <f t="shared" si="3"/>
        <v>0.14282683140185393</v>
      </c>
      <c r="Y15" s="138">
        <f t="shared" si="3"/>
        <v>0.30755605612651937</v>
      </c>
      <c r="Z15" s="138">
        <f t="shared" si="3"/>
        <v>0.14449324655329265</v>
      </c>
      <c r="AA15" s="138">
        <f t="shared" si="3"/>
        <v>1.1458558456848955E-2</v>
      </c>
      <c r="AC15" s="136">
        <f t="shared" si="4"/>
        <v>41714</v>
      </c>
      <c r="AD15" s="138">
        <f t="shared" si="7"/>
        <v>-7.8421413184758149E-2</v>
      </c>
      <c r="AE15" s="138">
        <f t="shared" si="5"/>
        <v>7.1104812384265914E-2</v>
      </c>
      <c r="AF15" s="138">
        <f t="shared" si="5"/>
        <v>7.8406604692528248E-2</v>
      </c>
      <c r="AG15" s="138">
        <f t="shared" si="5"/>
        <v>8.5463156699969289E-2</v>
      </c>
      <c r="AH15" s="138">
        <f t="shared" si="5"/>
        <v>-2.2293472257879476E-2</v>
      </c>
    </row>
    <row r="16" spans="1:35">
      <c r="A16" s="144"/>
      <c r="B16" s="144"/>
      <c r="C16" s="144"/>
      <c r="D16" s="144"/>
      <c r="E16" s="144"/>
      <c r="F16" s="144"/>
      <c r="G16" s="144"/>
      <c r="H16" s="133">
        <v>41007</v>
      </c>
      <c r="I16" s="134">
        <v>2519.83</v>
      </c>
      <c r="J16" s="134">
        <v>1792.3453</v>
      </c>
      <c r="K16" s="134">
        <v>1122.9039</v>
      </c>
      <c r="L16" s="134">
        <v>1789.2760000000001</v>
      </c>
      <c r="M16" s="134">
        <v>1484.0630000000001</v>
      </c>
      <c r="O16" s="136">
        <f t="shared" si="0"/>
        <v>41007</v>
      </c>
      <c r="P16" s="137">
        <f t="shared" si="1"/>
        <v>0.10007373610681203</v>
      </c>
      <c r="Q16" s="137">
        <f t="shared" si="1"/>
        <v>6.4078426469455829E-2</v>
      </c>
      <c r="R16" s="137">
        <f t="shared" si="1"/>
        <v>0.23337251246301616</v>
      </c>
      <c r="S16" s="137">
        <f t="shared" si="1"/>
        <v>0.12244760973102919</v>
      </c>
      <c r="T16" s="137">
        <f t="shared" si="1"/>
        <v>-0.16962549629416335</v>
      </c>
      <c r="V16" s="136">
        <f t="shared" si="2"/>
        <v>41371</v>
      </c>
      <c r="W16" s="138">
        <f t="shared" si="6"/>
        <v>-1.6186758960216041E-2</v>
      </c>
      <c r="X16" s="138">
        <f t="shared" si="3"/>
        <v>0.12380846143935331</v>
      </c>
      <c r="Y16" s="138">
        <f t="shared" si="3"/>
        <v>0.27179088647989125</v>
      </c>
      <c r="Z16" s="138">
        <f t="shared" si="3"/>
        <v>0.11308188116733153</v>
      </c>
      <c r="AA16" s="138">
        <f t="shared" si="3"/>
        <v>4.87078044610747E-2</v>
      </c>
      <c r="AC16" s="136">
        <f t="shared" si="4"/>
        <v>41721</v>
      </c>
      <c r="AD16" s="138">
        <f t="shared" si="7"/>
        <v>-6.280936913658397E-2</v>
      </c>
      <c r="AE16" s="138">
        <f t="shared" si="5"/>
        <v>0.1003771419308257</v>
      </c>
      <c r="AF16" s="138">
        <f t="shared" si="5"/>
        <v>0.10377966026576457</v>
      </c>
      <c r="AG16" s="138">
        <f t="shared" si="5"/>
        <v>0.11870182047472855</v>
      </c>
      <c r="AH16" s="138">
        <f t="shared" si="5"/>
        <v>-1.0194385026807695E-2</v>
      </c>
    </row>
    <row r="17" spans="1:34">
      <c r="A17" s="144"/>
      <c r="B17" s="144"/>
      <c r="C17" s="144"/>
      <c r="D17" s="144"/>
      <c r="E17" s="144"/>
      <c r="F17" s="144"/>
      <c r="G17" s="144"/>
      <c r="H17" s="133">
        <v>41014</v>
      </c>
      <c r="I17" s="134">
        <v>2580.4540000000002</v>
      </c>
      <c r="J17" s="134">
        <v>1830.6179999999999</v>
      </c>
      <c r="K17" s="134">
        <v>1133.8307</v>
      </c>
      <c r="L17" s="134">
        <v>1832.0326</v>
      </c>
      <c r="M17" s="134">
        <v>1512.2637</v>
      </c>
      <c r="O17" s="136">
        <f t="shared" si="0"/>
        <v>41014</v>
      </c>
      <c r="P17" s="137">
        <f t="shared" si="1"/>
        <v>0.12654015256258067</v>
      </c>
      <c r="Q17" s="137">
        <f t="shared" si="1"/>
        <v>8.680013884973059E-2</v>
      </c>
      <c r="R17" s="137">
        <f t="shared" si="1"/>
        <v>0.24537426503434556</v>
      </c>
      <c r="S17" s="137">
        <f t="shared" si="1"/>
        <v>0.14926965589396102</v>
      </c>
      <c r="T17" s="137">
        <f t="shared" si="1"/>
        <v>-0.15384642069787324</v>
      </c>
      <c r="V17" s="136">
        <f t="shared" si="2"/>
        <v>41378</v>
      </c>
      <c r="W17" s="138">
        <f t="shared" si="6"/>
        <v>-2.4677855292070339E-2</v>
      </c>
      <c r="X17" s="138">
        <f t="shared" si="3"/>
        <v>0.12421980212790484</v>
      </c>
      <c r="Y17" s="138">
        <f t="shared" si="3"/>
        <v>0.27911764981932508</v>
      </c>
      <c r="Z17" s="138">
        <f t="shared" si="3"/>
        <v>0.12594849184687518</v>
      </c>
      <c r="AA17" s="138">
        <f t="shared" si="3"/>
        <v>-2.6611615565608204E-6</v>
      </c>
      <c r="AC17" s="136">
        <f t="shared" si="4"/>
        <v>41728</v>
      </c>
      <c r="AD17" s="138">
        <f t="shared" si="7"/>
        <v>-6.5775753013486482E-2</v>
      </c>
      <c r="AE17" s="138">
        <f t="shared" si="5"/>
        <v>4.2301444237330177E-2</v>
      </c>
      <c r="AF17" s="138">
        <f t="shared" si="5"/>
        <v>2.6649146519760247E-2</v>
      </c>
      <c r="AG17" s="138">
        <f t="shared" si="5"/>
        <v>5.8479818812983808E-2</v>
      </c>
      <c r="AH17" s="138">
        <f t="shared" si="5"/>
        <v>-2.3278815740247705E-2</v>
      </c>
    </row>
    <row r="18" spans="1:34">
      <c r="A18" s="144"/>
      <c r="B18" s="144"/>
      <c r="C18" s="144"/>
      <c r="D18" s="144"/>
      <c r="E18" s="144"/>
      <c r="F18" s="144"/>
      <c r="G18" s="144"/>
      <c r="H18" s="133">
        <v>41021</v>
      </c>
      <c r="I18" s="134">
        <v>2626.8389999999999</v>
      </c>
      <c r="J18" s="134">
        <v>1877.3581999999999</v>
      </c>
      <c r="K18" s="134">
        <v>1131.8590999999999</v>
      </c>
      <c r="L18" s="134">
        <v>1892.3164999999999</v>
      </c>
      <c r="M18" s="134">
        <v>1533.4142999999999</v>
      </c>
      <c r="O18" s="136">
        <f t="shared" si="0"/>
        <v>41021</v>
      </c>
      <c r="P18" s="137">
        <f t="shared" si="1"/>
        <v>0.14679029652043285</v>
      </c>
      <c r="Q18" s="137">
        <f t="shared" si="1"/>
        <v>0.11454883128576276</v>
      </c>
      <c r="R18" s="137">
        <f t="shared" si="1"/>
        <v>0.24320870371999614</v>
      </c>
      <c r="S18" s="137">
        <f t="shared" si="1"/>
        <v>0.18708691799341581</v>
      </c>
      <c r="T18" s="137">
        <f t="shared" si="1"/>
        <v>-0.1420120720360708</v>
      </c>
      <c r="V18" s="136">
        <f t="shared" si="2"/>
        <v>41385</v>
      </c>
      <c r="W18" s="138">
        <f t="shared" si="6"/>
        <v>3.7307742128949162E-3</v>
      </c>
      <c r="X18" s="138">
        <f t="shared" si="3"/>
        <v>0.15774596694898579</v>
      </c>
      <c r="Y18" s="138">
        <f t="shared" si="3"/>
        <v>0.35394631376413721</v>
      </c>
      <c r="Z18" s="138">
        <f t="shared" si="3"/>
        <v>0.15699125201203712</v>
      </c>
      <c r="AA18" s="138">
        <f t="shared" si="3"/>
        <v>1.1458639098108181E-2</v>
      </c>
      <c r="AC18" s="136">
        <f t="shared" si="4"/>
        <v>41735</v>
      </c>
      <c r="AD18" s="138">
        <f t="shared" si="7"/>
        <v>-5.1229488625461062E-2</v>
      </c>
      <c r="AE18" s="138">
        <f t="shared" si="5"/>
        <v>6.5845921403762997E-2</v>
      </c>
      <c r="AF18" s="138">
        <f t="shared" si="5"/>
        <v>4.332953726280464E-2</v>
      </c>
      <c r="AG18" s="138">
        <f t="shared" si="5"/>
        <v>8.8571096819153317E-2</v>
      </c>
      <c r="AH18" s="138">
        <f t="shared" si="5"/>
        <v>-2.6611393432311004E-2</v>
      </c>
    </row>
    <row r="19" spans="1:34">
      <c r="A19" s="144"/>
      <c r="B19" s="144"/>
      <c r="C19" s="144"/>
      <c r="D19" s="144"/>
      <c r="E19" s="144"/>
      <c r="F19" s="144"/>
      <c r="G19" s="144"/>
      <c r="H19" s="133">
        <v>41028</v>
      </c>
      <c r="I19" s="134">
        <v>2626.1570000000002</v>
      </c>
      <c r="J19" s="134">
        <v>1819.0586000000001</v>
      </c>
      <c r="K19" s="134">
        <v>1116.9690000000001</v>
      </c>
      <c r="L19" s="134">
        <v>1815.5959</v>
      </c>
      <c r="M19" s="134">
        <v>1526.3643999999999</v>
      </c>
      <c r="O19" s="136">
        <f t="shared" si="0"/>
        <v>41028</v>
      </c>
      <c r="P19" s="137">
        <f t="shared" si="1"/>
        <v>0.14649255806663852</v>
      </c>
      <c r="Q19" s="137">
        <f t="shared" si="1"/>
        <v>7.9937561553419023E-2</v>
      </c>
      <c r="R19" s="137">
        <f t="shared" si="1"/>
        <v>0.22685375112981876</v>
      </c>
      <c r="S19" s="137">
        <f t="shared" si="1"/>
        <v>0.13895859453346326</v>
      </c>
      <c r="T19" s="137">
        <f t="shared" si="1"/>
        <v>-0.14595668706499865</v>
      </c>
      <c r="V19" s="136">
        <f t="shared" si="2"/>
        <v>41392</v>
      </c>
      <c r="W19" s="138">
        <f t="shared" si="6"/>
        <v>-3.054299045836073E-2</v>
      </c>
      <c r="X19" s="138">
        <f t="shared" si="3"/>
        <v>0.16262909492842548</v>
      </c>
      <c r="Y19" s="138">
        <f t="shared" si="3"/>
        <v>0.44104491060115447</v>
      </c>
      <c r="Z19" s="138">
        <f t="shared" si="3"/>
        <v>0.14287507873189154</v>
      </c>
      <c r="AA19" s="138">
        <f t="shared" si="3"/>
        <v>2.2919939357773034E-2</v>
      </c>
      <c r="AC19" s="136">
        <f t="shared" si="4"/>
        <v>41742</v>
      </c>
      <c r="AD19" s="138">
        <f t="shared" si="7"/>
        <v>-1.4244546724561657E-2</v>
      </c>
      <c r="AE19" s="138">
        <f t="shared" si="5"/>
        <v>9.9050612562507689E-2</v>
      </c>
      <c r="AF19" s="138">
        <f t="shared" si="5"/>
        <v>6.2219436095885206E-2</v>
      </c>
      <c r="AG19" s="138">
        <f t="shared" si="5"/>
        <v>0.12735695006238812</v>
      </c>
      <c r="AH19" s="138">
        <f t="shared" si="5"/>
        <v>-1.0488104032960743E-3</v>
      </c>
    </row>
    <row r="20" spans="1:34">
      <c r="A20" s="144"/>
      <c r="B20" s="144"/>
      <c r="C20" s="144"/>
      <c r="D20" s="144"/>
      <c r="E20" s="144"/>
      <c r="F20" s="144"/>
      <c r="G20" s="144"/>
      <c r="H20" s="133">
        <v>41035</v>
      </c>
      <c r="I20" s="134">
        <v>2715.8789999999999</v>
      </c>
      <c r="J20" s="134">
        <v>1861.8871999999999</v>
      </c>
      <c r="K20" s="134">
        <v>1154.2837</v>
      </c>
      <c r="L20" s="134">
        <v>1858.0018</v>
      </c>
      <c r="M20" s="134">
        <v>1554.5648000000001</v>
      </c>
      <c r="O20" s="136">
        <f t="shared" si="0"/>
        <v>41035</v>
      </c>
      <c r="P20" s="137">
        <f t="shared" si="1"/>
        <v>0.18566219083987123</v>
      </c>
      <c r="Q20" s="137">
        <f t="shared" si="1"/>
        <v>0.10536401777024818</v>
      </c>
      <c r="R20" s="137">
        <f t="shared" si="1"/>
        <v>0.26783938248331518</v>
      </c>
      <c r="S20" s="137">
        <f t="shared" si="1"/>
        <v>0.16556063977047142</v>
      </c>
      <c r="T20" s="137">
        <f t="shared" si="1"/>
        <v>-0.13017777932704799</v>
      </c>
      <c r="V20" s="136">
        <f t="shared" si="2"/>
        <v>41399</v>
      </c>
      <c r="W20" s="138">
        <f t="shared" si="6"/>
        <v>-1.24769797604114E-2</v>
      </c>
      <c r="X20" s="138">
        <f t="shared" si="3"/>
        <v>0.21021685913649635</v>
      </c>
      <c r="Y20" s="138">
        <f t="shared" si="3"/>
        <v>0.5311169928199353</v>
      </c>
      <c r="Z20" s="138">
        <f t="shared" si="3"/>
        <v>0.18950213450906284</v>
      </c>
      <c r="AA20" s="138">
        <f t="shared" si="3"/>
        <v>4.2977194651871775E-2</v>
      </c>
      <c r="AC20" s="136">
        <f t="shared" si="4"/>
        <v>41749</v>
      </c>
      <c r="AD20" s="138">
        <f t="shared" si="7"/>
        <v>-3.4295530497795212E-2</v>
      </c>
      <c r="AE20" s="138">
        <f t="shared" si="5"/>
        <v>0.10999306072991955</v>
      </c>
      <c r="AF20" s="138">
        <f t="shared" si="5"/>
        <v>7.556943452422682E-2</v>
      </c>
      <c r="AG20" s="138">
        <f t="shared" si="5"/>
        <v>0.14035516166625395</v>
      </c>
      <c r="AH20" s="138">
        <f t="shared" si="5"/>
        <v>-6.0661700387337758E-3</v>
      </c>
    </row>
    <row r="21" spans="1:34">
      <c r="A21" s="144"/>
      <c r="B21" s="144"/>
      <c r="C21" s="144"/>
      <c r="D21" s="144"/>
      <c r="E21" s="144"/>
      <c r="F21" s="144"/>
      <c r="G21" s="144"/>
      <c r="H21" s="133">
        <v>41042</v>
      </c>
      <c r="I21" s="134">
        <v>2636.9169999999999</v>
      </c>
      <c r="J21" s="134">
        <v>1818.1532999999999</v>
      </c>
      <c r="K21" s="134">
        <v>1118.4422999999999</v>
      </c>
      <c r="L21" s="134">
        <v>1823.7774999999999</v>
      </c>
      <c r="M21" s="134">
        <v>1494.6382000000001</v>
      </c>
      <c r="O21" s="136">
        <f t="shared" si="0"/>
        <v>41042</v>
      </c>
      <c r="P21" s="137">
        <f t="shared" si="1"/>
        <v>0.15119001519688502</v>
      </c>
      <c r="Q21" s="137">
        <f t="shared" si="1"/>
        <v>7.9400103620796969E-2</v>
      </c>
      <c r="R21" s="137">
        <f t="shared" si="1"/>
        <v>0.2284719908764361</v>
      </c>
      <c r="S21" s="137">
        <f t="shared" si="1"/>
        <v>0.14409107122446851</v>
      </c>
      <c r="T21" s="137">
        <f t="shared" si="1"/>
        <v>-0.16370837791604198</v>
      </c>
      <c r="V21" s="136">
        <f t="shared" si="2"/>
        <v>41406</v>
      </c>
      <c r="W21" s="138">
        <f t="shared" si="6"/>
        <v>6.5072656609921342E-3</v>
      </c>
      <c r="X21" s="138">
        <f t="shared" si="6"/>
        <v>0.26228020804372432</v>
      </c>
      <c r="Y21" s="138">
        <f t="shared" si="6"/>
        <v>0.65706931343563735</v>
      </c>
      <c r="Z21" s="138">
        <f t="shared" si="6"/>
        <v>0.23804318006858405</v>
      </c>
      <c r="AA21" s="138">
        <f t="shared" si="6"/>
        <v>4.87078044610747E-2</v>
      </c>
      <c r="AC21" s="136">
        <f t="shared" si="4"/>
        <v>41756</v>
      </c>
      <c r="AD21" s="138">
        <f t="shared" si="7"/>
        <v>-5.8890078394497336E-2</v>
      </c>
      <c r="AE21" s="138">
        <f t="shared" si="7"/>
        <v>3.226779198791152E-2</v>
      </c>
      <c r="AF21" s="138">
        <f t="shared" si="7"/>
        <v>6.0389999445349396E-3</v>
      </c>
      <c r="AG21" s="138">
        <f t="shared" si="7"/>
        <v>4.9643268242211214E-2</v>
      </c>
      <c r="AH21" s="138">
        <f t="shared" si="7"/>
        <v>-2.4934599117835798E-2</v>
      </c>
    </row>
    <row r="22" spans="1:34">
      <c r="A22" s="144"/>
      <c r="B22" s="144"/>
      <c r="C22" s="144"/>
      <c r="D22" s="144"/>
      <c r="E22" s="144"/>
      <c r="F22" s="144"/>
      <c r="G22" s="144"/>
      <c r="H22" s="133">
        <v>41049</v>
      </c>
      <c r="I22" s="134">
        <v>2573.9760000000001</v>
      </c>
      <c r="J22" s="134">
        <v>1779.1014</v>
      </c>
      <c r="K22" s="134">
        <v>1098.3505</v>
      </c>
      <c r="L22" s="134">
        <v>1786.7999</v>
      </c>
      <c r="M22" s="134">
        <v>1452.3369</v>
      </c>
      <c r="O22" s="136">
        <f t="shared" si="0"/>
        <v>41049</v>
      </c>
      <c r="P22" s="137">
        <f t="shared" si="1"/>
        <v>0.12371207381818139</v>
      </c>
      <c r="Q22" s="137">
        <f t="shared" si="1"/>
        <v>5.6215796276312346E-2</v>
      </c>
      <c r="R22" s="137">
        <f t="shared" si="1"/>
        <v>0.20640360742358288</v>
      </c>
      <c r="S22" s="137">
        <f t="shared" si="1"/>
        <v>0.12089430407753876</v>
      </c>
      <c r="T22" s="137">
        <f t="shared" si="1"/>
        <v>-0.18737713119242705</v>
      </c>
      <c r="V22" s="136">
        <f t="shared" si="2"/>
        <v>41413</v>
      </c>
      <c r="W22" s="138">
        <f t="shared" si="6"/>
        <v>2.6793994158632595E-2</v>
      </c>
      <c r="X22" s="138">
        <f t="shared" si="6"/>
        <v>0.32351802751764769</v>
      </c>
      <c r="Y22" s="138">
        <f t="shared" si="6"/>
        <v>0.80175972593739719</v>
      </c>
      <c r="Z22" s="138">
        <f t="shared" si="6"/>
        <v>0.29347050178458955</v>
      </c>
      <c r="AA22" s="138">
        <f t="shared" si="6"/>
        <v>6.3034449945970294E-2</v>
      </c>
      <c r="AC22" s="136">
        <f t="shared" si="4"/>
        <v>41763</v>
      </c>
      <c r="AD22" s="138">
        <f t="shared" si="7"/>
        <v>-6.2869712669276656E-2</v>
      </c>
      <c r="AE22" s="138">
        <f t="shared" si="7"/>
        <v>3.3936911175202811E-2</v>
      </c>
      <c r="AF22" s="138">
        <f t="shared" si="7"/>
        <v>4.270940695533354E-2</v>
      </c>
      <c r="AG22" s="138">
        <f t="shared" si="7"/>
        <v>3.5773675172424912E-2</v>
      </c>
      <c r="AH22" s="138">
        <f t="shared" si="7"/>
        <v>6.0550568159176699E-3</v>
      </c>
    </row>
    <row r="23" spans="1:34">
      <c r="A23" s="144"/>
      <c r="B23" s="144"/>
      <c r="C23" s="144"/>
      <c r="D23" s="144"/>
      <c r="E23" s="144"/>
      <c r="F23" s="144"/>
      <c r="G23" s="144"/>
      <c r="H23" s="133">
        <v>41056</v>
      </c>
      <c r="I23" s="134">
        <v>2573.1030000000001</v>
      </c>
      <c r="J23" s="134">
        <v>1749.952</v>
      </c>
      <c r="K23" s="134">
        <v>1067.9359999999999</v>
      </c>
      <c r="L23" s="134">
        <v>1756.5107</v>
      </c>
      <c r="M23" s="134">
        <v>1441.7617</v>
      </c>
      <c r="O23" s="136">
        <f t="shared" si="0"/>
        <v>41056</v>
      </c>
      <c r="P23" s="137">
        <f t="shared" si="1"/>
        <v>0.12333095113465853</v>
      </c>
      <c r="Q23" s="137">
        <f t="shared" si="1"/>
        <v>3.8910398881887964E-2</v>
      </c>
      <c r="R23" s="137">
        <f t="shared" si="1"/>
        <v>0.17299700131926121</v>
      </c>
      <c r="S23" s="137">
        <f t="shared" si="1"/>
        <v>0.10189330024097853</v>
      </c>
      <c r="T23" s="137">
        <f t="shared" si="1"/>
        <v>-0.19329424957054842</v>
      </c>
      <c r="V23" s="136">
        <f t="shared" si="2"/>
        <v>41420</v>
      </c>
      <c r="W23" s="138">
        <f t="shared" si="6"/>
        <v>2.8845959588957193E-2</v>
      </c>
      <c r="X23" s="138">
        <f t="shared" si="6"/>
        <v>0.36063064101607778</v>
      </c>
      <c r="Y23" s="138">
        <f t="shared" si="6"/>
        <v>0.83704087474775912</v>
      </c>
      <c r="Z23" s="138">
        <f t="shared" si="6"/>
        <v>0.3417465882846944</v>
      </c>
      <c r="AA23" s="138">
        <f t="shared" si="6"/>
        <v>5.4438414270277402E-2</v>
      </c>
      <c r="AC23" s="136">
        <f t="shared" si="4"/>
        <v>41770</v>
      </c>
      <c r="AD23" s="138">
        <f t="shared" si="7"/>
        <v>-7.3613466245390669E-2</v>
      </c>
      <c r="AE23" s="138">
        <f t="shared" si="7"/>
        <v>1.9378402575746856E-2</v>
      </c>
      <c r="AF23" s="138">
        <f t="shared" si="7"/>
        <v>1.1748517569009076E-2</v>
      </c>
      <c r="AG23" s="138">
        <f t="shared" si="7"/>
        <v>2.1291901092741261E-2</v>
      </c>
      <c r="AH23" s="138">
        <f t="shared" si="7"/>
        <v>1.8059247542784096E-2</v>
      </c>
    </row>
    <row r="24" spans="1:34">
      <c r="A24" s="144"/>
      <c r="B24" s="144"/>
      <c r="C24" s="144"/>
      <c r="D24" s="144"/>
      <c r="E24" s="144"/>
      <c r="F24" s="144"/>
      <c r="G24" s="144"/>
      <c r="H24" s="133">
        <v>41063</v>
      </c>
      <c r="I24" s="134">
        <v>2632.998</v>
      </c>
      <c r="J24" s="134">
        <v>1784.8502000000001</v>
      </c>
      <c r="K24" s="134">
        <v>1120.7467999999999</v>
      </c>
      <c r="L24" s="134">
        <v>1790.4366</v>
      </c>
      <c r="M24" s="134">
        <v>1448.8116</v>
      </c>
      <c r="O24" s="136">
        <f t="shared" si="0"/>
        <v>41063</v>
      </c>
      <c r="P24" s="137">
        <f t="shared" si="1"/>
        <v>0.14947911050418639</v>
      </c>
      <c r="Q24" s="137">
        <f t="shared" si="1"/>
        <v>5.9628740231970623E-2</v>
      </c>
      <c r="R24" s="137">
        <f t="shared" si="1"/>
        <v>0.23100320210027347</v>
      </c>
      <c r="S24" s="137">
        <f t="shared" si="1"/>
        <v>0.1231756766675185</v>
      </c>
      <c r="T24" s="137">
        <f t="shared" si="1"/>
        <v>-0.18934963454162057</v>
      </c>
      <c r="V24" s="136">
        <f t="shared" si="2"/>
        <v>41427</v>
      </c>
      <c r="W24" s="138">
        <f t="shared" si="6"/>
        <v>3.2489584690911677E-2</v>
      </c>
      <c r="X24" s="138">
        <f t="shared" si="6"/>
        <v>0.35003553289165845</v>
      </c>
      <c r="Y24" s="138">
        <f t="shared" si="6"/>
        <v>0.78267398751701145</v>
      </c>
      <c r="Z24" s="138">
        <f t="shared" si="6"/>
        <v>0.33191615928336482</v>
      </c>
      <c r="AA24" s="138">
        <f t="shared" si="6"/>
        <v>7.736093414834766E-2</v>
      </c>
      <c r="AC24" s="136">
        <f t="shared" si="4"/>
        <v>41777</v>
      </c>
      <c r="AD24" s="138">
        <f t="shared" si="7"/>
        <v>-6.8386153460115451E-2</v>
      </c>
      <c r="AE24" s="138">
        <f t="shared" si="7"/>
        <v>1.2066671338134549E-2</v>
      </c>
      <c r="AF24" s="138">
        <f t="shared" si="7"/>
        <v>-2.2116500734064681E-2</v>
      </c>
      <c r="AG24" s="138">
        <f t="shared" si="7"/>
        <v>1.9639147718736316E-2</v>
      </c>
      <c r="AH24" s="138">
        <f t="shared" si="7"/>
        <v>2.1984125282139333E-2</v>
      </c>
    </row>
    <row r="25" spans="1:34">
      <c r="H25" s="133">
        <v>41070</v>
      </c>
      <c r="I25" s="134">
        <v>2524.3290000000002</v>
      </c>
      <c r="J25" s="134">
        <v>1689.2719</v>
      </c>
      <c r="K25" s="134">
        <v>1047.7737</v>
      </c>
      <c r="L25" s="134">
        <v>1696.2746999999999</v>
      </c>
      <c r="M25" s="134">
        <v>1378.3098</v>
      </c>
      <c r="O25" s="136">
        <f t="shared" si="0"/>
        <v>41070</v>
      </c>
      <c r="P25" s="137">
        <f t="shared" si="1"/>
        <v>0.10203784945523031</v>
      </c>
      <c r="Q25" s="137">
        <f t="shared" si="1"/>
        <v>2.8858754119911456E-3</v>
      </c>
      <c r="R25" s="137">
        <f t="shared" si="1"/>
        <v>0.15085118224424243</v>
      </c>
      <c r="S25" s="137">
        <f t="shared" si="1"/>
        <v>6.4106086742469426E-2</v>
      </c>
      <c r="T25" s="137">
        <f t="shared" si="1"/>
        <v>-0.22879735150873592</v>
      </c>
      <c r="V25" s="136">
        <f t="shared" si="2"/>
        <v>41434</v>
      </c>
      <c r="W25" s="138">
        <f t="shared" si="6"/>
        <v>-1.5943929846550353E-2</v>
      </c>
      <c r="X25" s="138">
        <f t="shared" si="6"/>
        <v>0.27103364096861027</v>
      </c>
      <c r="Y25" s="138">
        <f t="shared" si="6"/>
        <v>0.68493781970059597</v>
      </c>
      <c r="Z25" s="138">
        <f t="shared" si="6"/>
        <v>0.24777416194275315</v>
      </c>
      <c r="AA25" s="138">
        <f t="shared" si="6"/>
        <v>3.1515813750947475E-2</v>
      </c>
      <c r="AC25" s="136">
        <f t="shared" si="4"/>
        <v>41784</v>
      </c>
      <c r="AD25" s="138">
        <f t="shared" si="7"/>
        <v>-6.7317334917025407E-2</v>
      </c>
      <c r="AE25" s="138">
        <f t="shared" si="7"/>
        <v>4.7779531284271259E-2</v>
      </c>
      <c r="AF25" s="138">
        <f t="shared" si="7"/>
        <v>5.2380200655079978E-3</v>
      </c>
      <c r="AG25" s="138">
        <f t="shared" si="7"/>
        <v>6.4535209399356974E-2</v>
      </c>
      <c r="AH25" s="138">
        <f t="shared" si="7"/>
        <v>1.925313759706615E-2</v>
      </c>
    </row>
    <row r="26" spans="1:34">
      <c r="A26" s="111" t="s">
        <v>189</v>
      </c>
      <c r="H26" s="133">
        <v>41077</v>
      </c>
      <c r="I26" s="134">
        <v>2568.0540000000001</v>
      </c>
      <c r="J26" s="134">
        <v>1710.0275999999999</v>
      </c>
      <c r="K26" s="134">
        <v>1042.3594000000001</v>
      </c>
      <c r="L26" s="134">
        <v>1719.4450999999999</v>
      </c>
      <c r="M26" s="134">
        <v>1402.9855</v>
      </c>
      <c r="O26" s="136">
        <f t="shared" si="0"/>
        <v>41077</v>
      </c>
      <c r="P26" s="137">
        <f t="shared" si="1"/>
        <v>0.12112672612995445</v>
      </c>
      <c r="Q26" s="137">
        <f t="shared" si="1"/>
        <v>1.5208106288079559E-2</v>
      </c>
      <c r="R26" s="137">
        <f t="shared" si="1"/>
        <v>0.14490423629968885</v>
      </c>
      <c r="S26" s="137">
        <f t="shared" si="1"/>
        <v>7.8641328983751313E-2</v>
      </c>
      <c r="T26" s="137">
        <f t="shared" si="1"/>
        <v>-0.21499061140329956</v>
      </c>
      <c r="V26" s="136">
        <f t="shared" si="2"/>
        <v>41441</v>
      </c>
      <c r="W26" s="138">
        <f t="shared" si="6"/>
        <v>-4.2638890924568851E-2</v>
      </c>
      <c r="X26" s="138">
        <f t="shared" si="6"/>
        <v>0.28161783154425679</v>
      </c>
      <c r="Y26" s="138">
        <f t="shared" si="6"/>
        <v>0.78498052466094115</v>
      </c>
      <c r="Z26" s="138">
        <f t="shared" si="6"/>
        <v>0.24329561200923777</v>
      </c>
      <c r="AA26" s="138">
        <f t="shared" si="6"/>
        <v>2.2919858716513808E-2</v>
      </c>
      <c r="AC26" s="136">
        <f t="shared" si="4"/>
        <v>41791</v>
      </c>
      <c r="AD26" s="138">
        <f t="shared" si="7"/>
        <v>-6.3822619534460556E-2</v>
      </c>
      <c r="AE26" s="138">
        <f t="shared" si="7"/>
        <v>7.764845008234178E-2</v>
      </c>
      <c r="AF26" s="138">
        <f t="shared" si="7"/>
        <v>3.5758845063464051E-2</v>
      </c>
      <c r="AG26" s="138">
        <f t="shared" si="7"/>
        <v>9.6930964119347873E-2</v>
      </c>
      <c r="AH26" s="138">
        <f t="shared" si="7"/>
        <v>3.3200492697787798E-2</v>
      </c>
    </row>
    <row r="27" spans="1:34">
      <c r="H27" s="133">
        <v>41084</v>
      </c>
      <c r="I27" s="134">
        <v>2512.1849999999999</v>
      </c>
      <c r="J27" s="134">
        <v>1710.7893999999999</v>
      </c>
      <c r="K27" s="134">
        <v>1053.2728999999999</v>
      </c>
      <c r="L27" s="134">
        <v>1732.9733000000001</v>
      </c>
      <c r="M27" s="134">
        <v>1353.6342</v>
      </c>
      <c r="O27" s="136">
        <f t="shared" si="0"/>
        <v>41084</v>
      </c>
      <c r="P27" s="137">
        <f t="shared" si="1"/>
        <v>9.6736184084438959E-2</v>
      </c>
      <c r="Q27" s="137">
        <f t="shared" si="1"/>
        <v>1.5660371231271286E-2</v>
      </c>
      <c r="R27" s="137">
        <f t="shared" si="1"/>
        <v>0.15689138044868045</v>
      </c>
      <c r="S27" s="137">
        <f t="shared" si="1"/>
        <v>8.7127831766979469E-2</v>
      </c>
      <c r="T27" s="137">
        <f t="shared" si="1"/>
        <v>-0.24260403566139233</v>
      </c>
      <c r="V27" s="136">
        <f t="shared" si="2"/>
        <v>41448</v>
      </c>
      <c r="W27" s="138">
        <f t="shared" si="6"/>
        <v>-8.2005332733324998E-2</v>
      </c>
      <c r="X27" s="138">
        <f t="shared" si="6"/>
        <v>0.23654117136482911</v>
      </c>
      <c r="Y27" s="138">
        <f t="shared" si="6"/>
        <v>0.69738176357407666</v>
      </c>
      <c r="Z27" s="138">
        <f t="shared" si="6"/>
        <v>0.21259892224788302</v>
      </c>
      <c r="AA27" s="138">
        <f t="shared" si="6"/>
        <v>-4.0117252391013269E-2</v>
      </c>
      <c r="AC27" s="136">
        <f t="shared" si="4"/>
        <v>41798</v>
      </c>
      <c r="AD27" s="138">
        <f t="shared" si="7"/>
        <v>-7.3263994707134295E-2</v>
      </c>
      <c r="AE27" s="138">
        <f t="shared" si="7"/>
        <v>6.5115236829927037E-2</v>
      </c>
      <c r="AF27" s="138">
        <f t="shared" si="7"/>
        <v>7.9734895599643529E-3</v>
      </c>
      <c r="AG27" s="138">
        <f t="shared" si="7"/>
        <v>9.0471207286307642E-2</v>
      </c>
      <c r="AH27" s="138">
        <f t="shared" si="7"/>
        <v>1.4657819962491159E-2</v>
      </c>
    </row>
    <row r="28" spans="1:34">
      <c r="H28" s="133">
        <v>41091</v>
      </c>
      <c r="I28" s="134">
        <v>2461.6120000000001</v>
      </c>
      <c r="J28" s="134">
        <v>1618.7698</v>
      </c>
      <c r="K28" s="134">
        <v>975.05160000000001</v>
      </c>
      <c r="L28" s="134">
        <v>1635.9083000000001</v>
      </c>
      <c r="M28" s="134">
        <v>1311.3330000000001</v>
      </c>
      <c r="O28" s="136">
        <f t="shared" si="0"/>
        <v>41091</v>
      </c>
      <c r="P28" s="137">
        <f t="shared" si="1"/>
        <v>7.4657699005632239E-2</v>
      </c>
      <c r="Q28" s="137">
        <f t="shared" si="1"/>
        <v>-3.8969766818773288E-2</v>
      </c>
      <c r="R28" s="137">
        <f t="shared" si="1"/>
        <v>7.0974855170673035E-2</v>
      </c>
      <c r="S28" s="137">
        <f t="shared" si="1"/>
        <v>2.6237070789610684E-2</v>
      </c>
      <c r="T28" s="137">
        <f t="shared" si="1"/>
        <v>-0.26627273298499732</v>
      </c>
      <c r="V28" s="136">
        <f t="shared" si="2"/>
        <v>41455</v>
      </c>
      <c r="W28" s="138">
        <f t="shared" si="6"/>
        <v>-0.12825576204172939</v>
      </c>
      <c r="X28" s="138">
        <f t="shared" si="6"/>
        <v>0.21992201750876461</v>
      </c>
      <c r="Y28" s="138">
        <f t="shared" si="6"/>
        <v>0.69208296963724236</v>
      </c>
      <c r="Z28" s="138">
        <f t="shared" si="6"/>
        <v>0.20667513471901455</v>
      </c>
      <c r="AA28" s="138">
        <f t="shared" si="6"/>
        <v>-0.10601970872377153</v>
      </c>
      <c r="AC28" s="136">
        <f t="shared" si="4"/>
        <v>41805</v>
      </c>
      <c r="AD28" s="138">
        <f t="shared" si="7"/>
        <v>-5.5236472846712625E-2</v>
      </c>
      <c r="AE28" s="138">
        <f t="shared" si="7"/>
        <v>9.1985436187144165E-2</v>
      </c>
      <c r="AF28" s="138">
        <f t="shared" si="7"/>
        <v>2.3095761546052307E-2</v>
      </c>
      <c r="AG28" s="138">
        <f t="shared" si="7"/>
        <v>0.12634828226765316</v>
      </c>
      <c r="AH28" s="138">
        <f t="shared" si="7"/>
        <v>1.0979603676427807E-2</v>
      </c>
    </row>
    <row r="29" spans="1:34">
      <c r="H29" s="133">
        <v>41098</v>
      </c>
      <c r="I29" s="134">
        <v>2472.614</v>
      </c>
      <c r="J29" s="134">
        <v>1635.7922000000001</v>
      </c>
      <c r="K29" s="134">
        <v>1036.0651</v>
      </c>
      <c r="L29" s="134">
        <v>1637.6967999999999</v>
      </c>
      <c r="M29" s="134">
        <v>1332.4554000000001</v>
      </c>
      <c r="O29" s="136">
        <f t="shared" si="0"/>
        <v>41098</v>
      </c>
      <c r="P29" s="137">
        <f t="shared" si="1"/>
        <v>7.9460805264644385E-2</v>
      </c>
      <c r="Q29" s="137">
        <f t="shared" si="1"/>
        <v>-2.886391913042119E-2</v>
      </c>
      <c r="R29" s="137">
        <f t="shared" si="1"/>
        <v>0.13799071805008967</v>
      </c>
      <c r="S29" s="137">
        <f t="shared" si="1"/>
        <v>2.7359031599460071E-2</v>
      </c>
      <c r="T29" s="137">
        <f t="shared" si="1"/>
        <v>-0.25445416300712165</v>
      </c>
      <c r="V29" s="136">
        <f t="shared" si="2"/>
        <v>41462</v>
      </c>
      <c r="W29" s="138">
        <f t="shared" si="6"/>
        <v>-0.11787313387014542</v>
      </c>
      <c r="X29" s="138">
        <f t="shared" si="6"/>
        <v>0.28303568885664099</v>
      </c>
      <c r="Y29" s="138">
        <f t="shared" si="6"/>
        <v>0.83994133934018489</v>
      </c>
      <c r="Z29" s="138">
        <f t="shared" si="6"/>
        <v>0.26222030932885443</v>
      </c>
      <c r="AA29" s="138">
        <f t="shared" si="6"/>
        <v>-0.10021458639098102</v>
      </c>
      <c r="AC29" s="136">
        <f t="shared" si="4"/>
        <v>41812</v>
      </c>
      <c r="AD29" s="138">
        <f t="shared" si="7"/>
        <v>-7.2390098798425839E-2</v>
      </c>
      <c r="AE29" s="138">
        <f t="shared" si="7"/>
        <v>8.0150058342166819E-2</v>
      </c>
      <c r="AF29" s="138">
        <f t="shared" si="7"/>
        <v>5.1821021093921393E-2</v>
      </c>
      <c r="AG29" s="138">
        <f t="shared" si="7"/>
        <v>9.6609066350482831E-2</v>
      </c>
      <c r="AH29" s="138">
        <f t="shared" si="7"/>
        <v>1.8005765157980136E-2</v>
      </c>
    </row>
    <row r="30" spans="1:34">
      <c r="H30" s="133">
        <v>41105</v>
      </c>
      <c r="I30" s="134">
        <v>2450.6329999999998</v>
      </c>
      <c r="J30" s="134">
        <v>1573.3688999999999</v>
      </c>
      <c r="K30" s="134">
        <v>1043.2608</v>
      </c>
      <c r="L30" s="134">
        <v>1568.3770999999999</v>
      </c>
      <c r="M30" s="134">
        <v>1264.9443000000001</v>
      </c>
      <c r="O30" s="136">
        <f t="shared" si="0"/>
        <v>41105</v>
      </c>
      <c r="P30" s="137">
        <f t="shared" si="1"/>
        <v>6.9864633779518792E-2</v>
      </c>
      <c r="Q30" s="137">
        <f t="shared" si="1"/>
        <v>-6.5923344476101486E-2</v>
      </c>
      <c r="R30" s="137">
        <f t="shared" si="1"/>
        <v>0.14589431388578866</v>
      </c>
      <c r="S30" s="137">
        <f t="shared" si="1"/>
        <v>-1.6126563452545373E-2</v>
      </c>
      <c r="T30" s="137">
        <f t="shared" si="1"/>
        <v>-0.29222850018629465</v>
      </c>
      <c r="V30" s="136">
        <f t="shared" si="2"/>
        <v>41469</v>
      </c>
      <c r="W30" s="138">
        <f t="shared" si="6"/>
        <v>-9.865120905526803E-2</v>
      </c>
      <c r="X30" s="138">
        <f t="shared" si="6"/>
        <v>0.3160227573252683</v>
      </c>
      <c r="Y30" s="138">
        <f t="shared" si="6"/>
        <v>0.97919433103383513</v>
      </c>
      <c r="Z30" s="138">
        <f t="shared" si="6"/>
        <v>0.27396458814472657</v>
      </c>
      <c r="AA30" s="138">
        <f t="shared" si="6"/>
        <v>-7.4091818137831944E-2</v>
      </c>
      <c r="AC30" s="136">
        <f t="shared" si="4"/>
        <v>41819</v>
      </c>
      <c r="AD30" s="138">
        <f t="shared" si="7"/>
        <v>-6.6516806325044198E-2</v>
      </c>
      <c r="AE30" s="138">
        <f t="shared" si="7"/>
        <v>0.12776715840845143</v>
      </c>
      <c r="AF30" s="138">
        <f t="shared" si="7"/>
        <v>8.7472723452619361E-2</v>
      </c>
      <c r="AG30" s="138">
        <f t="shared" si="7"/>
        <v>0.14833870006862404</v>
      </c>
      <c r="AH30" s="138">
        <f t="shared" si="7"/>
        <v>6.5800089965011743E-2</v>
      </c>
    </row>
    <row r="31" spans="1:34">
      <c r="H31" s="133">
        <v>41112</v>
      </c>
      <c r="I31" s="134">
        <v>2398.4549999999999</v>
      </c>
      <c r="J31" s="134">
        <v>1537.2065</v>
      </c>
      <c r="K31" s="134">
        <v>997.73860000000002</v>
      </c>
      <c r="L31" s="134">
        <v>1509.3961999999999</v>
      </c>
      <c r="M31" s="134">
        <v>1328.9022</v>
      </c>
      <c r="O31" s="136">
        <f t="shared" si="0"/>
        <v>41112</v>
      </c>
      <c r="P31" s="137">
        <f t="shared" si="1"/>
        <v>4.7085459231005267E-2</v>
      </c>
      <c r="Q31" s="137">
        <f t="shared" si="1"/>
        <v>-8.7392215284287311E-2</v>
      </c>
      <c r="R31" s="137">
        <f t="shared" si="1"/>
        <v>9.589374822131469E-2</v>
      </c>
      <c r="S31" s="137">
        <f t="shared" si="1"/>
        <v>-5.3126428327939124E-2</v>
      </c>
      <c r="T31" s="137">
        <f t="shared" si="1"/>
        <v>-0.25644227718190238</v>
      </c>
      <c r="V31" s="136">
        <f t="shared" si="2"/>
        <v>41476</v>
      </c>
      <c r="W31" s="138">
        <f t="shared" si="6"/>
        <v>-0.13228086257020955</v>
      </c>
      <c r="X31" s="138">
        <f t="shared" si="6"/>
        <v>0.36607130990242021</v>
      </c>
      <c r="Y31" s="138">
        <f t="shared" si="6"/>
        <v>1.0457142991224364</v>
      </c>
      <c r="Z31" s="138">
        <f t="shared" si="6"/>
        <v>0.34691713905801658</v>
      </c>
      <c r="AA31" s="138">
        <f t="shared" si="6"/>
        <v>-0.1089222295695369</v>
      </c>
      <c r="AC31" s="136">
        <f t="shared" si="4"/>
        <v>41826</v>
      </c>
      <c r="AD31" s="138">
        <f t="shared" si="7"/>
        <v>-5.4171561438832838E-2</v>
      </c>
      <c r="AE31" s="138">
        <f t="shared" si="7"/>
        <v>0.16935550586925263</v>
      </c>
      <c r="AF31" s="138">
        <f t="shared" si="7"/>
        <v>0.18178094249532184</v>
      </c>
      <c r="AG31" s="138">
        <f t="shared" si="7"/>
        <v>0.17681836225917635</v>
      </c>
      <c r="AH31" s="138">
        <f t="shared" si="7"/>
        <v>6.8326438070567486E-2</v>
      </c>
    </row>
    <row r="32" spans="1:34">
      <c r="H32" s="133">
        <v>41119</v>
      </c>
      <c r="I32" s="134">
        <v>2349.1080000000002</v>
      </c>
      <c r="J32" s="134">
        <v>1526.1637000000001</v>
      </c>
      <c r="K32" s="134">
        <v>978.38430000000005</v>
      </c>
      <c r="L32" s="134">
        <v>1500.8838000000001</v>
      </c>
      <c r="M32" s="134">
        <v>1321.7959000000001</v>
      </c>
      <c r="O32" s="136">
        <f t="shared" si="0"/>
        <v>41119</v>
      </c>
      <c r="P32" s="137">
        <f t="shared" si="1"/>
        <v>2.5542204862392115E-2</v>
      </c>
      <c r="Q32" s="137">
        <f t="shared" si="1"/>
        <v>-9.3948097818649878E-2</v>
      </c>
      <c r="R32" s="137">
        <f t="shared" si="1"/>
        <v>7.4635418262746667E-2</v>
      </c>
      <c r="S32" s="137">
        <f t="shared" si="1"/>
        <v>-5.84664222881075E-2</v>
      </c>
      <c r="T32" s="137">
        <f t="shared" si="1"/>
        <v>-0.26041844957868387</v>
      </c>
      <c r="V32" s="136">
        <f t="shared" si="2"/>
        <v>41483</v>
      </c>
      <c r="W32" s="138">
        <f t="shared" si="6"/>
        <v>-0.11899854579824443</v>
      </c>
      <c r="X32" s="138">
        <f t="shared" si="6"/>
        <v>0.44367372125667082</v>
      </c>
      <c r="Y32" s="138">
        <f t="shared" si="6"/>
        <v>1.2355527711295697</v>
      </c>
      <c r="Z32" s="138">
        <f t="shared" si="6"/>
        <v>0.42054419483518779</v>
      </c>
      <c r="AA32" s="138">
        <f t="shared" si="6"/>
        <v>-0.10601962808251197</v>
      </c>
      <c r="AC32" s="136">
        <f t="shared" si="4"/>
        <v>41833</v>
      </c>
      <c r="AD32" s="138">
        <f t="shared" si="7"/>
        <v>-6.7493156001489973E-2</v>
      </c>
      <c r="AE32" s="138">
        <f t="shared" si="7"/>
        <v>0.16305144374878044</v>
      </c>
      <c r="AF32" s="138">
        <f t="shared" si="7"/>
        <v>0.12950192007911743</v>
      </c>
      <c r="AG32" s="138">
        <f t="shared" si="7"/>
        <v>0.181959976974569</v>
      </c>
      <c r="AH32" s="138">
        <f t="shared" si="7"/>
        <v>9.2449337812541055E-2</v>
      </c>
    </row>
    <row r="33" spans="8:34">
      <c r="H33" s="133">
        <v>41126</v>
      </c>
      <c r="I33" s="134">
        <v>2353.7370000000001</v>
      </c>
      <c r="J33" s="134">
        <v>1503.5590999999999</v>
      </c>
      <c r="K33" s="134">
        <v>1002.9176</v>
      </c>
      <c r="L33" s="134">
        <v>1473.1112000000001</v>
      </c>
      <c r="M33" s="134">
        <v>1286.2637</v>
      </c>
      <c r="O33" s="136">
        <f t="shared" si="0"/>
        <v>41126</v>
      </c>
      <c r="P33" s="137">
        <f t="shared" si="1"/>
        <v>2.7563071875023271E-2</v>
      </c>
      <c r="Q33" s="137">
        <f t="shared" si="1"/>
        <v>-0.1073679824798095</v>
      </c>
      <c r="R33" s="137">
        <f t="shared" si="1"/>
        <v>0.10158224591203058</v>
      </c>
      <c r="S33" s="137">
        <f t="shared" si="1"/>
        <v>-7.5888714034051619E-2</v>
      </c>
      <c r="T33" s="137">
        <f t="shared" si="1"/>
        <v>-0.28029970323205078</v>
      </c>
      <c r="V33" s="136">
        <f t="shared" si="2"/>
        <v>41490</v>
      </c>
      <c r="W33" s="138">
        <f t="shared" si="6"/>
        <v>-0.10978648863951923</v>
      </c>
      <c r="X33" s="138">
        <f t="shared" si="6"/>
        <v>0.45251564735639338</v>
      </c>
      <c r="Y33" s="138">
        <f t="shared" si="6"/>
        <v>1.2121414425829462</v>
      </c>
      <c r="Z33" s="138">
        <f t="shared" si="6"/>
        <v>0.4293678353978585</v>
      </c>
      <c r="AA33" s="138">
        <f t="shared" si="6"/>
        <v>-7.1189136009548015E-2</v>
      </c>
      <c r="AC33" s="136">
        <f t="shared" si="4"/>
        <v>41840</v>
      </c>
      <c r="AD33" s="138">
        <f t="shared" si="7"/>
        <v>-6.0488530821653286E-2</v>
      </c>
      <c r="AE33" s="138">
        <f t="shared" si="7"/>
        <v>0.13371685898318142</v>
      </c>
      <c r="AF33" s="138">
        <f t="shared" si="7"/>
        <v>5.754503628876817E-2</v>
      </c>
      <c r="AG33" s="138">
        <f t="shared" si="7"/>
        <v>0.16549596233172514</v>
      </c>
      <c r="AH33" s="138">
        <f t="shared" si="7"/>
        <v>7.6960630800418706E-2</v>
      </c>
    </row>
    <row r="34" spans="8:34">
      <c r="H34" s="133">
        <v>41133</v>
      </c>
      <c r="I34" s="134">
        <v>2399.7510000000002</v>
      </c>
      <c r="J34" s="134">
        <v>1572.2725</v>
      </c>
      <c r="K34" s="134">
        <v>1065.2212999999999</v>
      </c>
      <c r="L34" s="134">
        <v>1544.6527000000001</v>
      </c>
      <c r="M34" s="134">
        <v>1318.2426</v>
      </c>
      <c r="O34" s="136">
        <f t="shared" si="0"/>
        <v>41133</v>
      </c>
      <c r="P34" s="137">
        <f t="shared" si="1"/>
        <v>4.7651249606544432E-2</v>
      </c>
      <c r="Q34" s="137">
        <f t="shared" si="1"/>
        <v>-6.6574254536111099E-2</v>
      </c>
      <c r="R34" s="137">
        <f t="shared" si="1"/>
        <v>0.1700152355959581</v>
      </c>
      <c r="S34" s="137">
        <f t="shared" si="1"/>
        <v>-3.1009340660926088E-2</v>
      </c>
      <c r="T34" s="137">
        <f t="shared" si="1"/>
        <v>-0.26240661970624446</v>
      </c>
      <c r="V34" s="136">
        <f t="shared" si="2"/>
        <v>41497</v>
      </c>
      <c r="W34" s="138">
        <f t="shared" si="6"/>
        <v>-9.4437549541298571E-2</v>
      </c>
      <c r="X34" s="138">
        <f t="shared" si="6"/>
        <v>0.46437102035003974</v>
      </c>
      <c r="Y34" s="138">
        <f t="shared" si="6"/>
        <v>1.1978489839973716</v>
      </c>
      <c r="Z34" s="138">
        <f t="shared" si="6"/>
        <v>0.4421303100286933</v>
      </c>
      <c r="AA34" s="138">
        <f t="shared" si="6"/>
        <v>-3.9261245423608426E-2</v>
      </c>
      <c r="AC34" s="136">
        <f t="shared" si="4"/>
        <v>41847</v>
      </c>
      <c r="AD34" s="138">
        <f t="shared" si="7"/>
        <v>-1.8677842809872724E-2</v>
      </c>
      <c r="AE34" s="138">
        <f t="shared" si="7"/>
        <v>0.12539024670096177</v>
      </c>
      <c r="AF34" s="138">
        <f t="shared" si="7"/>
        <v>2.6431900645407458E-2</v>
      </c>
      <c r="AG34" s="138">
        <f t="shared" si="7"/>
        <v>0.15745349715652934</v>
      </c>
      <c r="AH34" s="138">
        <f t="shared" si="7"/>
        <v>0.11403330025123704</v>
      </c>
    </row>
    <row r="35" spans="8:34">
      <c r="H35" s="133">
        <v>41140</v>
      </c>
      <c r="I35" s="134">
        <v>2313.4760000000001</v>
      </c>
      <c r="J35" s="134">
        <v>1532.8844999999999</v>
      </c>
      <c r="K35" s="134">
        <v>1059.5064</v>
      </c>
      <c r="L35" s="134">
        <v>1492.7488000000001</v>
      </c>
      <c r="M35" s="134">
        <v>1311.136</v>
      </c>
      <c r="O35" s="136">
        <f t="shared" si="0"/>
        <v>41140</v>
      </c>
      <c r="P35" s="137">
        <f t="shared" si="1"/>
        <v>9.9864620682519334E-3</v>
      </c>
      <c r="Q35" s="137">
        <f t="shared" si="1"/>
        <v>-8.9958097516467106E-2</v>
      </c>
      <c r="R35" s="137">
        <f t="shared" si="1"/>
        <v>0.16373811733902199</v>
      </c>
      <c r="S35" s="137">
        <f t="shared" si="1"/>
        <v>-6.3569665893432714E-2</v>
      </c>
      <c r="T35" s="137">
        <f t="shared" si="1"/>
        <v>-0.26638295996136574</v>
      </c>
      <c r="V35" s="136">
        <f t="shared" si="2"/>
        <v>41504</v>
      </c>
      <c r="W35" s="138">
        <f t="shared" si="6"/>
        <v>-8.7254086005873144E-2</v>
      </c>
      <c r="X35" s="138">
        <f t="shared" si="6"/>
        <v>0.42995768602214679</v>
      </c>
      <c r="Y35" s="138">
        <f t="shared" si="6"/>
        <v>1.1132986062227226</v>
      </c>
      <c r="Z35" s="138">
        <f t="shared" si="6"/>
        <v>0.41074028973336119</v>
      </c>
      <c r="AA35" s="138">
        <f t="shared" si="6"/>
        <v>-4.2163766269374015E-2</v>
      </c>
      <c r="AC35" s="136">
        <f t="shared" si="4"/>
        <v>41854</v>
      </c>
      <c r="AD35" s="138">
        <f t="shared" si="7"/>
        <v>1.1254285910262674E-2</v>
      </c>
      <c r="AE35" s="138">
        <f t="shared" si="7"/>
        <v>0.14406685894130566</v>
      </c>
      <c r="AF35" s="138">
        <f t="shared" si="7"/>
        <v>4.602821862823725E-2</v>
      </c>
      <c r="AG35" s="138">
        <f t="shared" si="7"/>
        <v>0.17980593513936416</v>
      </c>
      <c r="AH35" s="138">
        <f t="shared" si="7"/>
        <v>0.10835782945214167</v>
      </c>
    </row>
    <row r="36" spans="8:34">
      <c r="H36" s="133">
        <v>41147</v>
      </c>
      <c r="I36" s="134">
        <v>2275.6770000000001</v>
      </c>
      <c r="J36" s="134">
        <v>1566.3278</v>
      </c>
      <c r="K36" s="134">
        <v>1099.1029000000001</v>
      </c>
      <c r="L36" s="134">
        <v>1507.0724</v>
      </c>
      <c r="M36" s="134">
        <v>1385.7534000000001</v>
      </c>
      <c r="O36" s="136">
        <f t="shared" si="0"/>
        <v>41147</v>
      </c>
      <c r="P36" s="137">
        <f t="shared" si="1"/>
        <v>-6.5153206516542772E-3</v>
      </c>
      <c r="Q36" s="137">
        <f t="shared" si="1"/>
        <v>-7.0103500280127684E-2</v>
      </c>
      <c r="R36" s="137">
        <f t="shared" si="1"/>
        <v>0.20723002674439672</v>
      </c>
      <c r="S36" s="137">
        <f t="shared" si="1"/>
        <v>-5.4584193231449141E-2</v>
      </c>
      <c r="T36" s="137">
        <f t="shared" si="1"/>
        <v>-0.22463245038541113</v>
      </c>
      <c r="V36" s="136">
        <f t="shared" si="2"/>
        <v>41511</v>
      </c>
      <c r="W36" s="138">
        <f t="shared" si="6"/>
        <v>-9.4073503936961123E-2</v>
      </c>
      <c r="X36" s="138">
        <f t="shared" si="6"/>
        <v>0.53033593501006981</v>
      </c>
      <c r="Y36" s="138">
        <f t="shared" si="6"/>
        <v>1.2999790698765783</v>
      </c>
      <c r="Z36" s="138">
        <f t="shared" si="6"/>
        <v>0.52517328014556641</v>
      </c>
      <c r="AA36" s="138">
        <f t="shared" si="6"/>
        <v>-6.8286615163782316E-2</v>
      </c>
      <c r="AC36" s="136">
        <f t="shared" si="4"/>
        <v>41861</v>
      </c>
      <c r="AD36" s="138">
        <f t="shared" si="7"/>
        <v>1.200619237518219E-2</v>
      </c>
      <c r="AE36" s="138">
        <f t="shared" si="7"/>
        <v>0.17567599257292454</v>
      </c>
      <c r="AF36" s="138">
        <f t="shared" si="7"/>
        <v>8.0431562629982967E-2</v>
      </c>
      <c r="AG36" s="138">
        <f t="shared" si="7"/>
        <v>0.21377376334505316</v>
      </c>
      <c r="AH36" s="138">
        <f t="shared" si="7"/>
        <v>0.11948650659400473</v>
      </c>
    </row>
    <row r="37" spans="8:34">
      <c r="H37" s="133">
        <v>41154</v>
      </c>
      <c r="I37" s="134">
        <v>2204.8679999999999</v>
      </c>
      <c r="J37" s="134">
        <v>1522.8101999999999</v>
      </c>
      <c r="K37" s="134">
        <v>1099.0418999999999</v>
      </c>
      <c r="L37" s="134">
        <v>1458.3849</v>
      </c>
      <c r="M37" s="134">
        <v>1343.1147000000001</v>
      </c>
      <c r="O37" s="136">
        <f t="shared" si="0"/>
        <v>41154</v>
      </c>
      <c r="P37" s="137">
        <f t="shared" ref="P37:T68" si="8">I37/I$4-1</f>
        <v>-3.7428168415188923E-2</v>
      </c>
      <c r="Q37" s="137">
        <f t="shared" si="8"/>
        <v>-9.5939001582096228E-2</v>
      </c>
      <c r="R37" s="137">
        <f t="shared" si="8"/>
        <v>0.20716302570961487</v>
      </c>
      <c r="S37" s="137">
        <f t="shared" si="8"/>
        <v>-8.5126808232589002E-2</v>
      </c>
      <c r="T37" s="137">
        <f t="shared" si="8"/>
        <v>-0.24848998834111913</v>
      </c>
      <c r="V37" s="136">
        <f t="shared" si="2"/>
        <v>41518</v>
      </c>
      <c r="W37" s="138">
        <f t="shared" si="6"/>
        <v>-8.3385457744763358E-2</v>
      </c>
      <c r="X37" s="138">
        <f t="shared" si="6"/>
        <v>0.46897944652774459</v>
      </c>
      <c r="Y37" s="138">
        <f t="shared" si="6"/>
        <v>1.1546520249659769</v>
      </c>
      <c r="Z37" s="138">
        <f t="shared" si="6"/>
        <v>0.46468696199874016</v>
      </c>
      <c r="AA37" s="138">
        <f t="shared" si="6"/>
        <v>-5.9579052626485773E-2</v>
      </c>
      <c r="AC37" s="136">
        <f t="shared" si="4"/>
        <v>41868</v>
      </c>
      <c r="AD37" s="138">
        <f t="shared" si="7"/>
        <v>2.4813347468480407E-2</v>
      </c>
      <c r="AE37" s="138">
        <f t="shared" si="7"/>
        <v>0.20576559635149061</v>
      </c>
      <c r="AF37" s="138">
        <f t="shared" si="7"/>
        <v>0.12691395139073491</v>
      </c>
      <c r="AG37" s="138">
        <f t="shared" si="7"/>
        <v>0.23912610097351483</v>
      </c>
      <c r="AH37" s="138">
        <f t="shared" si="7"/>
        <v>0.14391623547217436</v>
      </c>
    </row>
    <row r="38" spans="8:34">
      <c r="H38" s="133">
        <v>41161</v>
      </c>
      <c r="I38" s="134">
        <v>2317.1790000000001</v>
      </c>
      <c r="J38" s="134">
        <v>1609.6937</v>
      </c>
      <c r="K38" s="134">
        <v>1151.5721000000001</v>
      </c>
      <c r="L38" s="134">
        <v>1558.8364999999999</v>
      </c>
      <c r="M38" s="134">
        <v>1371.5404000000001</v>
      </c>
      <c r="O38" s="136">
        <f t="shared" si="0"/>
        <v>41161</v>
      </c>
      <c r="P38" s="137">
        <f t="shared" si="8"/>
        <v>1.1603068365027225E-2</v>
      </c>
      <c r="Q38" s="137">
        <f t="shared" si="8"/>
        <v>-4.4358060138414035E-2</v>
      </c>
      <c r="R38" s="137">
        <f t="shared" si="8"/>
        <v>0.26486102173063242</v>
      </c>
      <c r="S38" s="137">
        <f t="shared" si="8"/>
        <v>-2.2111567255983178E-2</v>
      </c>
      <c r="T38" s="137">
        <f t="shared" si="8"/>
        <v>-0.23258501899009365</v>
      </c>
      <c r="V38" s="136">
        <f t="shared" si="2"/>
        <v>41525</v>
      </c>
      <c r="W38" s="138">
        <f t="shared" si="6"/>
        <v>-6.6006340493953264E-2</v>
      </c>
      <c r="X38" s="138">
        <f t="shared" si="6"/>
        <v>0.54458245461758059</v>
      </c>
      <c r="Y38" s="138">
        <f t="shared" si="6"/>
        <v>1.3481623727063683</v>
      </c>
      <c r="Z38" s="138">
        <f t="shared" si="6"/>
        <v>0.53219203583175867</v>
      </c>
      <c r="AA38" s="138">
        <f t="shared" si="6"/>
        <v>-5.6676612421979633E-2</v>
      </c>
      <c r="AC38" s="136">
        <f t="shared" si="4"/>
        <v>41875</v>
      </c>
      <c r="AD38" s="138">
        <f t="shared" si="7"/>
        <v>2.6866329958436852E-2</v>
      </c>
      <c r="AE38" s="138">
        <f t="shared" si="7"/>
        <v>0.24259872454038378</v>
      </c>
      <c r="AF38" s="138">
        <f t="shared" si="7"/>
        <v>0.15836057468891407</v>
      </c>
      <c r="AG38" s="138">
        <f t="shared" si="7"/>
        <v>0.28792960227763831</v>
      </c>
      <c r="AH38" s="138">
        <f t="shared" si="7"/>
        <v>0.11992252694544137</v>
      </c>
    </row>
    <row r="39" spans="8:34">
      <c r="H39" s="133">
        <v>41168</v>
      </c>
      <c r="I39" s="134">
        <v>2315.5419999999999</v>
      </c>
      <c r="J39" s="134">
        <v>1615.1858</v>
      </c>
      <c r="K39" s="134">
        <v>1154.0171</v>
      </c>
      <c r="L39" s="134">
        <v>1573.4443000000001</v>
      </c>
      <c r="M39" s="134">
        <v>1346.6679999999999</v>
      </c>
      <c r="O39" s="136">
        <f t="shared" si="0"/>
        <v>41168</v>
      </c>
      <c r="P39" s="137">
        <f t="shared" si="8"/>
        <v>1.0888408762591117E-2</v>
      </c>
      <c r="Q39" s="137">
        <f t="shared" si="8"/>
        <v>-4.1097513676740083E-2</v>
      </c>
      <c r="R39" s="137">
        <f t="shared" si="8"/>
        <v>0.26754655500999136</v>
      </c>
      <c r="S39" s="137">
        <f t="shared" si="8"/>
        <v>-1.2947810410516514E-2</v>
      </c>
      <c r="T39" s="137">
        <f t="shared" si="8"/>
        <v>-0.24650181821355865</v>
      </c>
      <c r="V39" s="136">
        <f t="shared" si="2"/>
        <v>41532</v>
      </c>
      <c r="W39" s="138">
        <f t="shared" si="6"/>
        <v>-1.406547037346173E-2</v>
      </c>
      <c r="X39" s="138">
        <f t="shared" si="6"/>
        <v>0.4942056296577586</v>
      </c>
      <c r="Y39" s="138">
        <f t="shared" si="6"/>
        <v>1.201847763855648</v>
      </c>
      <c r="Z39" s="138">
        <f t="shared" si="6"/>
        <v>0.48001840576667343</v>
      </c>
      <c r="AA39" s="138">
        <f t="shared" si="6"/>
        <v>-1.6041159298743612E-2</v>
      </c>
      <c r="AC39" s="136">
        <f t="shared" si="4"/>
        <v>41882</v>
      </c>
      <c r="AD39" s="138">
        <f t="shared" si="7"/>
        <v>1.5111496615118458E-2</v>
      </c>
      <c r="AE39" s="138">
        <f t="shared" si="7"/>
        <v>0.21320248942708164</v>
      </c>
      <c r="AF39" s="138">
        <f t="shared" si="7"/>
        <v>0.12218399933197999</v>
      </c>
      <c r="AG39" s="138">
        <f t="shared" si="7"/>
        <v>0.25811850439886674</v>
      </c>
      <c r="AH39" s="138">
        <f t="shared" si="7"/>
        <v>0.10746555921086065</v>
      </c>
    </row>
    <row r="40" spans="8:34">
      <c r="H40" s="133">
        <v>41175</v>
      </c>
      <c r="I40" s="134">
        <v>2199.0630000000001</v>
      </c>
      <c r="J40" s="134">
        <v>1523.9187999999999</v>
      </c>
      <c r="K40" s="134">
        <v>1106.6837</v>
      </c>
      <c r="L40" s="134">
        <v>1486.7202</v>
      </c>
      <c r="M40" s="134">
        <v>1247.1780000000001</v>
      </c>
      <c r="O40" s="136">
        <f t="shared" si="0"/>
        <v>41175</v>
      </c>
      <c r="P40" s="137">
        <f t="shared" si="8"/>
        <v>-3.9962437805623918E-2</v>
      </c>
      <c r="Q40" s="137">
        <f t="shared" si="8"/>
        <v>-9.5280848633786497E-2</v>
      </c>
      <c r="R40" s="137">
        <f t="shared" si="8"/>
        <v>0.21555660780131491</v>
      </c>
      <c r="S40" s="137">
        <f t="shared" si="8"/>
        <v>-6.7351523840459615E-2</v>
      </c>
      <c r="T40" s="137">
        <f t="shared" si="8"/>
        <v>-0.30216923891853786</v>
      </c>
      <c r="V40" s="136">
        <f t="shared" si="2"/>
        <v>41539</v>
      </c>
      <c r="W40" s="138">
        <f t="shared" si="6"/>
        <v>-3.6404164301426567E-2</v>
      </c>
      <c r="X40" s="138">
        <f t="shared" si="6"/>
        <v>0.51166468884985994</v>
      </c>
      <c r="Y40" s="138">
        <f t="shared" si="6"/>
        <v>1.2686290299873293</v>
      </c>
      <c r="Z40" s="138">
        <f t="shared" si="6"/>
        <v>0.48333970186857012</v>
      </c>
      <c r="AA40" s="138">
        <f t="shared" si="6"/>
        <v>1.00816895956648E-2</v>
      </c>
      <c r="AC40" s="136">
        <f t="shared" si="4"/>
        <v>41889</v>
      </c>
      <c r="AD40" s="138">
        <f t="shared" si="7"/>
        <v>6.3287342010646563E-2</v>
      </c>
      <c r="AE40" s="138">
        <f t="shared" si="7"/>
        <v>0.28951142867166446</v>
      </c>
      <c r="AF40" s="138">
        <f t="shared" si="7"/>
        <v>0.20555364915165697</v>
      </c>
      <c r="AG40" s="138">
        <f t="shared" si="7"/>
        <v>0.33734673479935795</v>
      </c>
      <c r="AH40" s="138">
        <f t="shared" si="7"/>
        <v>0.15026284074291563</v>
      </c>
    </row>
    <row r="41" spans="8:34">
      <c r="H41" s="133">
        <v>41182</v>
      </c>
      <c r="I41" s="134">
        <v>2293.1060000000002</v>
      </c>
      <c r="J41" s="134">
        <v>1566.9</v>
      </c>
      <c r="K41" s="134">
        <v>1122.1358</v>
      </c>
      <c r="L41" s="134">
        <v>1523.77</v>
      </c>
      <c r="M41" s="134">
        <v>1311.14</v>
      </c>
      <c r="O41" s="136">
        <f t="shared" si="0"/>
        <v>41182</v>
      </c>
      <c r="P41" s="137">
        <f t="shared" si="8"/>
        <v>1.0935994527201398E-3</v>
      </c>
      <c r="Q41" s="137">
        <f t="shared" si="8"/>
        <v>-6.976379694527024E-2</v>
      </c>
      <c r="R41" s="137">
        <f t="shared" si="8"/>
        <v>0.23252884861357836</v>
      </c>
      <c r="S41" s="137">
        <f t="shared" si="8"/>
        <v>-4.4109464230308593E-2</v>
      </c>
      <c r="T41" s="137">
        <f t="shared" si="8"/>
        <v>-0.26638072185017037</v>
      </c>
      <c r="V41" s="136">
        <f t="shared" si="2"/>
        <v>41546</v>
      </c>
      <c r="W41" s="138">
        <f t="shared" si="6"/>
        <v>-5.127457555411985E-2</v>
      </c>
      <c r="X41" s="138">
        <f t="shared" si="6"/>
        <v>0.56148532912001836</v>
      </c>
      <c r="Y41" s="138">
        <f t="shared" si="6"/>
        <v>1.4140412032474541</v>
      </c>
      <c r="Z41" s="138">
        <f t="shared" si="6"/>
        <v>0.53994926166981583</v>
      </c>
      <c r="AA41" s="138">
        <f t="shared" si="6"/>
        <v>-5.087149008918912E-2</v>
      </c>
      <c r="AC41" s="136">
        <f t="shared" si="4"/>
        <v>41896</v>
      </c>
      <c r="AD41" s="138">
        <f t="shared" si="7"/>
        <v>5.8554933018678756E-2</v>
      </c>
      <c r="AE41" s="138">
        <f t="shared" si="7"/>
        <v>0.31346442663268959</v>
      </c>
      <c r="AF41" s="138">
        <f t="shared" si="7"/>
        <v>0.20903014911251794</v>
      </c>
      <c r="AG41" s="138">
        <f t="shared" si="7"/>
        <v>0.37363039967917544</v>
      </c>
      <c r="AH41" s="138">
        <f t="shared" si="7"/>
        <v>0.14194363842226632</v>
      </c>
    </row>
    <row r="42" spans="8:34">
      <c r="H42" s="133">
        <v>41196</v>
      </c>
      <c r="I42" s="134">
        <v>2304.5309999999999</v>
      </c>
      <c r="J42" s="134">
        <v>1564.46</v>
      </c>
      <c r="K42" s="134">
        <v>1122.3014000000001</v>
      </c>
      <c r="L42" s="134">
        <v>1518.66</v>
      </c>
      <c r="M42" s="134">
        <v>1314.69</v>
      </c>
      <c r="O42" s="136">
        <f t="shared" si="0"/>
        <v>41196</v>
      </c>
      <c r="P42" s="137">
        <f t="shared" si="8"/>
        <v>6.0813734037485911E-3</v>
      </c>
      <c r="Q42" s="137">
        <f t="shared" si="8"/>
        <v>-7.1212374605270079E-2</v>
      </c>
      <c r="R42" s="137">
        <f t="shared" si="8"/>
        <v>0.23271073994734603</v>
      </c>
      <c r="S42" s="137">
        <f t="shared" si="8"/>
        <v>-4.7315066544163731E-2</v>
      </c>
      <c r="T42" s="137">
        <f t="shared" si="8"/>
        <v>-0.26439439816434585</v>
      </c>
      <c r="V42" s="136">
        <f t="shared" si="2"/>
        <v>41553</v>
      </c>
      <c r="W42" s="138">
        <f t="shared" si="6"/>
        <v>-4.5702578306447306E-2</v>
      </c>
      <c r="X42" s="138">
        <f t="shared" si="6"/>
        <v>0.59677844157077087</v>
      </c>
      <c r="Y42" s="138">
        <f t="shared" si="6"/>
        <v>1.5027247641841472</v>
      </c>
      <c r="Z42" s="138">
        <f t="shared" si="6"/>
        <v>0.57156204073063188</v>
      </c>
      <c r="AA42" s="138">
        <f t="shared" si="6"/>
        <v>-4.7968969243423754E-2</v>
      </c>
      <c r="AC42" s="136">
        <f t="shared" si="4"/>
        <v>41903</v>
      </c>
      <c r="AD42" s="138">
        <f t="shared" si="7"/>
        <v>5.2847476728668408E-2</v>
      </c>
      <c r="AE42" s="138">
        <f t="shared" si="7"/>
        <v>0.30683689793317326</v>
      </c>
      <c r="AF42" s="138">
        <f t="shared" si="7"/>
        <v>0.17809054895115528</v>
      </c>
      <c r="AG42" s="138">
        <f t="shared" si="7"/>
        <v>0.37228538037884484</v>
      </c>
      <c r="AH42" s="138">
        <f t="shared" si="7"/>
        <v>0.15229534500956832</v>
      </c>
    </row>
    <row r="43" spans="8:34">
      <c r="H43" s="133">
        <v>41203</v>
      </c>
      <c r="I43" s="134">
        <v>2332.4699999999998</v>
      </c>
      <c r="J43" s="134">
        <v>1545.86</v>
      </c>
      <c r="K43" s="134">
        <v>1116.0943</v>
      </c>
      <c r="L43" s="134">
        <v>1493.73</v>
      </c>
      <c r="M43" s="134">
        <v>1314.68</v>
      </c>
      <c r="O43" s="136">
        <f t="shared" si="0"/>
        <v>41203</v>
      </c>
      <c r="P43" s="137">
        <f t="shared" si="8"/>
        <v>1.8278608976421307E-2</v>
      </c>
      <c r="Q43" s="137">
        <f t="shared" si="8"/>
        <v>-8.2254810865923567E-2</v>
      </c>
      <c r="R43" s="137">
        <f t="shared" si="8"/>
        <v>0.22589300022615588</v>
      </c>
      <c r="S43" s="137">
        <f t="shared" si="8"/>
        <v>-6.2954140063617658E-2</v>
      </c>
      <c r="T43" s="137">
        <f t="shared" si="8"/>
        <v>-0.26439999344233411</v>
      </c>
      <c r="V43" s="136">
        <f t="shared" si="2"/>
        <v>41560</v>
      </c>
      <c r="W43" s="138">
        <f t="shared" si="6"/>
        <v>-2.214419295763892E-2</v>
      </c>
      <c r="X43" s="138">
        <f t="shared" si="6"/>
        <v>0.67634431643260617</v>
      </c>
      <c r="Y43" s="138">
        <f t="shared" si="6"/>
        <v>1.5703895067811722</v>
      </c>
      <c r="Z43" s="138">
        <f t="shared" si="6"/>
        <v>0.659115613408916</v>
      </c>
      <c r="AA43" s="138">
        <f t="shared" si="6"/>
        <v>1.5886650645936529E-2</v>
      </c>
      <c r="AC43" s="136">
        <f t="shared" si="4"/>
        <v>41910</v>
      </c>
      <c r="AD43" s="138">
        <f t="shared" si="7"/>
        <v>5.8052649081085095E-2</v>
      </c>
      <c r="AE43" s="138">
        <f t="shared" si="7"/>
        <v>0.3572710699252668</v>
      </c>
      <c r="AF43" s="138">
        <f t="shared" si="7"/>
        <v>0.23259514433267325</v>
      </c>
      <c r="AG43" s="138">
        <f t="shared" si="7"/>
        <v>0.42985804593600574</v>
      </c>
      <c r="AH43" s="138">
        <f t="shared" si="7"/>
        <v>0.15018053343643167</v>
      </c>
    </row>
    <row r="44" spans="8:34">
      <c r="H44" s="133">
        <v>41210</v>
      </c>
      <c r="I44" s="134">
        <v>2247.9070000000002</v>
      </c>
      <c r="J44" s="134">
        <v>1490.61</v>
      </c>
      <c r="K44" s="134">
        <v>1067.27</v>
      </c>
      <c r="L44" s="134">
        <v>1438.07</v>
      </c>
      <c r="M44" s="134">
        <v>1282.7</v>
      </c>
      <c r="O44" s="136">
        <f t="shared" si="0"/>
        <v>41210</v>
      </c>
      <c r="P44" s="137">
        <f t="shared" si="8"/>
        <v>-1.8638776460850215E-2</v>
      </c>
      <c r="Q44" s="137">
        <f t="shared" si="8"/>
        <v>-0.11505559599501536</v>
      </c>
      <c r="R44" s="137">
        <f t="shared" si="8"/>
        <v>0.17226548182476109</v>
      </c>
      <c r="S44" s="137">
        <f t="shared" si="8"/>
        <v>-9.7870739826666719E-2</v>
      </c>
      <c r="T44" s="137">
        <f t="shared" si="8"/>
        <v>-0.28229369244871905</v>
      </c>
      <c r="V44" s="136">
        <f t="shared" si="2"/>
        <v>41567</v>
      </c>
      <c r="W44" s="138">
        <f t="shared" si="6"/>
        <v>-3.8961594575205538E-2</v>
      </c>
      <c r="X44" s="138">
        <f t="shared" si="6"/>
        <v>0.63740447144823675</v>
      </c>
      <c r="Y44" s="138">
        <f t="shared" si="6"/>
        <v>1.5027593974377025</v>
      </c>
      <c r="Z44" s="138">
        <f t="shared" si="6"/>
        <v>0.62313177969067102</v>
      </c>
      <c r="AA44" s="138">
        <f t="shared" si="6"/>
        <v>-1.0236117607212436E-2</v>
      </c>
      <c r="AC44" s="136">
        <f t="shared" si="4"/>
        <v>41917</v>
      </c>
      <c r="AD44" s="138">
        <f t="shared" si="7"/>
        <v>6.4037946097162513E-2</v>
      </c>
      <c r="AE44" s="138">
        <f t="shared" si="7"/>
        <v>0.3878466645579921</v>
      </c>
      <c r="AF44" s="138">
        <f t="shared" si="7"/>
        <v>0.26100698643575981</v>
      </c>
      <c r="AG44" s="138">
        <f t="shared" si="7"/>
        <v>0.46624535232602682</v>
      </c>
      <c r="AH44" s="138">
        <f t="shared" si="7"/>
        <v>0.15011107579382932</v>
      </c>
    </row>
    <row r="45" spans="8:34">
      <c r="H45" s="133">
        <v>41217</v>
      </c>
      <c r="I45" s="134">
        <v>2306.7739999999999</v>
      </c>
      <c r="J45" s="134">
        <v>1493.75</v>
      </c>
      <c r="K45" s="134">
        <v>1103.5782999999999</v>
      </c>
      <c r="L45" s="134">
        <v>1432.64</v>
      </c>
      <c r="M45" s="134">
        <v>1282.7</v>
      </c>
      <c r="O45" s="136">
        <f t="shared" si="0"/>
        <v>41217</v>
      </c>
      <c r="P45" s="137">
        <f t="shared" si="8"/>
        <v>7.0605923947468785E-3</v>
      </c>
      <c r="Q45" s="137">
        <f t="shared" si="8"/>
        <v>-0.11319144277681892</v>
      </c>
      <c r="R45" s="137">
        <f t="shared" si="8"/>
        <v>0.2121457059421239</v>
      </c>
      <c r="S45" s="137">
        <f t="shared" si="8"/>
        <v>-0.10127708435978466</v>
      </c>
      <c r="T45" s="137">
        <f t="shared" si="8"/>
        <v>-0.28229369244871905</v>
      </c>
      <c r="V45" s="136">
        <f t="shared" si="2"/>
        <v>41574</v>
      </c>
      <c r="W45" s="138">
        <f t="shared" si="6"/>
        <v>-6.1737222454839924E-2</v>
      </c>
      <c r="X45" s="138">
        <f t="shared" si="6"/>
        <v>0.52195769958431959</v>
      </c>
      <c r="Y45" s="138">
        <f t="shared" si="6"/>
        <v>1.2617567225116146</v>
      </c>
      <c r="Z45" s="138">
        <f t="shared" si="6"/>
        <v>0.50995975925537107</v>
      </c>
      <c r="AA45" s="138">
        <f t="shared" si="6"/>
        <v>-2.4748802477299492E-2</v>
      </c>
      <c r="AC45" s="136">
        <f t="shared" si="4"/>
        <v>41924</v>
      </c>
      <c r="AD45" s="138">
        <f t="shared" si="7"/>
        <v>7.0897573148082982E-2</v>
      </c>
      <c r="AE45" s="138">
        <f t="shared" si="7"/>
        <v>0.39223761169996108</v>
      </c>
      <c r="AF45" s="138">
        <f t="shared" si="7"/>
        <v>0.24095427797179947</v>
      </c>
      <c r="AG45" s="138">
        <f t="shared" si="7"/>
        <v>0.47971623495917104</v>
      </c>
      <c r="AH45" s="138">
        <f t="shared" si="7"/>
        <v>0.152108243484808</v>
      </c>
    </row>
    <row r="46" spans="8:34">
      <c r="H46" s="133">
        <v>41224</v>
      </c>
      <c r="I46" s="134">
        <v>2240.924</v>
      </c>
      <c r="J46" s="134">
        <v>1436.59</v>
      </c>
      <c r="K46" s="134">
        <v>1071.8958</v>
      </c>
      <c r="L46" s="134">
        <v>1376.25</v>
      </c>
      <c r="M46" s="134">
        <v>1229.4000000000001</v>
      </c>
      <c r="O46" s="136">
        <f t="shared" si="0"/>
        <v>41224</v>
      </c>
      <c r="P46" s="137">
        <f t="shared" si="8"/>
        <v>-2.1687321362384826E-2</v>
      </c>
      <c r="Q46" s="137">
        <f t="shared" si="8"/>
        <v>-0.14712615550041863</v>
      </c>
      <c r="R46" s="137">
        <f t="shared" si="8"/>
        <v>0.17734635701644175</v>
      </c>
      <c r="S46" s="137">
        <f t="shared" si="8"/>
        <v>-0.13665162731052727</v>
      </c>
      <c r="T46" s="137">
        <f t="shared" si="8"/>
        <v>-0.31211652412602731</v>
      </c>
      <c r="V46" s="136">
        <f t="shared" si="2"/>
        <v>41581</v>
      </c>
      <c r="W46" s="138">
        <f t="shared" si="6"/>
        <v>-5.5240256234231455E-2</v>
      </c>
      <c r="X46" s="138">
        <f t="shared" si="6"/>
        <v>0.45101763760519153</v>
      </c>
      <c r="Y46" s="138">
        <f t="shared" si="6"/>
        <v>1.1146822469379134</v>
      </c>
      <c r="Z46" s="138">
        <f t="shared" si="6"/>
        <v>0.43155910140667619</v>
      </c>
      <c r="AA46" s="138">
        <f t="shared" si="6"/>
        <v>-1.023603696595321E-2</v>
      </c>
      <c r="AC46" s="136">
        <f t="shared" si="4"/>
        <v>41931</v>
      </c>
      <c r="AD46" s="138">
        <f t="shared" si="7"/>
        <v>6.0019674596414552E-2</v>
      </c>
      <c r="AE46" s="138">
        <f t="shared" si="7"/>
        <v>0.33247176390810895</v>
      </c>
      <c r="AF46" s="138">
        <f t="shared" si="7"/>
        <v>0.17958911012171619</v>
      </c>
      <c r="AG46" s="138">
        <f t="shared" si="7"/>
        <v>0.41020458950130845</v>
      </c>
      <c r="AH46" s="138">
        <f t="shared" si="7"/>
        <v>0.15080790959323798</v>
      </c>
    </row>
    <row r="47" spans="8:34">
      <c r="H47" s="133">
        <v>41231</v>
      </c>
      <c r="I47" s="134">
        <v>2177.2399999999998</v>
      </c>
      <c r="J47" s="134">
        <v>1364.03</v>
      </c>
      <c r="K47" s="134">
        <v>1018.4218</v>
      </c>
      <c r="L47" s="134">
        <v>1306.01</v>
      </c>
      <c r="M47" s="134">
        <v>1168.99</v>
      </c>
      <c r="O47" s="136">
        <f t="shared" si="0"/>
        <v>41231</v>
      </c>
      <c r="P47" s="137">
        <f t="shared" si="8"/>
        <v>-4.9489631760398445E-2</v>
      </c>
      <c r="Q47" s="137">
        <f t="shared" si="8"/>
        <v>-0.19020353050434435</v>
      </c>
      <c r="R47" s="137">
        <f t="shared" si="8"/>
        <v>0.11861171219826327</v>
      </c>
      <c r="S47" s="137">
        <f t="shared" si="8"/>
        <v>-0.18071454443874424</v>
      </c>
      <c r="T47" s="137">
        <f t="shared" si="8"/>
        <v>-0.34591759845297276</v>
      </c>
      <c r="V47" s="136">
        <f t="shared" si="2"/>
        <v>41588</v>
      </c>
      <c r="W47" s="138">
        <f t="shared" si="6"/>
        <v>-8.5748387048215968E-2</v>
      </c>
      <c r="X47" s="138">
        <f t="shared" si="6"/>
        <v>0.42318656802446619</v>
      </c>
      <c r="Y47" s="138">
        <f t="shared" si="6"/>
        <v>1.0261221080294711</v>
      </c>
      <c r="Z47" s="138">
        <f t="shared" si="6"/>
        <v>0.41705080831408781</v>
      </c>
      <c r="AA47" s="138">
        <f t="shared" si="6"/>
        <v>-3.9261326064867874E-2</v>
      </c>
      <c r="AC47" s="136">
        <f t="shared" si="4"/>
        <v>41938</v>
      </c>
      <c r="AD47" s="138">
        <f t="shared" si="7"/>
        <v>3.7867954458431941E-2</v>
      </c>
      <c r="AE47" s="138">
        <f t="shared" si="7"/>
        <v>0.32276409078020674</v>
      </c>
      <c r="AF47" s="138">
        <f t="shared" si="7"/>
        <v>0.16756553054185308</v>
      </c>
      <c r="AG47" s="138">
        <f t="shared" si="7"/>
        <v>0.40814326427831005</v>
      </c>
      <c r="AH47" s="138">
        <f t="shared" si="7"/>
        <v>0.10434309088766947</v>
      </c>
    </row>
    <row r="48" spans="8:34">
      <c r="H48" s="133">
        <v>41238</v>
      </c>
      <c r="I48" s="134">
        <v>2192.6759999999999</v>
      </c>
      <c r="J48" s="134">
        <v>1370.55</v>
      </c>
      <c r="K48" s="134">
        <v>1027.2358999999999</v>
      </c>
      <c r="L48" s="134">
        <v>1317.37</v>
      </c>
      <c r="M48" s="134">
        <v>1154.77</v>
      </c>
      <c r="O48" s="136">
        <f t="shared" si="0"/>
        <v>41238</v>
      </c>
      <c r="P48" s="137">
        <f t="shared" si="8"/>
        <v>-4.2750788985074339E-2</v>
      </c>
      <c r="Q48" s="137">
        <f t="shared" si="8"/>
        <v>-0.18633274101942709</v>
      </c>
      <c r="R48" s="137">
        <f t="shared" si="8"/>
        <v>0.12829292237315015</v>
      </c>
      <c r="S48" s="137">
        <f t="shared" si="8"/>
        <v>-0.17358819565490968</v>
      </c>
      <c r="T48" s="137">
        <f t="shared" si="8"/>
        <v>-0.35387408375224716</v>
      </c>
      <c r="V48" s="136">
        <f t="shared" si="2"/>
        <v>41595</v>
      </c>
      <c r="W48" s="138">
        <f t="shared" si="6"/>
        <v>-6.8798281102626424E-2</v>
      </c>
      <c r="X48" s="138">
        <f t="shared" si="6"/>
        <v>0.47511551580332134</v>
      </c>
      <c r="Y48" s="138">
        <f t="shared" si="6"/>
        <v>1.1341099066122298</v>
      </c>
      <c r="Z48" s="138">
        <f t="shared" si="6"/>
        <v>0.47262089719364542</v>
      </c>
      <c r="AA48" s="138">
        <f t="shared" si="6"/>
        <v>-4.7968888602164306E-2</v>
      </c>
      <c r="AC48" s="136">
        <f t="shared" si="4"/>
        <v>41945</v>
      </c>
      <c r="AD48" s="138">
        <f t="shared" si="7"/>
        <v>8.8929436269849171E-2</v>
      </c>
      <c r="AE48" s="138">
        <f t="shared" si="7"/>
        <v>0.3622148694683005</v>
      </c>
      <c r="AF48" s="138">
        <f t="shared" si="7"/>
        <v>0.16094397207132327</v>
      </c>
      <c r="AG48" s="138">
        <f t="shared" si="7"/>
        <v>0.46011522770291169</v>
      </c>
      <c r="AH48" s="138">
        <f t="shared" si="7"/>
        <v>0.16769097878060357</v>
      </c>
    </row>
    <row r="49" spans="8:34">
      <c r="H49" s="133">
        <v>41245</v>
      </c>
      <c r="I49" s="134">
        <v>2139.6610000000001</v>
      </c>
      <c r="J49" s="134">
        <v>1280.69</v>
      </c>
      <c r="K49" s="134">
        <v>944.83439999999996</v>
      </c>
      <c r="L49" s="134">
        <v>1220.24</v>
      </c>
      <c r="M49" s="134">
        <v>1126.3499999999999</v>
      </c>
      <c r="O49" s="136">
        <f t="shared" si="0"/>
        <v>41245</v>
      </c>
      <c r="P49" s="137">
        <f t="shared" si="8"/>
        <v>-6.5895369817790206E-2</v>
      </c>
      <c r="Q49" s="137">
        <f t="shared" si="8"/>
        <v>-0.2396807691044982</v>
      </c>
      <c r="R49" s="137">
        <f t="shared" si="8"/>
        <v>3.7784958970653149E-2</v>
      </c>
      <c r="S49" s="137">
        <f t="shared" si="8"/>
        <v>-0.23451973239556601</v>
      </c>
      <c r="T49" s="137">
        <f t="shared" si="8"/>
        <v>-0.36977586379481941</v>
      </c>
      <c r="V49" s="136">
        <f t="shared" si="2"/>
        <v>41602</v>
      </c>
      <c r="W49" s="138">
        <f t="shared" si="6"/>
        <v>-5.0089743777652518E-2</v>
      </c>
      <c r="X49" s="138">
        <f t="shared" si="6"/>
        <v>0.53671103757399852</v>
      </c>
      <c r="Y49" s="138">
        <f t="shared" si="6"/>
        <v>1.1697905110516684</v>
      </c>
      <c r="Z49" s="138">
        <f t="shared" si="6"/>
        <v>0.55237910280635449</v>
      </c>
      <c r="AA49" s="138">
        <f t="shared" si="6"/>
        <v>-3.3456123090818135E-2</v>
      </c>
      <c r="AC49" s="136">
        <f t="shared" si="4"/>
        <v>41952</v>
      </c>
      <c r="AD49" s="138">
        <f t="shared" si="7"/>
        <v>8.625000976783781E-2</v>
      </c>
      <c r="AE49" s="138">
        <f t="shared" si="7"/>
        <v>0.36217266806047643</v>
      </c>
      <c r="AF49" s="138">
        <f t="shared" si="7"/>
        <v>0.15919416321721713</v>
      </c>
      <c r="AG49" s="138">
        <f t="shared" si="7"/>
        <v>0.47694155256915916</v>
      </c>
      <c r="AH49" s="138">
        <f t="shared" si="7"/>
        <v>0.15964205351173089</v>
      </c>
    </row>
    <row r="50" spans="8:34">
      <c r="H50" s="133">
        <v>41252</v>
      </c>
      <c r="I50" s="134">
        <v>2246.7570000000001</v>
      </c>
      <c r="J50" s="134">
        <v>1349.22</v>
      </c>
      <c r="K50" s="134">
        <v>985.45</v>
      </c>
      <c r="L50" s="134">
        <v>1285.96</v>
      </c>
      <c r="M50" s="134">
        <v>1193.8499999999999</v>
      </c>
      <c r="O50" s="136">
        <f t="shared" si="0"/>
        <v>41252</v>
      </c>
      <c r="P50" s="137">
        <f t="shared" si="8"/>
        <v>-1.9140828105811525E-2</v>
      </c>
      <c r="Q50" s="137">
        <f t="shared" si="8"/>
        <v>-0.19899592195704741</v>
      </c>
      <c r="R50" s="137">
        <f t="shared" si="8"/>
        <v>8.2396225007927537E-2</v>
      </c>
      <c r="S50" s="137">
        <f t="shared" si="8"/>
        <v>-0.19329229911443824</v>
      </c>
      <c r="T50" s="137">
        <f t="shared" si="8"/>
        <v>-0.3320077373742133</v>
      </c>
      <c r="V50" s="136">
        <f t="shared" si="2"/>
        <v>41609</v>
      </c>
      <c r="W50" s="138">
        <f t="shared" si="6"/>
        <v>-3.3855448938741706E-2</v>
      </c>
      <c r="X50" s="138">
        <f t="shared" si="6"/>
        <v>0.59970787080674559</v>
      </c>
      <c r="Y50" s="138">
        <f t="shared" si="6"/>
        <v>1.2978670045520673</v>
      </c>
      <c r="Z50" s="138">
        <f t="shared" si="6"/>
        <v>0.60956896913709846</v>
      </c>
      <c r="AA50" s="138">
        <f t="shared" si="6"/>
        <v>-1.5283937873973308E-3</v>
      </c>
      <c r="AC50" s="136">
        <f t="shared" si="4"/>
        <v>41959</v>
      </c>
      <c r="AD50" s="138">
        <f t="shared" si="7"/>
        <v>0.12051992682369872</v>
      </c>
      <c r="AE50" s="138">
        <f t="shared" si="7"/>
        <v>0.32697557724965365</v>
      </c>
      <c r="AF50" s="138">
        <f t="shared" si="7"/>
        <v>0.13250670479977544</v>
      </c>
      <c r="AG50" s="138">
        <f t="shared" si="7"/>
        <v>0.4259956110914207</v>
      </c>
      <c r="AH50" s="138">
        <f t="shared" si="7"/>
        <v>0.20223738694791926</v>
      </c>
    </row>
    <row r="51" spans="8:34">
      <c r="H51" s="133">
        <v>41259</v>
      </c>
      <c r="I51" s="134">
        <v>2355.8649999999998</v>
      </c>
      <c r="J51" s="134">
        <v>1390.48</v>
      </c>
      <c r="K51" s="134">
        <v>1018.7</v>
      </c>
      <c r="L51" s="134">
        <v>1328.06</v>
      </c>
      <c r="M51" s="134">
        <v>1218.72</v>
      </c>
      <c r="O51" s="136">
        <f t="shared" si="0"/>
        <v>41259</v>
      </c>
      <c r="P51" s="137">
        <f t="shared" si="8"/>
        <v>2.8492085701525394E-2</v>
      </c>
      <c r="Q51" s="137">
        <f t="shared" si="8"/>
        <v>-0.17450071119819999</v>
      </c>
      <c r="R51" s="137">
        <f t="shared" si="8"/>
        <v>0.11891728085197206</v>
      </c>
      <c r="S51" s="137">
        <f t="shared" si="8"/>
        <v>-0.16688215089265679</v>
      </c>
      <c r="T51" s="137">
        <f t="shared" si="8"/>
        <v>-0.31809228101746545</v>
      </c>
      <c r="V51" s="136">
        <f t="shared" si="2"/>
        <v>41616</v>
      </c>
      <c r="W51" s="138">
        <f t="shared" si="6"/>
        <v>-2.8569855360205176E-2</v>
      </c>
      <c r="X51" s="138">
        <f t="shared" si="6"/>
        <v>0.51179725908496021</v>
      </c>
      <c r="Y51" s="138">
        <f t="shared" si="6"/>
        <v>1.1104320240274062</v>
      </c>
      <c r="Z51" s="138">
        <f t="shared" si="6"/>
        <v>0.52463356428021535</v>
      </c>
      <c r="AA51" s="138">
        <f t="shared" si="6"/>
        <v>-1.6041078657484165E-2</v>
      </c>
      <c r="AC51" s="136">
        <f t="shared" si="4"/>
        <v>41966</v>
      </c>
      <c r="AD51" s="138">
        <f t="shared" si="7"/>
        <v>0.12154533275334067</v>
      </c>
      <c r="AE51" s="138">
        <f t="shared" si="7"/>
        <v>0.3737154742931077</v>
      </c>
      <c r="AF51" s="138">
        <f t="shared" si="7"/>
        <v>0.19790089112603271</v>
      </c>
      <c r="AG51" s="138">
        <f t="shared" si="7"/>
        <v>0.48084125775160191</v>
      </c>
      <c r="AH51" s="138">
        <f t="shared" si="7"/>
        <v>0.166421466717938</v>
      </c>
    </row>
    <row r="52" spans="8:34">
      <c r="H52" s="133">
        <v>41266</v>
      </c>
      <c r="I52" s="134">
        <v>2372.002</v>
      </c>
      <c r="J52" s="134">
        <v>1398.83</v>
      </c>
      <c r="K52" s="134">
        <v>1041.43</v>
      </c>
      <c r="L52" s="134">
        <v>1338.26</v>
      </c>
      <c r="M52" s="134">
        <v>1204.52</v>
      </c>
      <c r="O52" s="136">
        <f t="shared" si="0"/>
        <v>41266</v>
      </c>
      <c r="P52" s="137">
        <f t="shared" si="8"/>
        <v>3.5536961696951863E-2</v>
      </c>
      <c r="Q52" s="137">
        <f t="shared" si="8"/>
        <v>-0.16954348846828293</v>
      </c>
      <c r="R52" s="137">
        <f t="shared" si="8"/>
        <v>0.14388340414024658</v>
      </c>
      <c r="S52" s="137">
        <f t="shared" si="8"/>
        <v>-0.16048349265365025</v>
      </c>
      <c r="T52" s="137">
        <f t="shared" si="8"/>
        <v>-0.32603757576076331</v>
      </c>
      <c r="V52" s="136">
        <f t="shared" si="2"/>
        <v>41623</v>
      </c>
      <c r="W52" s="138">
        <f t="shared" si="6"/>
        <v>-4.6652503615697727E-2</v>
      </c>
      <c r="X52" s="138">
        <f t="shared" si="6"/>
        <v>0.51906048050776787</v>
      </c>
      <c r="Y52" s="138">
        <f t="shared" si="6"/>
        <v>1.2003625698061851</v>
      </c>
      <c r="Z52" s="138">
        <f t="shared" si="6"/>
        <v>0.51991021065155008</v>
      </c>
      <c r="AA52" s="138">
        <f t="shared" si="6"/>
        <v>-3.3456203732077361E-2</v>
      </c>
      <c r="AC52" s="136">
        <f t="shared" si="4"/>
        <v>41973</v>
      </c>
      <c r="AD52" s="138">
        <f t="shared" si="7"/>
        <v>0.21938173492431878</v>
      </c>
      <c r="AE52" s="138">
        <f t="shared" si="7"/>
        <v>0.43189255772822244</v>
      </c>
      <c r="AF52" s="138">
        <f t="shared" si="7"/>
        <v>0.26377667542064498</v>
      </c>
      <c r="AG52" s="138">
        <f t="shared" si="7"/>
        <v>0.5302099533361837</v>
      </c>
      <c r="AH52" s="138">
        <f t="shared" si="7"/>
        <v>0.26177986424677413</v>
      </c>
    </row>
    <row r="53" spans="8:34">
      <c r="H53" s="133">
        <v>41273</v>
      </c>
      <c r="I53" s="134">
        <v>2480.049</v>
      </c>
      <c r="J53" s="134">
        <v>1466.8</v>
      </c>
      <c r="K53" s="134">
        <v>1079.1300000000001</v>
      </c>
      <c r="L53" s="134">
        <v>1416.17</v>
      </c>
      <c r="M53" s="134">
        <v>1232.95</v>
      </c>
      <c r="O53" s="136">
        <f t="shared" si="0"/>
        <v>41273</v>
      </c>
      <c r="P53" s="137">
        <f t="shared" si="8"/>
        <v>8.2706678290981106E-2</v>
      </c>
      <c r="Q53" s="137">
        <f t="shared" si="8"/>
        <v>-0.12919110176738946</v>
      </c>
      <c r="R53" s="137">
        <f t="shared" si="8"/>
        <v>0.18529224039048642</v>
      </c>
      <c r="S53" s="137">
        <f t="shared" si="8"/>
        <v>-0.11160903545747458</v>
      </c>
      <c r="T53" s="137">
        <f t="shared" si="8"/>
        <v>-0.3101302004402029</v>
      </c>
      <c r="V53" s="136">
        <f t="shared" si="2"/>
        <v>41630</v>
      </c>
      <c r="W53" s="138">
        <f t="shared" si="6"/>
        <v>-9.7556695448320796E-2</v>
      </c>
      <c r="X53" s="138">
        <f t="shared" si="6"/>
        <v>0.44401440302707673</v>
      </c>
      <c r="Y53" s="138">
        <f t="shared" si="6"/>
        <v>1.077722933971561</v>
      </c>
      <c r="Z53" s="138">
        <f t="shared" si="6"/>
        <v>0.44524081461263898</v>
      </c>
      <c r="AA53" s="138">
        <f t="shared" si="6"/>
        <v>-7.1189136009548015E-2</v>
      </c>
      <c r="AC53" s="136">
        <f t="shared" si="4"/>
        <v>41980</v>
      </c>
      <c r="AD53" s="138">
        <f t="shared" si="7"/>
        <v>0.35659424574491272</v>
      </c>
      <c r="AE53" s="138">
        <f t="shared" si="7"/>
        <v>0.44375166514099518</v>
      </c>
      <c r="AF53" s="138">
        <f t="shared" si="7"/>
        <v>0.24577064948157479</v>
      </c>
      <c r="AG53" s="138">
        <f t="shared" si="7"/>
        <v>0.52756346930674081</v>
      </c>
      <c r="AH53" s="138">
        <f t="shared" si="7"/>
        <v>0.41941441824318892</v>
      </c>
    </row>
    <row r="54" spans="8:34">
      <c r="H54" s="133">
        <v>41280</v>
      </c>
      <c r="I54" s="134">
        <v>2524.4090000000001</v>
      </c>
      <c r="J54" s="134">
        <v>1474.69</v>
      </c>
      <c r="K54" s="134">
        <v>1065.45</v>
      </c>
      <c r="L54" s="134">
        <v>1428.9</v>
      </c>
      <c r="M54" s="134">
        <v>1240.06</v>
      </c>
      <c r="O54" s="136">
        <f t="shared" si="0"/>
        <v>41280</v>
      </c>
      <c r="P54" s="137">
        <f t="shared" si="8"/>
        <v>0.10207277478705379</v>
      </c>
      <c r="Q54" s="137">
        <f t="shared" si="8"/>
        <v>-0.12450697154714452</v>
      </c>
      <c r="R54" s="137">
        <f t="shared" si="8"/>
        <v>0.17026643455750823</v>
      </c>
      <c r="S54" s="137">
        <f t="shared" si="8"/>
        <v>-0.10362325904742042</v>
      </c>
      <c r="T54" s="137">
        <f t="shared" si="8"/>
        <v>-0.3061519577905657</v>
      </c>
      <c r="V54" s="136">
        <f t="shared" si="2"/>
        <v>41637</v>
      </c>
      <c r="W54" s="138">
        <f t="shared" si="6"/>
        <v>-8.7517910132629106E-2</v>
      </c>
      <c r="X54" s="138">
        <f t="shared" si="6"/>
        <v>0.45740284398754993</v>
      </c>
      <c r="Y54" s="138">
        <f t="shared" si="6"/>
        <v>1.1558370641512976</v>
      </c>
      <c r="Z54" s="138">
        <f t="shared" si="6"/>
        <v>0.44773546084400562</v>
      </c>
      <c r="AA54" s="138">
        <f t="shared" si="6"/>
        <v>-7.1189216650807241E-2</v>
      </c>
      <c r="AC54" s="136">
        <f t="shared" si="4"/>
        <v>41987</v>
      </c>
      <c r="AD54" s="138">
        <f t="shared" si="7"/>
        <v>0.38626329402755299</v>
      </c>
      <c r="AE54" s="138">
        <f t="shared" si="7"/>
        <v>0.47000005676484857</v>
      </c>
      <c r="AF54" s="138">
        <f t="shared" si="7"/>
        <v>0.29673896963459945</v>
      </c>
      <c r="AG54" s="138">
        <f t="shared" si="7"/>
        <v>0.54941379704401272</v>
      </c>
      <c r="AH54" s="138">
        <f t="shared" si="7"/>
        <v>0.4217877858909127</v>
      </c>
    </row>
    <row r="55" spans="8:34">
      <c r="H55" s="133">
        <v>41287</v>
      </c>
      <c r="I55" s="134">
        <v>2483.23</v>
      </c>
      <c r="J55" s="134">
        <v>1537.77</v>
      </c>
      <c r="K55" s="134">
        <v>1171.3399999999999</v>
      </c>
      <c r="L55" s="134">
        <v>1492.54</v>
      </c>
      <c r="M55" s="134">
        <v>1232.95</v>
      </c>
      <c r="O55" s="136">
        <f t="shared" si="0"/>
        <v>41287</v>
      </c>
      <c r="P55" s="137">
        <f t="shared" si="8"/>
        <v>8.4095396797609023E-2</v>
      </c>
      <c r="Q55" s="137">
        <f t="shared" si="8"/>
        <v>-8.7057676959938934E-2</v>
      </c>
      <c r="R55" s="137">
        <f t="shared" si="8"/>
        <v>0.28657364067257163</v>
      </c>
      <c r="S55" s="137">
        <f t="shared" si="8"/>
        <v>-6.370065019150184E-2</v>
      </c>
      <c r="T55" s="137">
        <f t="shared" si="8"/>
        <v>-0.3101302004402029</v>
      </c>
      <c r="V55" s="136">
        <f t="shared" si="2"/>
        <v>41644</v>
      </c>
      <c r="W55" s="138">
        <f t="shared" si="6"/>
        <v>-9.2548394495503783E-2</v>
      </c>
      <c r="X55" s="138">
        <f t="shared" si="6"/>
        <v>0.4944222853616691</v>
      </c>
      <c r="Y55" s="138">
        <f t="shared" si="6"/>
        <v>1.2172034351682384</v>
      </c>
      <c r="Z55" s="138">
        <f t="shared" si="6"/>
        <v>0.49144943662957496</v>
      </c>
      <c r="AA55" s="138">
        <f t="shared" si="6"/>
        <v>-7.989685982936312E-2</v>
      </c>
      <c r="AC55" s="136">
        <f t="shared" si="4"/>
        <v>41994</v>
      </c>
      <c r="AD55" s="138">
        <f t="shared" si="7"/>
        <v>0.46872121201070716</v>
      </c>
      <c r="AE55" s="138">
        <f t="shared" si="7"/>
        <v>0.46652958421051305</v>
      </c>
      <c r="AF55" s="138">
        <f t="shared" si="7"/>
        <v>0.26200239919551982</v>
      </c>
      <c r="AG55" s="138">
        <f t="shared" si="7"/>
        <v>0.5312990593179423</v>
      </c>
      <c r="AH55" s="138">
        <f t="shared" si="7"/>
        <v>0.56328811090926934</v>
      </c>
    </row>
    <row r="56" spans="8:34">
      <c r="H56" s="133">
        <v>41294</v>
      </c>
      <c r="I56" s="134">
        <v>2595.4389999999999</v>
      </c>
      <c r="J56" s="134">
        <v>1586.96</v>
      </c>
      <c r="K56" s="134">
        <v>1209.79</v>
      </c>
      <c r="L56" s="134">
        <v>1539.03</v>
      </c>
      <c r="M56" s="134">
        <v>1275.5899999999999</v>
      </c>
      <c r="O56" s="136">
        <f t="shared" si="0"/>
        <v>41294</v>
      </c>
      <c r="P56" s="137">
        <f t="shared" si="8"/>
        <v>0.13308210377975027</v>
      </c>
      <c r="Q56" s="137">
        <f t="shared" si="8"/>
        <v>-5.78545888060924E-2</v>
      </c>
      <c r="R56" s="137">
        <f t="shared" si="8"/>
        <v>0.32880626013733893</v>
      </c>
      <c r="S56" s="137">
        <f t="shared" si="8"/>
        <v>-3.4536569649206705E-2</v>
      </c>
      <c r="T56" s="137">
        <f t="shared" si="8"/>
        <v>-0.28627193509835636</v>
      </c>
      <c r="V56" s="136">
        <f t="shared" si="2"/>
        <v>41651</v>
      </c>
      <c r="W56" s="138">
        <f t="shared" si="6"/>
        <v>-0.12658725269954274</v>
      </c>
      <c r="X56" s="138">
        <f t="shared" si="6"/>
        <v>0.44988004258522118</v>
      </c>
      <c r="Y56" s="138">
        <f t="shared" si="6"/>
        <v>1.2487222300436436</v>
      </c>
      <c r="Z56" s="138">
        <f t="shared" si="6"/>
        <v>0.43185380362516601</v>
      </c>
      <c r="AA56" s="138">
        <f t="shared" si="6"/>
        <v>-0.12923987548989568</v>
      </c>
      <c r="AC56" s="136">
        <f t="shared" si="4"/>
        <v>41999</v>
      </c>
      <c r="AD56" s="138">
        <f t="shared" si="7"/>
        <v>0.49592876511084527</v>
      </c>
      <c r="AE56" s="138">
        <f t="shared" si="7"/>
        <v>0.41285199905788961</v>
      </c>
      <c r="AF56" s="138">
        <f t="shared" si="7"/>
        <v>0.22865790026594546</v>
      </c>
      <c r="AG56" s="138">
        <f t="shared" si="7"/>
        <v>0.47153532328900161</v>
      </c>
      <c r="AH56" s="138">
        <f t="shared" si="7"/>
        <v>0.50180707080538145</v>
      </c>
    </row>
    <row r="57" spans="8:34">
      <c r="H57" s="133">
        <v>41301</v>
      </c>
      <c r="I57" s="134">
        <v>2571.674</v>
      </c>
      <c r="J57" s="134">
        <v>1543.41</v>
      </c>
      <c r="K57" s="134">
        <v>1174.5999999999999</v>
      </c>
      <c r="L57" s="134">
        <v>1500.84</v>
      </c>
      <c r="M57" s="134">
        <v>1229.3900000000001</v>
      </c>
      <c r="O57" s="136">
        <f t="shared" si="0"/>
        <v>41301</v>
      </c>
      <c r="P57" s="137">
        <f t="shared" si="8"/>
        <v>0.1227070973949631</v>
      </c>
      <c r="Q57" s="137">
        <f t="shared" si="8"/>
        <v>-8.3709325319611727E-2</v>
      </c>
      <c r="R57" s="137">
        <f t="shared" si="8"/>
        <v>0.29015435171171711</v>
      </c>
      <c r="S57" s="137">
        <f t="shared" si="8"/>
        <v>-5.8493898879369177E-2</v>
      </c>
      <c r="T57" s="137">
        <f t="shared" si="8"/>
        <v>-0.31212211940401557</v>
      </c>
      <c r="V57" s="136">
        <f t="shared" si="2"/>
        <v>41658</v>
      </c>
      <c r="W57" s="138">
        <f t="shared" si="6"/>
        <v>-0.13703048911646265</v>
      </c>
      <c r="X57" s="138">
        <f t="shared" si="6"/>
        <v>0.4629908658768962</v>
      </c>
      <c r="Y57" s="138">
        <f t="shared" si="6"/>
        <v>1.3009511474025062</v>
      </c>
      <c r="Z57" s="138">
        <f t="shared" si="6"/>
        <v>0.43935957729722142</v>
      </c>
      <c r="AA57" s="138">
        <f t="shared" si="6"/>
        <v>-0.13214239633566116</v>
      </c>
      <c r="AC57" s="145"/>
      <c r="AD57" s="146"/>
      <c r="AE57" s="146"/>
      <c r="AF57" s="146"/>
      <c r="AG57" s="137"/>
      <c r="AH57" s="137"/>
    </row>
    <row r="58" spans="8:34">
      <c r="H58" s="133">
        <v>41308</v>
      </c>
      <c r="I58" s="134">
        <v>2743.3240000000001</v>
      </c>
      <c r="J58" s="134">
        <v>1595.74</v>
      </c>
      <c r="K58" s="134">
        <v>1182.56</v>
      </c>
      <c r="L58" s="134">
        <v>1553.42</v>
      </c>
      <c r="M58" s="134">
        <v>1293.3499999999999</v>
      </c>
      <c r="O58" s="136">
        <f t="shared" si="0"/>
        <v>41308</v>
      </c>
      <c r="P58" s="137">
        <f t="shared" si="8"/>
        <v>0.19764376248853455</v>
      </c>
      <c r="Q58" s="137">
        <f t="shared" si="8"/>
        <v>-5.2642083947568863E-2</v>
      </c>
      <c r="R58" s="137">
        <f t="shared" si="8"/>
        <v>0.29889743756190024</v>
      </c>
      <c r="S58" s="137">
        <f t="shared" si="8"/>
        <v>-2.5509442976726082E-2</v>
      </c>
      <c r="T58" s="137">
        <f t="shared" si="8"/>
        <v>-0.27633472139124571</v>
      </c>
      <c r="V58" s="136">
        <f t="shared" si="2"/>
        <v>41665</v>
      </c>
      <c r="W58" s="138">
        <f t="shared" si="6"/>
        <v>-0.11041435837061275</v>
      </c>
      <c r="X58" s="138">
        <f t="shared" si="6"/>
        <v>0.57106381680217533</v>
      </c>
      <c r="Y58" s="138">
        <f t="shared" si="6"/>
        <v>1.5043819043596605</v>
      </c>
      <c r="Z58" s="138">
        <f t="shared" si="6"/>
        <v>0.55765784869479984</v>
      </c>
      <c r="AA58" s="138">
        <f t="shared" si="6"/>
        <v>-0.1205322323113398</v>
      </c>
      <c r="AC58" s="145"/>
      <c r="AD58" s="146"/>
      <c r="AE58" s="146"/>
      <c r="AF58" s="146"/>
      <c r="AG58" s="137"/>
      <c r="AH58" s="137"/>
    </row>
    <row r="59" spans="8:34">
      <c r="H59" s="133">
        <v>41315</v>
      </c>
      <c r="I59" s="134">
        <v>2771.7249999999999</v>
      </c>
      <c r="J59" s="134">
        <v>1634.8425999999999</v>
      </c>
      <c r="K59" s="134">
        <v>1281.3498999999999</v>
      </c>
      <c r="L59" s="134">
        <v>1570.749</v>
      </c>
      <c r="M59" s="134">
        <v>1328.8815</v>
      </c>
      <c r="O59" s="136">
        <f t="shared" si="0"/>
        <v>41315</v>
      </c>
      <c r="P59" s="137">
        <f t="shared" si="8"/>
        <v>0.21004269185248758</v>
      </c>
      <c r="Q59" s="137">
        <f t="shared" si="8"/>
        <v>-2.9427677059083446E-2</v>
      </c>
      <c r="R59" s="137">
        <f t="shared" si="8"/>
        <v>0.40740605274167674</v>
      </c>
      <c r="S59" s="137">
        <f t="shared" si="8"/>
        <v>-1.4638624484202278E-2</v>
      </c>
      <c r="T59" s="137">
        <f t="shared" si="8"/>
        <v>-0.25645385940733811</v>
      </c>
      <c r="V59" s="136">
        <f t="shared" si="2"/>
        <v>41672</v>
      </c>
      <c r="W59" s="138">
        <f t="shared" si="6"/>
        <v>-0.12753836640576077</v>
      </c>
      <c r="X59" s="138">
        <f t="shared" si="6"/>
        <v>0.59248560714455234</v>
      </c>
      <c r="Y59" s="138">
        <f t="shared" si="6"/>
        <v>1.6313552958843678</v>
      </c>
      <c r="Z59" s="138">
        <f t="shared" si="6"/>
        <v>0.56486885016446209</v>
      </c>
      <c r="AA59" s="138">
        <f t="shared" si="6"/>
        <v>-0.12923987548989568</v>
      </c>
      <c r="AC59" s="145"/>
      <c r="AD59" s="146"/>
      <c r="AE59" s="146"/>
      <c r="AF59" s="146"/>
      <c r="AG59" s="137"/>
      <c r="AH59" s="137"/>
    </row>
    <row r="60" spans="8:34">
      <c r="H60" s="133">
        <v>41329</v>
      </c>
      <c r="I60" s="134">
        <v>2596.6039999999998</v>
      </c>
      <c r="J60" s="134">
        <v>1616.8911000000001</v>
      </c>
      <c r="K60" s="134">
        <v>1270.9290000000001</v>
      </c>
      <c r="L60" s="134">
        <v>1570.348</v>
      </c>
      <c r="M60" s="134">
        <v>1257.8224</v>
      </c>
      <c r="O60" s="136">
        <f t="shared" si="0"/>
        <v>41329</v>
      </c>
      <c r="P60" s="137">
        <f t="shared" si="8"/>
        <v>0.1335907039244284</v>
      </c>
      <c r="Q60" s="137">
        <f t="shared" si="8"/>
        <v>-4.0085112249036214E-2</v>
      </c>
      <c r="R60" s="137">
        <f t="shared" si="8"/>
        <v>0.3959599694079865</v>
      </c>
      <c r="S60" s="137">
        <f t="shared" si="8"/>
        <v>-1.4890179577716212E-2</v>
      </c>
      <c r="T60" s="137">
        <f t="shared" si="8"/>
        <v>-0.29621340121673789</v>
      </c>
      <c r="V60" s="136">
        <f t="shared" si="2"/>
        <v>41679</v>
      </c>
      <c r="W60" s="138">
        <f t="shared" si="6"/>
        <v>-0.12356397081455495</v>
      </c>
      <c r="X60" s="138">
        <f t="shared" si="6"/>
        <v>0.63977215550386868</v>
      </c>
      <c r="Y60" s="138">
        <f t="shared" si="6"/>
        <v>1.7243050354310383</v>
      </c>
      <c r="Z60" s="138">
        <f t="shared" si="6"/>
        <v>0.61256015116523188</v>
      </c>
      <c r="AA60" s="138">
        <f t="shared" si="6"/>
        <v>-0.12053231295259914</v>
      </c>
      <c r="AC60" s="145"/>
      <c r="AD60" s="146"/>
      <c r="AE60" s="146"/>
      <c r="AF60" s="146"/>
      <c r="AG60" s="137"/>
      <c r="AH60" s="137"/>
    </row>
    <row r="61" spans="8:34">
      <c r="H61" s="133">
        <v>41336</v>
      </c>
      <c r="I61" s="134">
        <v>2668.8359999999998</v>
      </c>
      <c r="J61" s="134">
        <v>1663.2194</v>
      </c>
      <c r="K61" s="134">
        <v>1317.6677999999999</v>
      </c>
      <c r="L61" s="134">
        <v>1625.1085</v>
      </c>
      <c r="M61" s="134">
        <v>1254.2692</v>
      </c>
      <c r="O61" s="136">
        <f t="shared" si="0"/>
        <v>41336</v>
      </c>
      <c r="P61" s="137">
        <f t="shared" si="8"/>
        <v>0.16512478602777159</v>
      </c>
      <c r="Q61" s="137">
        <f t="shared" si="8"/>
        <v>-1.2580956345034422E-2</v>
      </c>
      <c r="R61" s="137">
        <f t="shared" si="8"/>
        <v>0.44729682128418569</v>
      </c>
      <c r="S61" s="137">
        <f t="shared" si="8"/>
        <v>1.9462146353373289E-2</v>
      </c>
      <c r="T61" s="137">
        <f t="shared" si="8"/>
        <v>-0.29820151539151862</v>
      </c>
      <c r="V61" s="136">
        <f t="shared" si="2"/>
        <v>41686</v>
      </c>
      <c r="W61" s="138">
        <f t="shared" si="6"/>
        <v>-9.0648543877002608E-2</v>
      </c>
      <c r="X61" s="138">
        <f t="shared" si="6"/>
        <v>0.66410913480121225</v>
      </c>
      <c r="Y61" s="138">
        <f t="shared" si="6"/>
        <v>1.642915200150171</v>
      </c>
      <c r="Z61" s="138">
        <f t="shared" si="6"/>
        <v>0.65884771502554385</v>
      </c>
      <c r="AA61" s="138">
        <f t="shared" si="6"/>
        <v>-9.5595293776107537E-2</v>
      </c>
      <c r="AC61" s="145"/>
      <c r="AD61" s="146"/>
      <c r="AE61" s="146"/>
      <c r="AF61" s="146"/>
      <c r="AG61" s="137"/>
      <c r="AH61" s="137"/>
    </row>
    <row r="62" spans="8:34">
      <c r="H62" s="133">
        <v>41343</v>
      </c>
      <c r="I62" s="134">
        <v>2606.9270000000001</v>
      </c>
      <c r="J62" s="134">
        <v>1688.0717999999999</v>
      </c>
      <c r="K62" s="134">
        <v>1324.0997</v>
      </c>
      <c r="L62" s="134">
        <v>1664.7403999999999</v>
      </c>
      <c r="M62" s="134">
        <v>1236.5033000000001</v>
      </c>
      <c r="O62" s="136">
        <f t="shared" si="0"/>
        <v>41343</v>
      </c>
      <c r="P62" s="137">
        <f t="shared" si="8"/>
        <v>0.13809738142958983</v>
      </c>
      <c r="Q62" s="137">
        <f t="shared" si="8"/>
        <v>2.1734008014313577E-3</v>
      </c>
      <c r="R62" s="137">
        <f t="shared" si="8"/>
        <v>0.45436147629421009</v>
      </c>
      <c r="S62" s="137">
        <f t="shared" si="8"/>
        <v>4.4324007477145821E-2</v>
      </c>
      <c r="T62" s="137">
        <f t="shared" si="8"/>
        <v>-0.3081420303126422</v>
      </c>
      <c r="V62" s="136">
        <f t="shared" si="2"/>
        <v>41693</v>
      </c>
      <c r="W62" s="138">
        <f t="shared" si="6"/>
        <v>-0.10303995905576324</v>
      </c>
      <c r="X62" s="138">
        <f t="shared" si="6"/>
        <v>0.68487349883704352</v>
      </c>
      <c r="Y62" s="138">
        <f t="shared" si="6"/>
        <v>1.6790914637007837</v>
      </c>
      <c r="Z62" s="138">
        <f t="shared" si="6"/>
        <v>0.67500944782699945</v>
      </c>
      <c r="AA62" s="138">
        <f t="shared" si="6"/>
        <v>-6.7063448542812321E-2</v>
      </c>
      <c r="AC62" s="145"/>
      <c r="AD62" s="146"/>
      <c r="AE62" s="146"/>
      <c r="AF62" s="146"/>
      <c r="AG62" s="137"/>
      <c r="AH62" s="137"/>
    </row>
    <row r="63" spans="8:34">
      <c r="H63" s="133">
        <v>41350</v>
      </c>
      <c r="I63" s="134">
        <v>2539.873</v>
      </c>
      <c r="J63" s="134">
        <v>1660.4752000000001</v>
      </c>
      <c r="K63" s="134">
        <v>1267.3512000000001</v>
      </c>
      <c r="L63" s="134">
        <v>1648.6338000000001</v>
      </c>
      <c r="M63" s="134">
        <v>1211.6312</v>
      </c>
      <c r="O63" s="136">
        <f t="shared" si="0"/>
        <v>41350</v>
      </c>
      <c r="P63" s="137">
        <f t="shared" si="8"/>
        <v>0.10882384142851587</v>
      </c>
      <c r="Q63" s="137">
        <f t="shared" si="8"/>
        <v>-1.4210131269038917E-2</v>
      </c>
      <c r="R63" s="137">
        <f t="shared" si="8"/>
        <v>0.39203019396140548</v>
      </c>
      <c r="S63" s="137">
        <f t="shared" si="8"/>
        <v>3.4220024262206605E-2</v>
      </c>
      <c r="T63" s="137">
        <f t="shared" si="8"/>
        <v>-0.32205866167776753</v>
      </c>
      <c r="V63" s="136">
        <f t="shared" si="2"/>
        <v>41700</v>
      </c>
      <c r="W63" s="138">
        <f t="shared" si="6"/>
        <v>-0.13683915720471607</v>
      </c>
      <c r="X63" s="138">
        <f t="shared" si="6"/>
        <v>0.60699469040950982</v>
      </c>
      <c r="Y63" s="138">
        <f t="shared" si="6"/>
        <v>1.391770237927636</v>
      </c>
      <c r="Z63" s="138">
        <f t="shared" si="6"/>
        <v>0.62510217649940492</v>
      </c>
      <c r="AA63" s="138">
        <f t="shared" si="6"/>
        <v>-9.1592422947276653E-2</v>
      </c>
      <c r="AC63" s="145"/>
      <c r="AD63" s="146"/>
      <c r="AE63" s="146"/>
      <c r="AF63" s="146"/>
      <c r="AG63" s="137"/>
      <c r="AH63" s="137"/>
    </row>
    <row r="64" spans="8:34">
      <c r="H64" s="133">
        <v>41357</v>
      </c>
      <c r="I64" s="134">
        <v>2618.308</v>
      </c>
      <c r="J64" s="134">
        <v>1712.6294</v>
      </c>
      <c r="K64" s="134">
        <v>1324.6513</v>
      </c>
      <c r="L64" s="134">
        <v>1699.6998000000001</v>
      </c>
      <c r="M64" s="134">
        <v>1236.5034000000001</v>
      </c>
      <c r="O64" s="136">
        <f t="shared" si="0"/>
        <v>41357</v>
      </c>
      <c r="P64" s="137">
        <f t="shared" si="8"/>
        <v>0.14306594644811543</v>
      </c>
      <c r="Q64" s="137">
        <f t="shared" si="8"/>
        <v>1.6752741269959737E-2</v>
      </c>
      <c r="R64" s="137">
        <f t="shared" si="8"/>
        <v>0.45496734138905448</v>
      </c>
      <c r="S64" s="137">
        <f t="shared" si="8"/>
        <v>6.6254718539961788E-2</v>
      </c>
      <c r="T64" s="137">
        <f t="shared" si="8"/>
        <v>-0.30814197435986235</v>
      </c>
      <c r="V64" s="136">
        <f t="shared" si="2"/>
        <v>41707</v>
      </c>
      <c r="W64" s="138">
        <f t="shared" si="6"/>
        <v>-0.14104330954294642</v>
      </c>
      <c r="X64" s="138">
        <f t="shared" si="6"/>
        <v>0.6530556930609146</v>
      </c>
      <c r="Y64" s="138">
        <f t="shared" si="6"/>
        <v>1.4414034445539441</v>
      </c>
      <c r="Z64" s="138">
        <f t="shared" si="6"/>
        <v>0.66912786059206364</v>
      </c>
      <c r="AA64" s="138">
        <f t="shared" si="6"/>
        <v>-4.2128767962840485E-2</v>
      </c>
      <c r="AC64" s="145"/>
      <c r="AD64" s="146"/>
      <c r="AE64" s="146"/>
      <c r="AF64" s="146"/>
      <c r="AG64" s="137"/>
      <c r="AH64" s="137"/>
    </row>
    <row r="65" spans="8:34">
      <c r="H65" s="133">
        <v>41364</v>
      </c>
      <c r="I65" s="134">
        <v>2495.0830000000001</v>
      </c>
      <c r="J65" s="134">
        <v>1685.3153</v>
      </c>
      <c r="K65" s="134">
        <v>1393.1356000000001</v>
      </c>
      <c r="L65" s="134">
        <v>1635.3664000000001</v>
      </c>
      <c r="M65" s="134">
        <v>1254.2692999999999</v>
      </c>
      <c r="O65" s="136">
        <f t="shared" si="0"/>
        <v>41364</v>
      </c>
      <c r="P65" s="137">
        <f t="shared" si="8"/>
        <v>8.927002127389283E-2</v>
      </c>
      <c r="Q65" s="137">
        <f t="shared" si="8"/>
        <v>5.3692362119006631E-4</v>
      </c>
      <c r="R65" s="137">
        <f t="shared" si="8"/>
        <v>0.53018896378725877</v>
      </c>
      <c r="S65" s="137">
        <f t="shared" si="8"/>
        <v>2.5897126387677716E-2</v>
      </c>
      <c r="T65" s="137">
        <f t="shared" si="8"/>
        <v>-0.29820145943873877</v>
      </c>
      <c r="V65" s="136">
        <f t="shared" si="2"/>
        <v>41714</v>
      </c>
      <c r="W65" s="138">
        <f t="shared" si="6"/>
        <v>-0.15907604512580975</v>
      </c>
      <c r="X65" s="138">
        <f t="shared" si="6"/>
        <v>0.56103119977758031</v>
      </c>
      <c r="Y65" s="138">
        <f t="shared" si="6"/>
        <v>1.3248689286217088</v>
      </c>
      <c r="Z65" s="138">
        <f t="shared" si="6"/>
        <v>0.57146350339421925</v>
      </c>
      <c r="AA65" s="138">
        <f t="shared" si="6"/>
        <v>-9.1895634082221789E-2</v>
      </c>
      <c r="AC65" s="145"/>
      <c r="AD65" s="146"/>
      <c r="AE65" s="146"/>
      <c r="AF65" s="146"/>
      <c r="AG65" s="137"/>
      <c r="AH65" s="137"/>
    </row>
    <row r="66" spans="8:34">
      <c r="H66" s="133">
        <v>41371</v>
      </c>
      <c r="I66" s="134">
        <v>2483.547</v>
      </c>
      <c r="J66" s="134">
        <v>1657.2691</v>
      </c>
      <c r="K66" s="134">
        <v>1355.0296000000001</v>
      </c>
      <c r="L66" s="134">
        <v>1590.4827</v>
      </c>
      <c r="M66" s="134">
        <v>1300.4606000000001</v>
      </c>
      <c r="O66" s="136">
        <f t="shared" si="0"/>
        <v>41371</v>
      </c>
      <c r="P66" s="137">
        <f t="shared" si="8"/>
        <v>8.42337884249591E-2</v>
      </c>
      <c r="Q66" s="137">
        <f t="shared" si="8"/>
        <v>-1.6113526693516511E-2</v>
      </c>
      <c r="R66" s="137">
        <f t="shared" si="8"/>
        <v>0.48833418622355484</v>
      </c>
      <c r="S66" s="137">
        <f t="shared" si="8"/>
        <v>-2.25929094586097E-3</v>
      </c>
      <c r="T66" s="137">
        <f t="shared" si="8"/>
        <v>-0.27235614302492916</v>
      </c>
      <c r="V66" s="136">
        <f t="shared" si="2"/>
        <v>41721</v>
      </c>
      <c r="W66" s="138">
        <f t="shared" si="6"/>
        <v>-0.14483033454563043</v>
      </c>
      <c r="X66" s="138">
        <f t="shared" si="6"/>
        <v>0.60369277610887706</v>
      </c>
      <c r="Y66" s="138">
        <f t="shared" si="6"/>
        <v>1.3795691022572623</v>
      </c>
      <c r="Z66" s="138">
        <f t="shared" si="6"/>
        <v>0.61958429561200923</v>
      </c>
      <c r="AA66" s="138">
        <f t="shared" si="6"/>
        <v>-8.0657871393319702E-2</v>
      </c>
      <c r="AC66" s="145"/>
      <c r="AD66" s="146"/>
      <c r="AE66" s="146"/>
      <c r="AF66" s="146"/>
      <c r="AG66" s="137"/>
      <c r="AH66" s="137"/>
    </row>
    <row r="67" spans="8:34">
      <c r="H67" s="133">
        <v>41378</v>
      </c>
      <c r="I67" s="134">
        <v>2462.1120000000001</v>
      </c>
      <c r="J67" s="134">
        <v>1657.8757000000001</v>
      </c>
      <c r="K67" s="134">
        <v>1362.8359</v>
      </c>
      <c r="L67" s="134">
        <v>1608.8678</v>
      </c>
      <c r="M67" s="134">
        <v>1240.0567000000001</v>
      </c>
      <c r="O67" s="136">
        <f t="shared" si="0"/>
        <v>41378</v>
      </c>
      <c r="P67" s="137">
        <f t="shared" si="8"/>
        <v>7.4875982329528412E-2</v>
      </c>
      <c r="Q67" s="137">
        <f t="shared" si="8"/>
        <v>-1.575340078837062E-2</v>
      </c>
      <c r="R67" s="137">
        <f t="shared" si="8"/>
        <v>0.49690845143364082</v>
      </c>
      <c r="S67" s="137">
        <f t="shared" si="8"/>
        <v>9.274039602173989E-3</v>
      </c>
      <c r="T67" s="137">
        <f t="shared" si="8"/>
        <v>-0.30615380423230176</v>
      </c>
      <c r="V67" s="136">
        <f t="shared" si="2"/>
        <v>41728</v>
      </c>
      <c r="W67" s="138">
        <f t="shared" si="6"/>
        <v>-0.14753710670497533</v>
      </c>
      <c r="X67" s="138">
        <f t="shared" si="6"/>
        <v>0.51905308912381587</v>
      </c>
      <c r="Y67" s="138">
        <f t="shared" si="6"/>
        <v>1.2132882819465953</v>
      </c>
      <c r="Z67" s="138">
        <f t="shared" si="6"/>
        <v>0.53239876828329491</v>
      </c>
      <c r="AA67" s="138">
        <f t="shared" si="6"/>
        <v>-9.2810831733948329E-2</v>
      </c>
      <c r="AC67" s="145"/>
      <c r="AD67" s="146"/>
      <c r="AE67" s="146"/>
      <c r="AF67" s="146"/>
      <c r="AG67" s="137"/>
      <c r="AH67" s="137"/>
    </row>
    <row r="68" spans="8:34">
      <c r="H68" s="133">
        <v>41385</v>
      </c>
      <c r="I68" s="134">
        <v>2533.8270000000002</v>
      </c>
      <c r="J68" s="134">
        <v>1707.3163999999999</v>
      </c>
      <c r="K68" s="134">
        <v>1442.5621000000001</v>
      </c>
      <c r="L68" s="134">
        <v>1653.2248</v>
      </c>
      <c r="M68" s="134">
        <v>1254.2693999999999</v>
      </c>
      <c r="O68" s="136">
        <f t="shared" ref="O68:O131" si="9">H68</f>
        <v>41385</v>
      </c>
      <c r="P68" s="137">
        <f t="shared" si="8"/>
        <v>0.10618435947596283</v>
      </c>
      <c r="Q68" s="137">
        <f t="shared" si="8"/>
        <v>1.3598522783247136E-2</v>
      </c>
      <c r="R68" s="137">
        <f t="shared" si="8"/>
        <v>0.58447792519103814</v>
      </c>
      <c r="S68" s="137">
        <f t="shared" si="8"/>
        <v>3.7100047789194512E-2</v>
      </c>
      <c r="T68" s="137">
        <f t="shared" si="8"/>
        <v>-0.29820140348595892</v>
      </c>
      <c r="V68" s="136">
        <f t="shared" si="2"/>
        <v>41735</v>
      </c>
      <c r="W68" s="138">
        <f t="shared" si="6"/>
        <v>-0.13426390097642649</v>
      </c>
      <c r="X68" s="138">
        <f t="shared" si="6"/>
        <v>0.55336687710637467</v>
      </c>
      <c r="Y68" s="138">
        <f t="shared" si="6"/>
        <v>1.2492484865549769</v>
      </c>
      <c r="Z68" s="138">
        <f t="shared" si="6"/>
        <v>0.5759629785149416</v>
      </c>
      <c r="AA68" s="138">
        <f t="shared" si="6"/>
        <v>-9.5906165830685564E-2</v>
      </c>
      <c r="AC68" s="145"/>
      <c r="AD68" s="146"/>
      <c r="AE68" s="146"/>
      <c r="AF68" s="146"/>
      <c r="AG68" s="137"/>
      <c r="AH68" s="137"/>
    </row>
    <row r="69" spans="8:34">
      <c r="H69" s="133">
        <v>41392</v>
      </c>
      <c r="I69" s="134">
        <v>2447.306</v>
      </c>
      <c r="J69" s="134">
        <v>1714.5174999999999</v>
      </c>
      <c r="K69" s="134">
        <v>1535.3613</v>
      </c>
      <c r="L69" s="134">
        <v>1633.0542</v>
      </c>
      <c r="M69" s="134">
        <v>1268.4820999999999</v>
      </c>
      <c r="O69" s="136">
        <f t="shared" si="9"/>
        <v>41392</v>
      </c>
      <c r="P69" s="137">
        <f t="shared" ref="P69:T100" si="10">I69/I$4-1</f>
        <v>6.8412176542313574E-2</v>
      </c>
      <c r="Q69" s="137">
        <f t="shared" si="10"/>
        <v>1.7873667286289807E-2</v>
      </c>
      <c r="R69" s="137">
        <f t="shared" si="10"/>
        <v>0.68640648956645611</v>
      </c>
      <c r="S69" s="137">
        <f t="shared" si="10"/>
        <v>2.4446638389615805E-2</v>
      </c>
      <c r="T69" s="137">
        <f t="shared" si="10"/>
        <v>-0.29024900273961596</v>
      </c>
      <c r="V69" s="136">
        <f t="shared" ref="V69:V106" si="11">H119</f>
        <v>41742</v>
      </c>
      <c r="W69" s="138">
        <f t="shared" ref="W69:AA106" si="12">I119/I$54-1</f>
        <v>-0.10051580389707049</v>
      </c>
      <c r="X69" s="138">
        <f t="shared" si="12"/>
        <v>0.60175948843485738</v>
      </c>
      <c r="Y69" s="138">
        <f t="shared" si="12"/>
        <v>1.2899720305973998</v>
      </c>
      <c r="Z69" s="138">
        <f t="shared" si="12"/>
        <v>0.63211463363426401</v>
      </c>
      <c r="AA69" s="138">
        <f t="shared" si="12"/>
        <v>-7.2163363063077468E-2</v>
      </c>
      <c r="AC69" s="145"/>
      <c r="AD69" s="146"/>
      <c r="AE69" s="146"/>
      <c r="AF69" s="146"/>
      <c r="AG69" s="137"/>
      <c r="AH69" s="137"/>
    </row>
    <row r="70" spans="8:34">
      <c r="H70" s="133">
        <v>41399</v>
      </c>
      <c r="I70" s="134">
        <v>2492.9119999999998</v>
      </c>
      <c r="J70" s="134">
        <v>1784.6947</v>
      </c>
      <c r="K70" s="134">
        <v>1631.3286000000001</v>
      </c>
      <c r="L70" s="134">
        <v>1699.6795999999999</v>
      </c>
      <c r="M70" s="134">
        <v>1293.3543</v>
      </c>
      <c r="O70" s="136">
        <f t="shared" si="9"/>
        <v>41399</v>
      </c>
      <c r="P70" s="137">
        <f t="shared" si="10"/>
        <v>8.8322235081535139E-2</v>
      </c>
      <c r="Q70" s="137">
        <f t="shared" si="10"/>
        <v>5.9536423090114088E-2</v>
      </c>
      <c r="R70" s="137">
        <f t="shared" si="10"/>
        <v>0.79181482407779935</v>
      </c>
      <c r="S70" s="137">
        <f t="shared" si="10"/>
        <v>6.624204668737077E-2</v>
      </c>
      <c r="T70" s="137">
        <f t="shared" si="10"/>
        <v>-0.27633231542171077</v>
      </c>
      <c r="V70" s="136">
        <f t="shared" si="11"/>
        <v>41749</v>
      </c>
      <c r="W70" s="138">
        <f t="shared" si="12"/>
        <v>-0.1188119674743674</v>
      </c>
      <c r="X70" s="138">
        <f t="shared" si="12"/>
        <v>0.61770704351423</v>
      </c>
      <c r="Y70" s="138">
        <f t="shared" si="12"/>
        <v>1.31875245201558</v>
      </c>
      <c r="Z70" s="138">
        <f t="shared" si="12"/>
        <v>0.65093260550073473</v>
      </c>
      <c r="AA70" s="138">
        <f t="shared" si="12"/>
        <v>-7.6823540796412959E-2</v>
      </c>
      <c r="AC70" s="145"/>
      <c r="AD70" s="146"/>
      <c r="AE70" s="146"/>
      <c r="AF70" s="146"/>
      <c r="AG70" s="137"/>
      <c r="AH70" s="137"/>
    </row>
    <row r="71" spans="8:34">
      <c r="H71" s="133">
        <v>41406</v>
      </c>
      <c r="I71" s="134">
        <v>2540.8359999999998</v>
      </c>
      <c r="J71" s="134">
        <v>1861.472</v>
      </c>
      <c r="K71" s="134">
        <v>1765.5245</v>
      </c>
      <c r="L71" s="134">
        <v>1769.0399</v>
      </c>
      <c r="M71" s="134">
        <v>1300.4606000000001</v>
      </c>
      <c r="O71" s="136">
        <f t="shared" si="9"/>
        <v>41406</v>
      </c>
      <c r="P71" s="137">
        <f t="shared" si="10"/>
        <v>0.10924425511033986</v>
      </c>
      <c r="Q71" s="137">
        <f t="shared" si="10"/>
        <v>0.10511752209630076</v>
      </c>
      <c r="R71" s="137">
        <f t="shared" si="10"/>
        <v>0.93921259724898132</v>
      </c>
      <c r="S71" s="137">
        <f t="shared" si="10"/>
        <v>0.10975311090844508</v>
      </c>
      <c r="T71" s="137">
        <f t="shared" si="10"/>
        <v>-0.27235614302492916</v>
      </c>
      <c r="V71" s="136">
        <f t="shared" si="11"/>
        <v>41756</v>
      </c>
      <c r="W71" s="138">
        <f t="shared" si="12"/>
        <v>-0.14125405193849339</v>
      </c>
      <c r="X71" s="138">
        <f t="shared" si="12"/>
        <v>0.50443001579993085</v>
      </c>
      <c r="Y71" s="138">
        <f t="shared" si="12"/>
        <v>1.1688561640621331</v>
      </c>
      <c r="Z71" s="138">
        <f t="shared" si="12"/>
        <v>0.51960578067044572</v>
      </c>
      <c r="AA71" s="138">
        <f t="shared" si="12"/>
        <v>-9.4348741189942409E-2</v>
      </c>
      <c r="AC71" s="145"/>
      <c r="AD71" s="146"/>
      <c r="AE71" s="146"/>
      <c r="AF71" s="146"/>
      <c r="AG71" s="137"/>
      <c r="AH71" s="137"/>
    </row>
    <row r="72" spans="8:34">
      <c r="H72" s="133">
        <v>41413</v>
      </c>
      <c r="I72" s="134">
        <v>2592.0479999999998</v>
      </c>
      <c r="J72" s="134">
        <v>1951.7788</v>
      </c>
      <c r="K72" s="134">
        <v>1919.6849</v>
      </c>
      <c r="L72" s="134">
        <v>1848.24</v>
      </c>
      <c r="M72" s="134">
        <v>1318.2265</v>
      </c>
      <c r="O72" s="136">
        <f t="shared" si="9"/>
        <v>41413</v>
      </c>
      <c r="P72" s="137">
        <f t="shared" si="10"/>
        <v>0.13160170627708601</v>
      </c>
      <c r="Q72" s="137">
        <f t="shared" si="10"/>
        <v>0.1587308061233752</v>
      </c>
      <c r="R72" s="137">
        <f t="shared" si="10"/>
        <v>1.1085389304020707</v>
      </c>
      <c r="S72" s="137">
        <f t="shared" si="10"/>
        <v>0.15943687290796804</v>
      </c>
      <c r="T72" s="137">
        <f t="shared" si="10"/>
        <v>-0.26241562810380559</v>
      </c>
      <c r="V72" s="136">
        <f t="shared" si="11"/>
        <v>41763</v>
      </c>
      <c r="W72" s="138">
        <f t="shared" si="12"/>
        <v>-0.1448853969384517</v>
      </c>
      <c r="X72" s="138">
        <f t="shared" si="12"/>
        <v>0.50686259485044327</v>
      </c>
      <c r="Y72" s="138">
        <f t="shared" si="12"/>
        <v>1.2479115866535269</v>
      </c>
      <c r="Z72" s="138">
        <f t="shared" si="12"/>
        <v>0.49952627895584012</v>
      </c>
      <c r="AA72" s="138">
        <f t="shared" si="12"/>
        <v>-6.5565214586390863E-2</v>
      </c>
      <c r="AC72" s="145"/>
      <c r="AD72" s="146"/>
      <c r="AE72" s="146"/>
      <c r="AF72" s="146"/>
      <c r="AG72" s="137"/>
      <c r="AH72" s="137"/>
    </row>
    <row r="73" spans="8:34">
      <c r="H73" s="133">
        <v>41420</v>
      </c>
      <c r="I73" s="134">
        <v>2597.2280000000001</v>
      </c>
      <c r="J73" s="134">
        <v>2006.5083999999999</v>
      </c>
      <c r="K73" s="134">
        <v>1957.2752</v>
      </c>
      <c r="L73" s="134">
        <v>1917.2217000000001</v>
      </c>
      <c r="M73" s="134">
        <v>1307.5669</v>
      </c>
      <c r="O73" s="136">
        <f t="shared" si="9"/>
        <v>41420</v>
      </c>
      <c r="P73" s="137">
        <f t="shared" si="10"/>
        <v>0.13386312151265112</v>
      </c>
      <c r="Q73" s="137">
        <f t="shared" si="10"/>
        <v>0.19122264050891613</v>
      </c>
      <c r="R73" s="137">
        <f t="shared" si="10"/>
        <v>1.1498272746274658</v>
      </c>
      <c r="S73" s="137">
        <f t="shared" si="10"/>
        <v>0.20271043399087696</v>
      </c>
      <c r="T73" s="137">
        <f t="shared" si="10"/>
        <v>-0.26837997062814767</v>
      </c>
      <c r="V73" s="136">
        <f t="shared" si="11"/>
        <v>41770</v>
      </c>
      <c r="W73" s="138">
        <f t="shared" si="12"/>
        <v>-0.15468887965460432</v>
      </c>
      <c r="X73" s="138">
        <f t="shared" si="12"/>
        <v>0.48564498301337911</v>
      </c>
      <c r="Y73" s="138">
        <f t="shared" si="12"/>
        <v>1.1811649537753999</v>
      </c>
      <c r="Z73" s="138">
        <f t="shared" si="12"/>
        <v>0.47856050108475023</v>
      </c>
      <c r="AA73" s="138">
        <f t="shared" si="12"/>
        <v>-5.4415592793896961E-2</v>
      </c>
      <c r="AC73" s="145"/>
      <c r="AD73" s="146"/>
      <c r="AE73" s="146"/>
      <c r="AF73" s="146"/>
      <c r="AG73" s="137"/>
      <c r="AH73" s="137"/>
    </row>
    <row r="74" spans="8:34">
      <c r="H74" s="133">
        <v>41427</v>
      </c>
      <c r="I74" s="134">
        <v>2606.4259999999999</v>
      </c>
      <c r="J74" s="134">
        <v>1990.8839</v>
      </c>
      <c r="K74" s="134">
        <v>1899.35</v>
      </c>
      <c r="L74" s="134">
        <v>1903.175</v>
      </c>
      <c r="M74" s="134">
        <v>1335.9921999999999</v>
      </c>
      <c r="O74" s="136">
        <f t="shared" si="9"/>
        <v>41427</v>
      </c>
      <c r="P74" s="137">
        <f t="shared" si="10"/>
        <v>0.13787866153904571</v>
      </c>
      <c r="Q74" s="137">
        <f t="shared" si="10"/>
        <v>0.18194669721028278</v>
      </c>
      <c r="R74" s="137">
        <f t="shared" si="10"/>
        <v>1.0862035313499487</v>
      </c>
      <c r="S74" s="137">
        <f t="shared" si="10"/>
        <v>0.19389866608049933</v>
      </c>
      <c r="T74" s="137">
        <f t="shared" si="10"/>
        <v>-0.25247522508824172</v>
      </c>
      <c r="V74" s="136">
        <f t="shared" si="11"/>
        <v>41777</v>
      </c>
      <c r="W74" s="138">
        <f t="shared" si="12"/>
        <v>-0.14991905035990594</v>
      </c>
      <c r="X74" s="138">
        <f t="shared" si="12"/>
        <v>0.47498884511321027</v>
      </c>
      <c r="Y74" s="138">
        <f t="shared" si="12"/>
        <v>1.1081574921394712</v>
      </c>
      <c r="Z74" s="138">
        <f t="shared" si="12"/>
        <v>0.47616775141717405</v>
      </c>
      <c r="AA74" s="138">
        <f t="shared" si="12"/>
        <v>-5.0770124026256691E-2</v>
      </c>
      <c r="AC74" s="145"/>
      <c r="AD74" s="146"/>
      <c r="AE74" s="146"/>
      <c r="AF74" s="146"/>
      <c r="AG74" s="137"/>
      <c r="AH74" s="137"/>
    </row>
    <row r="75" spans="8:34">
      <c r="H75" s="133">
        <v>41434</v>
      </c>
      <c r="I75" s="134">
        <v>2484.16</v>
      </c>
      <c r="J75" s="134">
        <v>1874.3806</v>
      </c>
      <c r="K75" s="134">
        <v>1795.2170000000001</v>
      </c>
      <c r="L75" s="134">
        <v>1782.9445000000001</v>
      </c>
      <c r="M75" s="134">
        <v>1279.1415</v>
      </c>
      <c r="O75" s="136">
        <f t="shared" si="9"/>
        <v>41434</v>
      </c>
      <c r="P75" s="137">
        <f t="shared" si="10"/>
        <v>8.4501403780055773E-2</v>
      </c>
      <c r="Q75" s="137">
        <f t="shared" si="10"/>
        <v>0.11278109159706817</v>
      </c>
      <c r="R75" s="137">
        <f t="shared" si="10"/>
        <v>0.97182617471211796</v>
      </c>
      <c r="S75" s="137">
        <f t="shared" si="10"/>
        <v>0.11847573672708123</v>
      </c>
      <c r="T75" s="137">
        <f t="shared" si="10"/>
        <v>-0.28428477212083358</v>
      </c>
      <c r="V75" s="136">
        <f t="shared" si="11"/>
        <v>41784</v>
      </c>
      <c r="W75" s="138">
        <f t="shared" si="12"/>
        <v>-0.14894377258201819</v>
      </c>
      <c r="X75" s="138">
        <f t="shared" si="12"/>
        <v>0.52703686876563882</v>
      </c>
      <c r="Y75" s="138">
        <f t="shared" si="12"/>
        <v>1.167129381951288</v>
      </c>
      <c r="Z75" s="138">
        <f t="shared" si="12"/>
        <v>0.54116537196444825</v>
      </c>
      <c r="AA75" s="138">
        <f t="shared" si="12"/>
        <v>-5.3306694837346513E-2</v>
      </c>
      <c r="AC75" s="145"/>
      <c r="AD75" s="146"/>
      <c r="AE75" s="146"/>
      <c r="AF75" s="146"/>
      <c r="AG75" s="137"/>
      <c r="AH75" s="137"/>
    </row>
    <row r="76" spans="8:34">
      <c r="H76" s="133">
        <v>41441</v>
      </c>
      <c r="I76" s="134">
        <v>2416.7710000000002</v>
      </c>
      <c r="J76" s="134">
        <v>1889.989</v>
      </c>
      <c r="K76" s="134">
        <v>1901.8074999999999</v>
      </c>
      <c r="L76" s="134">
        <v>1776.5451</v>
      </c>
      <c r="M76" s="134">
        <v>1268.482</v>
      </c>
      <c r="O76" s="136">
        <f t="shared" si="9"/>
        <v>41441</v>
      </c>
      <c r="P76" s="137">
        <f t="shared" si="10"/>
        <v>5.5081613951971642E-2</v>
      </c>
      <c r="Q76" s="137">
        <f t="shared" si="10"/>
        <v>0.12204747665786297</v>
      </c>
      <c r="R76" s="137">
        <f t="shared" si="10"/>
        <v>1.0889027943495497</v>
      </c>
      <c r="S76" s="137">
        <f t="shared" si="10"/>
        <v>0.11446126873348339</v>
      </c>
      <c r="T76" s="137">
        <f t="shared" si="10"/>
        <v>-0.29024905869239581</v>
      </c>
      <c r="V76" s="136">
        <f t="shared" si="11"/>
        <v>41791</v>
      </c>
      <c r="W76" s="138">
        <f t="shared" si="12"/>
        <v>-0.14575490738624375</v>
      </c>
      <c r="X76" s="138">
        <f t="shared" si="12"/>
        <v>0.57056791596877998</v>
      </c>
      <c r="Y76" s="138">
        <f t="shared" si="12"/>
        <v>1.2329273077103569</v>
      </c>
      <c r="Z76" s="138">
        <f t="shared" si="12"/>
        <v>0.5880658548533837</v>
      </c>
      <c r="AA76" s="138">
        <f t="shared" si="12"/>
        <v>-4.0352241020595758E-2</v>
      </c>
      <c r="AC76" s="145"/>
      <c r="AD76" s="146"/>
      <c r="AE76" s="146"/>
      <c r="AF76" s="146"/>
      <c r="AG76" s="137"/>
      <c r="AH76" s="137"/>
    </row>
    <row r="77" spans="8:34">
      <c r="H77" s="133">
        <v>41448</v>
      </c>
      <c r="I77" s="134">
        <v>2317.3939999999998</v>
      </c>
      <c r="J77" s="134">
        <v>1823.5148999999999</v>
      </c>
      <c r="K77" s="134">
        <v>1808.4754</v>
      </c>
      <c r="L77" s="134">
        <v>1732.6826000000001</v>
      </c>
      <c r="M77" s="134">
        <v>1190.3122000000001</v>
      </c>
      <c r="O77" s="136">
        <f t="shared" si="9"/>
        <v>41448</v>
      </c>
      <c r="P77" s="137">
        <f t="shared" si="10"/>
        <v>1.1696930194302624E-2</v>
      </c>
      <c r="Q77" s="137">
        <f t="shared" si="10"/>
        <v>8.2583174924835578E-2</v>
      </c>
      <c r="R77" s="137">
        <f t="shared" si="10"/>
        <v>0.98638890454076988</v>
      </c>
      <c r="S77" s="137">
        <f t="shared" si="10"/>
        <v>8.6945470007167902E-2</v>
      </c>
      <c r="T77" s="137">
        <f t="shared" si="10"/>
        <v>-0.33398723482089199</v>
      </c>
      <c r="V77" s="136">
        <f t="shared" si="11"/>
        <v>41798</v>
      </c>
      <c r="W77" s="138">
        <f t="shared" si="12"/>
        <v>-0.15436999313502697</v>
      </c>
      <c r="X77" s="138">
        <f t="shared" si="12"/>
        <v>0.55230197533040837</v>
      </c>
      <c r="Y77" s="138">
        <f t="shared" si="12"/>
        <v>1.1730266084752921</v>
      </c>
      <c r="Z77" s="138">
        <f t="shared" si="12"/>
        <v>0.57871383581776192</v>
      </c>
      <c r="AA77" s="138">
        <f t="shared" si="12"/>
        <v>-5.7574875409254322E-2</v>
      </c>
      <c r="AC77" s="145"/>
      <c r="AD77" s="146"/>
      <c r="AE77" s="146"/>
      <c r="AF77" s="146"/>
      <c r="AG77" s="137"/>
      <c r="AH77" s="137"/>
    </row>
    <row r="78" spans="8:34">
      <c r="H78" s="133">
        <v>41455</v>
      </c>
      <c r="I78" s="134">
        <v>2200.6390000000001</v>
      </c>
      <c r="J78" s="134">
        <v>1799.0068000000001</v>
      </c>
      <c r="K78" s="134">
        <v>1802.8298</v>
      </c>
      <c r="L78" s="134">
        <v>1724.2181</v>
      </c>
      <c r="M78" s="134">
        <v>1108.5891999999999</v>
      </c>
      <c r="O78" s="136">
        <f t="shared" si="9"/>
        <v>41455</v>
      </c>
      <c r="P78" s="137">
        <f t="shared" si="10"/>
        <v>-3.9274408768703029E-2</v>
      </c>
      <c r="Q78" s="137">
        <f t="shared" si="10"/>
        <v>6.803322158506564E-2</v>
      </c>
      <c r="R78" s="137">
        <f t="shared" si="10"/>
        <v>0.98018790385285604</v>
      </c>
      <c r="S78" s="137">
        <f t="shared" si="10"/>
        <v>8.1635524647945212E-2</v>
      </c>
      <c r="T78" s="137">
        <f t="shared" si="10"/>
        <v>-0.379713525124169</v>
      </c>
      <c r="V78" s="136">
        <f t="shared" si="11"/>
        <v>41805</v>
      </c>
      <c r="W78" s="138">
        <f t="shared" si="12"/>
        <v>-0.13792020231269964</v>
      </c>
      <c r="X78" s="138">
        <f t="shared" si="12"/>
        <v>0.59146268029212901</v>
      </c>
      <c r="Y78" s="138">
        <f t="shared" si="12"/>
        <v>1.2056277629170773</v>
      </c>
      <c r="Z78" s="138">
        <f t="shared" si="12"/>
        <v>0.63065434949961485</v>
      </c>
      <c r="AA78" s="138">
        <f t="shared" si="12"/>
        <v>-6.0991242359240583E-2</v>
      </c>
      <c r="AC78" s="145"/>
      <c r="AD78" s="146"/>
      <c r="AE78" s="146"/>
      <c r="AF78" s="146"/>
      <c r="AG78" s="137"/>
      <c r="AH78" s="137"/>
    </row>
    <row r="79" spans="8:34">
      <c r="H79" s="133">
        <v>41462</v>
      </c>
      <c r="I79" s="134">
        <v>2226.8490000000002</v>
      </c>
      <c r="J79" s="134">
        <v>1892.0799</v>
      </c>
      <c r="K79" s="134">
        <v>1960.3655000000001</v>
      </c>
      <c r="L79" s="134">
        <v>1803.5866000000001</v>
      </c>
      <c r="M79" s="134">
        <v>1115.7879</v>
      </c>
      <c r="O79" s="136">
        <f t="shared" si="9"/>
        <v>41462</v>
      </c>
      <c r="P79" s="137">
        <f t="shared" si="10"/>
        <v>-2.783199693006333E-2</v>
      </c>
      <c r="Q79" s="137">
        <f t="shared" si="10"/>
        <v>0.12328880085019622</v>
      </c>
      <c r="R79" s="137">
        <f t="shared" si="10"/>
        <v>1.1532215909846042</v>
      </c>
      <c r="S79" s="137">
        <f t="shared" si="10"/>
        <v>0.13142492724035537</v>
      </c>
      <c r="T79" s="137">
        <f t="shared" si="10"/>
        <v>-0.37568565235877616</v>
      </c>
      <c r="V79" s="136">
        <f t="shared" si="11"/>
        <v>41812</v>
      </c>
      <c r="W79" s="138">
        <f t="shared" si="12"/>
        <v>-0.15357257876992214</v>
      </c>
      <c r="X79" s="138">
        <f t="shared" si="12"/>
        <v>0.57421376696119175</v>
      </c>
      <c r="Y79" s="138">
        <f t="shared" si="12"/>
        <v>1.2675547421277393</v>
      </c>
      <c r="Z79" s="138">
        <f t="shared" si="12"/>
        <v>0.58759983203863109</v>
      </c>
      <c r="AA79" s="138">
        <f t="shared" si="12"/>
        <v>-5.446526780962202E-2</v>
      </c>
      <c r="AC79" s="145"/>
      <c r="AD79" s="146"/>
      <c r="AE79" s="146"/>
      <c r="AF79" s="146"/>
      <c r="AG79" s="137"/>
      <c r="AH79" s="137"/>
    </row>
    <row r="80" spans="8:34">
      <c r="H80" s="133">
        <v>41469</v>
      </c>
      <c r="I80" s="134">
        <v>2275.373</v>
      </c>
      <c r="J80" s="134">
        <v>1940.7256</v>
      </c>
      <c r="K80" s="134">
        <v>2108.7325999999998</v>
      </c>
      <c r="L80" s="134">
        <v>1820.3679999999999</v>
      </c>
      <c r="M80" s="134">
        <v>1148.1817000000001</v>
      </c>
      <c r="O80" s="136">
        <f t="shared" si="9"/>
        <v>41469</v>
      </c>
      <c r="P80" s="137">
        <f t="shared" si="10"/>
        <v>-6.6480369125831995E-3</v>
      </c>
      <c r="Q80" s="137">
        <f t="shared" si="10"/>
        <v>0.1521687493235766</v>
      </c>
      <c r="R80" s="137">
        <f t="shared" si="10"/>
        <v>1.3161846930753986</v>
      </c>
      <c r="S80" s="137">
        <f t="shared" si="10"/>
        <v>0.14195222561016529</v>
      </c>
      <c r="T80" s="137">
        <f t="shared" si="10"/>
        <v>-0.35756042074923788</v>
      </c>
      <c r="V80" s="136">
        <f t="shared" si="11"/>
        <v>41819</v>
      </c>
      <c r="W80" s="138">
        <f t="shared" si="12"/>
        <v>-0.14821330457940862</v>
      </c>
      <c r="X80" s="138">
        <f t="shared" si="12"/>
        <v>0.64361106402023482</v>
      </c>
      <c r="Y80" s="138">
        <f t="shared" si="12"/>
        <v>1.344414003472711</v>
      </c>
      <c r="Z80" s="138">
        <f t="shared" si="12"/>
        <v>0.6624906571488558</v>
      </c>
      <c r="AA80" s="138">
        <f t="shared" si="12"/>
        <v>-1.0073383545957326E-2</v>
      </c>
      <c r="AC80" s="145"/>
      <c r="AD80" s="146"/>
      <c r="AE80" s="146"/>
      <c r="AF80" s="146"/>
      <c r="AG80" s="137"/>
      <c r="AH80" s="137"/>
    </row>
    <row r="81" spans="8:34">
      <c r="H81" s="133">
        <v>41476</v>
      </c>
      <c r="I81" s="134">
        <v>2190.4780000000001</v>
      </c>
      <c r="J81" s="134">
        <v>2014.5317</v>
      </c>
      <c r="K81" s="134">
        <v>2179.6062999999999</v>
      </c>
      <c r="L81" s="134">
        <v>1924.6098999999999</v>
      </c>
      <c r="M81" s="134">
        <v>1104.9899</v>
      </c>
      <c r="O81" s="136">
        <f t="shared" si="9"/>
        <v>41476</v>
      </c>
      <c r="P81" s="137">
        <f t="shared" si="10"/>
        <v>-4.371036247692206E-2</v>
      </c>
      <c r="Q81" s="137">
        <f t="shared" si="10"/>
        <v>0.19598590818902917</v>
      </c>
      <c r="R81" s="137">
        <f t="shared" si="10"/>
        <v>1.3940307789573252</v>
      </c>
      <c r="S81" s="137">
        <f t="shared" si="10"/>
        <v>0.20734519544199737</v>
      </c>
      <c r="T81" s="137">
        <f t="shared" si="10"/>
        <v>-0.38172743353047545</v>
      </c>
      <c r="V81" s="136">
        <f t="shared" si="11"/>
        <v>41826</v>
      </c>
      <c r="W81" s="138">
        <f t="shared" si="12"/>
        <v>-0.13694848972571394</v>
      </c>
      <c r="X81" s="138">
        <f t="shared" si="12"/>
        <v>0.70422203988634902</v>
      </c>
      <c r="Y81" s="138">
        <f t="shared" si="12"/>
        <v>1.5477271575390676</v>
      </c>
      <c r="Z81" s="138">
        <f t="shared" si="12"/>
        <v>0.70372167401497654</v>
      </c>
      <c r="AA81" s="138">
        <f t="shared" si="12"/>
        <v>-7.7268841830233637E-3</v>
      </c>
      <c r="AC81" s="145"/>
      <c r="AD81" s="146"/>
      <c r="AE81" s="146"/>
      <c r="AF81" s="146"/>
      <c r="AG81" s="137"/>
      <c r="AH81" s="137"/>
    </row>
    <row r="82" spans="8:34">
      <c r="H82" s="133">
        <v>41483</v>
      </c>
      <c r="I82" s="134">
        <v>2224.0079999999998</v>
      </c>
      <c r="J82" s="134">
        <v>2128.9712</v>
      </c>
      <c r="K82" s="134">
        <v>2381.8697000000002</v>
      </c>
      <c r="L82" s="134">
        <v>2029.8155999999999</v>
      </c>
      <c r="M82" s="134">
        <v>1108.5893000000001</v>
      </c>
      <c r="O82" s="136">
        <f t="shared" si="9"/>
        <v>41483</v>
      </c>
      <c r="P82" s="137">
        <f t="shared" si="10"/>
        <v>-2.9072282776441805E-2</v>
      </c>
      <c r="Q82" s="137">
        <f t="shared" si="10"/>
        <v>0.26392627832080628</v>
      </c>
      <c r="R82" s="137">
        <f t="shared" si="10"/>
        <v>1.6161923707349586</v>
      </c>
      <c r="S82" s="137">
        <f t="shared" si="10"/>
        <v>0.27334277574547183</v>
      </c>
      <c r="T82" s="137">
        <f t="shared" si="10"/>
        <v>-0.37971346917138904</v>
      </c>
      <c r="V82" s="136">
        <f t="shared" si="11"/>
        <v>41833</v>
      </c>
      <c r="W82" s="138">
        <f t="shared" si="12"/>
        <v>-0.14910420617261311</v>
      </c>
      <c r="X82" s="138">
        <f t="shared" si="12"/>
        <v>0.6950344818232983</v>
      </c>
      <c r="Y82" s="138">
        <f t="shared" si="12"/>
        <v>1.4350221033366179</v>
      </c>
      <c r="Z82" s="138">
        <f t="shared" si="12"/>
        <v>0.71116537196444796</v>
      </c>
      <c r="AA82" s="138">
        <f t="shared" si="12"/>
        <v>1.4678725222973199E-2</v>
      </c>
      <c r="AC82" s="145"/>
      <c r="AD82" s="146"/>
      <c r="AE82" s="146"/>
      <c r="AF82" s="146"/>
      <c r="AG82" s="137"/>
      <c r="AH82" s="137"/>
    </row>
    <row r="83" spans="8:34">
      <c r="H83" s="133">
        <v>41490</v>
      </c>
      <c r="I83" s="134">
        <v>2247.2629999999999</v>
      </c>
      <c r="J83" s="134">
        <v>2142.0102999999999</v>
      </c>
      <c r="K83" s="134">
        <v>2356.9261000000001</v>
      </c>
      <c r="L83" s="134">
        <v>2042.4237000000001</v>
      </c>
      <c r="M83" s="134">
        <v>1151.7811999999999</v>
      </c>
      <c r="O83" s="136">
        <f t="shared" si="9"/>
        <v>41490</v>
      </c>
      <c r="P83" s="137">
        <f t="shared" si="10"/>
        <v>-1.8919925382028691E-2</v>
      </c>
      <c r="Q83" s="137">
        <f t="shared" si="10"/>
        <v>0.27166732297920881</v>
      </c>
      <c r="R83" s="137">
        <f t="shared" si="10"/>
        <v>1.5887948787484469</v>
      </c>
      <c r="S83" s="137">
        <f t="shared" si="10"/>
        <v>0.28125208191637552</v>
      </c>
      <c r="T83" s="137">
        <f t="shared" si="10"/>
        <v>-0.35554640043737173</v>
      </c>
      <c r="V83" s="136">
        <f t="shared" si="11"/>
        <v>41840</v>
      </c>
      <c r="W83" s="138">
        <f t="shared" si="12"/>
        <v>-0.14271261114977818</v>
      </c>
      <c r="X83" s="138">
        <f t="shared" si="12"/>
        <v>0.65228217455872062</v>
      </c>
      <c r="Y83" s="138">
        <f t="shared" si="12"/>
        <v>1.2798947862405554</v>
      </c>
      <c r="Z83" s="138">
        <f t="shared" si="12"/>
        <v>0.68732983413814797</v>
      </c>
      <c r="AA83" s="138">
        <f t="shared" si="12"/>
        <v>2.9264712997756348E-4</v>
      </c>
      <c r="AC83" s="145"/>
      <c r="AD83" s="146"/>
      <c r="AE83" s="146"/>
      <c r="AF83" s="146"/>
      <c r="AG83" s="137"/>
      <c r="AH83" s="137"/>
    </row>
    <row r="84" spans="8:34">
      <c r="H84" s="133">
        <v>41497</v>
      </c>
      <c r="I84" s="134">
        <v>2286.0100000000002</v>
      </c>
      <c r="J84" s="134">
        <v>2159.4933000000001</v>
      </c>
      <c r="K84" s="134">
        <v>2341.6981999999998</v>
      </c>
      <c r="L84" s="134">
        <v>2060.66</v>
      </c>
      <c r="M84" s="134">
        <v>1191.3737000000001</v>
      </c>
      <c r="O84" s="136">
        <f t="shared" si="9"/>
        <v>41497</v>
      </c>
      <c r="P84" s="137">
        <f t="shared" si="10"/>
        <v>-2.004277480014971E-3</v>
      </c>
      <c r="Q84" s="137">
        <f t="shared" si="10"/>
        <v>0.28204661938485431</v>
      </c>
      <c r="R84" s="137">
        <f t="shared" si="10"/>
        <v>1.5720688941984458</v>
      </c>
      <c r="S84" s="137">
        <f t="shared" si="10"/>
        <v>0.29269206733245312</v>
      </c>
      <c r="T84" s="137">
        <f t="shared" si="10"/>
        <v>-0.3333932960624405</v>
      </c>
      <c r="V84" s="136">
        <f t="shared" si="11"/>
        <v>41847</v>
      </c>
      <c r="W84" s="138">
        <f t="shared" si="12"/>
        <v>-0.10456110717399592</v>
      </c>
      <c r="X84" s="138">
        <f t="shared" si="12"/>
        <v>0.64014694613783218</v>
      </c>
      <c r="Y84" s="138">
        <f t="shared" si="12"/>
        <v>1.2128199352386315</v>
      </c>
      <c r="Z84" s="138">
        <f t="shared" si="12"/>
        <v>0.67568647211141419</v>
      </c>
      <c r="AA84" s="138">
        <f t="shared" si="12"/>
        <v>3.4726142283437955E-2</v>
      </c>
      <c r="AC84" s="145"/>
      <c r="AD84" s="146"/>
      <c r="AE84" s="146"/>
      <c r="AF84" s="146"/>
      <c r="AG84" s="137"/>
      <c r="AH84" s="137"/>
    </row>
    <row r="85" spans="8:34">
      <c r="H85" s="133">
        <v>41504</v>
      </c>
      <c r="I85" s="134">
        <v>2304.1439999999998</v>
      </c>
      <c r="J85" s="134">
        <v>2108.7442999999998</v>
      </c>
      <c r="K85" s="134">
        <v>2251.614</v>
      </c>
      <c r="L85" s="134">
        <v>2015.8068000000001</v>
      </c>
      <c r="M85" s="134">
        <v>1187.7744</v>
      </c>
      <c r="O85" s="136">
        <f t="shared" si="9"/>
        <v>41504</v>
      </c>
      <c r="P85" s="137">
        <f t="shared" si="10"/>
        <v>5.9124221110526953E-3</v>
      </c>
      <c r="Q85" s="137">
        <f t="shared" si="10"/>
        <v>0.25191798509496688</v>
      </c>
      <c r="R85" s="137">
        <f t="shared" si="10"/>
        <v>1.4731224250596173</v>
      </c>
      <c r="S85" s="137">
        <f t="shared" si="10"/>
        <v>0.26455478324168835</v>
      </c>
      <c r="T85" s="137">
        <f t="shared" si="10"/>
        <v>-0.33540720446874706</v>
      </c>
      <c r="V85" s="136">
        <f t="shared" si="11"/>
        <v>41854</v>
      </c>
      <c r="W85" s="138">
        <f t="shared" si="12"/>
        <v>-7.7248575805267672E-2</v>
      </c>
      <c r="X85" s="138">
        <f t="shared" si="12"/>
        <v>0.6673662939329621</v>
      </c>
      <c r="Y85" s="138">
        <f t="shared" si="12"/>
        <v>1.2550664038669104</v>
      </c>
      <c r="Z85" s="138">
        <f t="shared" si="12"/>
        <v>0.70804688921548031</v>
      </c>
      <c r="AA85" s="138">
        <f t="shared" si="12"/>
        <v>2.9454703804654647E-2</v>
      </c>
      <c r="AC85" s="145"/>
      <c r="AD85" s="146"/>
      <c r="AE85" s="146"/>
      <c r="AF85" s="146"/>
      <c r="AG85" s="137"/>
      <c r="AH85" s="137"/>
    </row>
    <row r="86" spans="8:34">
      <c r="H86" s="133">
        <v>41511</v>
      </c>
      <c r="I86" s="134">
        <v>2286.9290000000001</v>
      </c>
      <c r="J86" s="134">
        <v>2256.7710999999999</v>
      </c>
      <c r="K86" s="134">
        <v>2450.5127000000002</v>
      </c>
      <c r="L86" s="134">
        <v>2179.3200999999999</v>
      </c>
      <c r="M86" s="134">
        <v>1155.3805</v>
      </c>
      <c r="O86" s="136">
        <f t="shared" si="9"/>
        <v>41511</v>
      </c>
      <c r="P86" s="137">
        <f t="shared" si="10"/>
        <v>-1.6030727306938219E-3</v>
      </c>
      <c r="Q86" s="137">
        <f t="shared" si="10"/>
        <v>0.33979844229219824</v>
      </c>
      <c r="R86" s="137">
        <f t="shared" si="10"/>
        <v>1.691588305661357</v>
      </c>
      <c r="S86" s="137">
        <f t="shared" si="10"/>
        <v>0.36712985424483846</v>
      </c>
      <c r="T86" s="137">
        <f t="shared" si="10"/>
        <v>-0.35353249203106518</v>
      </c>
      <c r="V86" s="136">
        <f t="shared" si="11"/>
        <v>41861</v>
      </c>
      <c r="W86" s="138">
        <f t="shared" si="12"/>
        <v>-7.6562474622773102E-2</v>
      </c>
      <c r="X86" s="138">
        <f t="shared" si="12"/>
        <v>0.71343353518366559</v>
      </c>
      <c r="Y86" s="138">
        <f t="shared" si="12"/>
        <v>1.329234407996621</v>
      </c>
      <c r="Z86" s="138">
        <f t="shared" si="12"/>
        <v>0.75722331863671344</v>
      </c>
      <c r="AA86" s="138">
        <f t="shared" si="12"/>
        <v>3.9791139138428688E-2</v>
      </c>
      <c r="AC86" s="145"/>
      <c r="AD86" s="146"/>
      <c r="AE86" s="146"/>
      <c r="AF86" s="146"/>
      <c r="AG86" s="137"/>
      <c r="AH86" s="137"/>
    </row>
    <row r="87" spans="8:34">
      <c r="H87" s="133">
        <v>41518</v>
      </c>
      <c r="I87" s="134">
        <v>2313.91</v>
      </c>
      <c r="J87" s="134">
        <v>2166.2892999999999</v>
      </c>
      <c r="K87" s="134">
        <v>2295.674</v>
      </c>
      <c r="L87" s="134">
        <v>2092.8912</v>
      </c>
      <c r="M87" s="134">
        <v>1166.1784</v>
      </c>
      <c r="O87" s="136">
        <f t="shared" si="9"/>
        <v>41518</v>
      </c>
      <c r="P87" s="137">
        <f t="shared" si="10"/>
        <v>1.0175931993393839E-2</v>
      </c>
      <c r="Q87" s="137">
        <f t="shared" si="10"/>
        <v>0.2860812643755748</v>
      </c>
      <c r="R87" s="137">
        <f t="shared" si="10"/>
        <v>1.5215169429690487</v>
      </c>
      <c r="S87" s="137">
        <f t="shared" si="10"/>
        <v>0.31291132551216561</v>
      </c>
      <c r="T87" s="137">
        <f t="shared" si="10"/>
        <v>-0.34749076681214575</v>
      </c>
      <c r="V87" s="136">
        <f t="shared" si="11"/>
        <v>41868</v>
      </c>
      <c r="W87" s="138">
        <f t="shared" si="12"/>
        <v>-6.4876174977984924E-2</v>
      </c>
      <c r="X87" s="138">
        <f t="shared" si="12"/>
        <v>0.75728620930500656</v>
      </c>
      <c r="Y87" s="138">
        <f t="shared" si="12"/>
        <v>1.4294428645173403</v>
      </c>
      <c r="Z87" s="138">
        <f t="shared" si="12"/>
        <v>0.7939267968367274</v>
      </c>
      <c r="AA87" s="138">
        <f t="shared" si="12"/>
        <v>6.2481734754769924E-2</v>
      </c>
      <c r="AC87" s="145"/>
      <c r="AD87" s="146"/>
      <c r="AE87" s="146"/>
      <c r="AF87" s="146"/>
      <c r="AG87" s="137"/>
      <c r="AH87" s="137"/>
    </row>
    <row r="88" spans="8:34">
      <c r="H88" s="133">
        <v>41525</v>
      </c>
      <c r="I88" s="134">
        <v>2357.7820000000002</v>
      </c>
      <c r="J88" s="134">
        <v>2277.7802999999999</v>
      </c>
      <c r="K88" s="134">
        <v>2501.8496</v>
      </c>
      <c r="L88" s="134">
        <v>2189.3492000000001</v>
      </c>
      <c r="M88" s="134">
        <v>1169.7775999999999</v>
      </c>
      <c r="O88" s="136">
        <f t="shared" si="9"/>
        <v>41525</v>
      </c>
      <c r="P88" s="137">
        <f t="shared" si="10"/>
        <v>2.9328983965343669E-2</v>
      </c>
      <c r="Q88" s="137">
        <f t="shared" si="10"/>
        <v>0.35227117088829085</v>
      </c>
      <c r="R88" s="137">
        <f t="shared" si="10"/>
        <v>1.7479756076691801</v>
      </c>
      <c r="S88" s="137">
        <f t="shared" si="10"/>
        <v>0.37342130359236991</v>
      </c>
      <c r="T88" s="137">
        <f t="shared" si="10"/>
        <v>-0.34547691435861916</v>
      </c>
      <c r="V88" s="136">
        <f t="shared" si="11"/>
        <v>41875</v>
      </c>
      <c r="W88" s="138">
        <f t="shared" si="12"/>
        <v>-6.3002865225088356E-2</v>
      </c>
      <c r="X88" s="138">
        <f t="shared" si="12"/>
        <v>0.81096691508045748</v>
      </c>
      <c r="Y88" s="138">
        <f t="shared" si="12"/>
        <v>1.4972366605659579</v>
      </c>
      <c r="Z88" s="138">
        <f t="shared" si="12"/>
        <v>0.86458135628805355</v>
      </c>
      <c r="AA88" s="138">
        <f t="shared" si="12"/>
        <v>4.0196119542602826E-2</v>
      </c>
      <c r="AC88" s="145"/>
      <c r="AD88" s="146"/>
      <c r="AE88" s="146"/>
      <c r="AF88" s="146"/>
      <c r="AG88" s="137"/>
      <c r="AH88" s="137"/>
    </row>
    <row r="89" spans="8:34">
      <c r="H89" s="133">
        <v>41532</v>
      </c>
      <c r="I89" s="134">
        <v>2488.902</v>
      </c>
      <c r="J89" s="134">
        <v>2203.4901</v>
      </c>
      <c r="K89" s="134">
        <v>2345.9587000000001</v>
      </c>
      <c r="L89" s="134">
        <v>2114.7982999999999</v>
      </c>
      <c r="M89" s="134">
        <v>1220.1679999999999</v>
      </c>
      <c r="O89" s="136">
        <f t="shared" si="9"/>
        <v>41532</v>
      </c>
      <c r="P89" s="137">
        <f t="shared" si="10"/>
        <v>8.657160282388765E-2</v>
      </c>
      <c r="Q89" s="137">
        <f t="shared" si="10"/>
        <v>0.30816661184037697</v>
      </c>
      <c r="R89" s="137">
        <f t="shared" si="10"/>
        <v>1.5767485320457713</v>
      </c>
      <c r="S89" s="137">
        <f t="shared" si="10"/>
        <v>0.32665407511096345</v>
      </c>
      <c r="T89" s="137">
        <f t="shared" si="10"/>
        <v>-0.31728208476476871</v>
      </c>
      <c r="V89" s="136">
        <f t="shared" si="11"/>
        <v>41882</v>
      </c>
      <c r="W89" s="138">
        <f t="shared" si="12"/>
        <v>-7.3728940120242115E-2</v>
      </c>
      <c r="X89" s="138">
        <f t="shared" si="12"/>
        <v>0.76812475842380423</v>
      </c>
      <c r="Y89" s="138">
        <f t="shared" si="12"/>
        <v>1.4192458585574173</v>
      </c>
      <c r="Z89" s="138">
        <f t="shared" si="12"/>
        <v>0.8214227727622645</v>
      </c>
      <c r="AA89" s="138">
        <f t="shared" si="12"/>
        <v>2.8625953582891217E-2</v>
      </c>
      <c r="AC89" s="145"/>
      <c r="AD89" s="146"/>
      <c r="AE89" s="146"/>
      <c r="AF89" s="146"/>
      <c r="AG89" s="137"/>
      <c r="AH89" s="137"/>
    </row>
    <row r="90" spans="8:34">
      <c r="H90" s="133">
        <v>41539</v>
      </c>
      <c r="I90" s="134">
        <v>2432.5100000000002</v>
      </c>
      <c r="J90" s="134">
        <v>2229.2368000000001</v>
      </c>
      <c r="K90" s="134">
        <v>2417.1107999999999</v>
      </c>
      <c r="L90" s="134">
        <v>2119.5441000000001</v>
      </c>
      <c r="M90" s="134">
        <v>1252.5618999999999</v>
      </c>
      <c r="O90" s="136">
        <f t="shared" si="9"/>
        <v>41539</v>
      </c>
      <c r="P90" s="137">
        <f t="shared" si="10"/>
        <v>6.1952736421576837E-2</v>
      </c>
      <c r="Q90" s="137">
        <f t="shared" si="10"/>
        <v>0.32345189644640748</v>
      </c>
      <c r="R90" s="137">
        <f t="shared" si="10"/>
        <v>1.6549004062569299</v>
      </c>
      <c r="S90" s="137">
        <f t="shared" si="10"/>
        <v>0.32963120768651999</v>
      </c>
      <c r="T90" s="137">
        <f t="shared" si="10"/>
        <v>-0.29915679720245059</v>
      </c>
      <c r="V90" s="136">
        <f t="shared" si="11"/>
        <v>41889</v>
      </c>
      <c r="W90" s="138">
        <f t="shared" si="12"/>
        <v>-2.976934403260334E-2</v>
      </c>
      <c r="X90" s="138">
        <f t="shared" si="12"/>
        <v>0.87933762350053213</v>
      </c>
      <c r="Y90" s="138">
        <f t="shared" si="12"/>
        <v>1.5989772396639919</v>
      </c>
      <c r="Z90" s="138">
        <f t="shared" si="12"/>
        <v>0.93612429141297482</v>
      </c>
      <c r="AA90" s="138">
        <f t="shared" si="12"/>
        <v>6.8376530167895133E-2</v>
      </c>
      <c r="AC90" s="145"/>
      <c r="AD90" s="146"/>
      <c r="AE90" s="146"/>
      <c r="AF90" s="146"/>
      <c r="AG90" s="137"/>
      <c r="AH90" s="137"/>
    </row>
    <row r="91" spans="8:34">
      <c r="H91" s="133">
        <v>41546</v>
      </c>
      <c r="I91" s="134">
        <v>2394.971</v>
      </c>
      <c r="J91" s="134">
        <v>2302.7067999999999</v>
      </c>
      <c r="K91" s="134">
        <v>2572.0401999999999</v>
      </c>
      <c r="L91" s="134">
        <v>2200.4335000000001</v>
      </c>
      <c r="M91" s="134">
        <v>1176.9763</v>
      </c>
      <c r="O91" s="136">
        <f t="shared" si="9"/>
        <v>41546</v>
      </c>
      <c r="P91" s="137">
        <f t="shared" si="10"/>
        <v>4.5564461030096481E-2</v>
      </c>
      <c r="Q91" s="137">
        <f t="shared" si="10"/>
        <v>0.36706951967598878</v>
      </c>
      <c r="R91" s="137">
        <f t="shared" si="10"/>
        <v>1.8250713917993147</v>
      </c>
      <c r="S91" s="137">
        <f t="shared" si="10"/>
        <v>0.38037470040792076</v>
      </c>
      <c r="T91" s="137">
        <f t="shared" si="10"/>
        <v>-0.34144904159322631</v>
      </c>
      <c r="V91" s="136">
        <f t="shared" si="11"/>
        <v>41896</v>
      </c>
      <c r="W91" s="138">
        <f t="shared" si="12"/>
        <v>-3.4087582479701117E-2</v>
      </c>
      <c r="X91" s="138">
        <f t="shared" si="12"/>
        <v>0.91424679085095839</v>
      </c>
      <c r="Y91" s="138">
        <f t="shared" si="12"/>
        <v>1.606472007133136</v>
      </c>
      <c r="Z91" s="138">
        <f t="shared" si="12"/>
        <v>0.98865343970886665</v>
      </c>
      <c r="AA91" s="138">
        <f t="shared" si="12"/>
        <v>6.0649565343612544E-2</v>
      </c>
      <c r="AC91" s="145"/>
      <c r="AD91" s="146"/>
      <c r="AE91" s="146"/>
      <c r="AF91" s="146"/>
      <c r="AG91" s="137"/>
      <c r="AH91" s="137"/>
    </row>
    <row r="92" spans="8:34">
      <c r="H92" s="133">
        <v>41553</v>
      </c>
      <c r="I92" s="134">
        <v>2409.0369999999998</v>
      </c>
      <c r="J92" s="134">
        <v>2354.7532000000001</v>
      </c>
      <c r="K92" s="134">
        <v>2666.5281</v>
      </c>
      <c r="L92" s="134">
        <v>2245.605</v>
      </c>
      <c r="M92" s="134">
        <v>1180.5755999999999</v>
      </c>
      <c r="O92" s="136">
        <f t="shared" si="9"/>
        <v>41553</v>
      </c>
      <c r="P92" s="137">
        <f t="shared" si="10"/>
        <v>5.1705207497944716E-2</v>
      </c>
      <c r="Q92" s="137">
        <f t="shared" si="10"/>
        <v>0.39796839357902525</v>
      </c>
      <c r="R92" s="137">
        <f t="shared" si="10"/>
        <v>1.9288547864605627</v>
      </c>
      <c r="S92" s="137">
        <f t="shared" si="10"/>
        <v>0.40871166027490902</v>
      </c>
      <c r="T92" s="137">
        <f t="shared" si="10"/>
        <v>-0.33943513318691987</v>
      </c>
      <c r="V92" s="136">
        <f t="shared" si="11"/>
        <v>41903</v>
      </c>
      <c r="W92" s="138">
        <f t="shared" si="12"/>
        <v>-3.9295534123036435E-2</v>
      </c>
      <c r="X92" s="138">
        <f t="shared" si="12"/>
        <v>0.90458781167567404</v>
      </c>
      <c r="Y92" s="138">
        <f t="shared" si="12"/>
        <v>1.5397712703552489</v>
      </c>
      <c r="Z92" s="138">
        <f t="shared" si="12"/>
        <v>0.98670620757225835</v>
      </c>
      <c r="AA92" s="138">
        <f t="shared" si="12"/>
        <v>7.0264342047965389E-2</v>
      </c>
      <c r="AC92" s="145"/>
      <c r="AD92" s="146"/>
      <c r="AE92" s="146"/>
      <c r="AF92" s="146"/>
      <c r="AG92" s="137"/>
      <c r="AH92" s="137"/>
    </row>
    <row r="93" spans="8:34">
      <c r="H93" s="133">
        <v>41560</v>
      </c>
      <c r="I93" s="134">
        <v>2468.5079999999998</v>
      </c>
      <c r="J93" s="134">
        <v>2472.0882000000001</v>
      </c>
      <c r="K93" s="134">
        <v>2738.6215000000002</v>
      </c>
      <c r="L93" s="134">
        <v>2370.7103000000002</v>
      </c>
      <c r="M93" s="134">
        <v>1259.7603999999999</v>
      </c>
      <c r="O93" s="136">
        <f t="shared" si="9"/>
        <v>41560</v>
      </c>
      <c r="P93" s="137">
        <f t="shared" si="10"/>
        <v>7.7668262608808547E-2</v>
      </c>
      <c r="Q93" s="137">
        <f t="shared" si="10"/>
        <v>0.46762776232331427</v>
      </c>
      <c r="R93" s="137">
        <f t="shared" si="10"/>
        <v>2.0080405635248346</v>
      </c>
      <c r="S93" s="137">
        <f t="shared" si="10"/>
        <v>0.48719264641102411</v>
      </c>
      <c r="T93" s="137">
        <f t="shared" si="10"/>
        <v>-0.29512903634261745</v>
      </c>
      <c r="V93" s="136">
        <f t="shared" si="11"/>
        <v>41910</v>
      </c>
      <c r="W93" s="138">
        <f t="shared" si="12"/>
        <v>-3.454590757678333E-2</v>
      </c>
      <c r="X93" s="138">
        <f t="shared" si="12"/>
        <v>0.97809071737110842</v>
      </c>
      <c r="Y93" s="138">
        <f t="shared" si="12"/>
        <v>1.6572742972452952</v>
      </c>
      <c r="Z93" s="138">
        <f t="shared" si="12"/>
        <v>1.0700561970746727</v>
      </c>
      <c r="AA93" s="138">
        <f t="shared" si="12"/>
        <v>6.830008225408446E-2</v>
      </c>
      <c r="AC93" s="145"/>
      <c r="AD93" s="146"/>
      <c r="AE93" s="146"/>
      <c r="AF93" s="146"/>
      <c r="AG93" s="137"/>
      <c r="AH93" s="137"/>
    </row>
    <row r="94" spans="8:34">
      <c r="H94" s="133">
        <v>41567</v>
      </c>
      <c r="I94" s="134">
        <v>2426.0540000000001</v>
      </c>
      <c r="J94" s="134">
        <v>2414.6640000000002</v>
      </c>
      <c r="K94" s="134">
        <v>2666.5650000000001</v>
      </c>
      <c r="L94" s="134">
        <v>2319.2930000000001</v>
      </c>
      <c r="M94" s="134">
        <v>1227.3666000000001</v>
      </c>
      <c r="O94" s="136">
        <f t="shared" si="9"/>
        <v>41567</v>
      </c>
      <c r="P94" s="137">
        <f t="shared" si="10"/>
        <v>5.9134262143428762E-2</v>
      </c>
      <c r="Q94" s="137">
        <f t="shared" si="10"/>
        <v>0.43353619951046385</v>
      </c>
      <c r="R94" s="137">
        <f t="shared" si="10"/>
        <v>1.9288953165947174</v>
      </c>
      <c r="S94" s="137">
        <f t="shared" si="10"/>
        <v>0.45493757481568431</v>
      </c>
      <c r="T94" s="137">
        <f t="shared" si="10"/>
        <v>-0.31325426795215561</v>
      </c>
      <c r="V94" s="136">
        <f t="shared" si="11"/>
        <v>41917</v>
      </c>
      <c r="W94" s="138">
        <f t="shared" si="12"/>
        <v>-2.9084431247076159E-2</v>
      </c>
      <c r="X94" s="138">
        <f t="shared" si="12"/>
        <v>1.0226516759454527</v>
      </c>
      <c r="Y94" s="138">
        <f t="shared" si="12"/>
        <v>1.7185255995119433</v>
      </c>
      <c r="Z94" s="138">
        <f t="shared" si="12"/>
        <v>1.1227353908601021</v>
      </c>
      <c r="AA94" s="138">
        <f t="shared" si="12"/>
        <v>6.8235569246649419E-2</v>
      </c>
      <c r="AC94" s="145"/>
      <c r="AD94" s="146"/>
      <c r="AE94" s="146"/>
      <c r="AF94" s="146"/>
      <c r="AG94" s="137"/>
      <c r="AH94" s="137"/>
    </row>
    <row r="95" spans="8:34">
      <c r="H95" s="133">
        <v>41574</v>
      </c>
      <c r="I95" s="134">
        <v>2368.5590000000002</v>
      </c>
      <c r="J95" s="134">
        <v>2244.4158000000002</v>
      </c>
      <c r="K95" s="134">
        <v>2409.7887000000001</v>
      </c>
      <c r="L95" s="134">
        <v>2157.5814999999998</v>
      </c>
      <c r="M95" s="134">
        <v>1209.3699999999999</v>
      </c>
      <c r="O95" s="136">
        <f t="shared" si="9"/>
        <v>41574</v>
      </c>
      <c r="P95" s="137">
        <f t="shared" si="10"/>
        <v>3.403386272860276E-2</v>
      </c>
      <c r="Q95" s="137">
        <f t="shared" si="10"/>
        <v>0.33246335558621709</v>
      </c>
      <c r="R95" s="137">
        <f t="shared" si="10"/>
        <v>1.6468579754901427</v>
      </c>
      <c r="S95" s="137">
        <f t="shared" si="10"/>
        <v>0.35349280797087124</v>
      </c>
      <c r="T95" s="137">
        <f t="shared" si="10"/>
        <v>-0.323323865936468</v>
      </c>
      <c r="V95" s="136">
        <f t="shared" si="11"/>
        <v>41924</v>
      </c>
      <c r="W95" s="138">
        <f t="shared" si="12"/>
        <v>-2.2825144419941434E-2</v>
      </c>
      <c r="X95" s="138">
        <f t="shared" si="12"/>
        <v>1.0290510547979577</v>
      </c>
      <c r="Y95" s="138">
        <f t="shared" si="12"/>
        <v>1.6752952273687174</v>
      </c>
      <c r="Z95" s="138">
        <f t="shared" si="12"/>
        <v>1.1422376653369724</v>
      </c>
      <c r="AA95" s="138">
        <f t="shared" si="12"/>
        <v>7.0090560134187019E-2</v>
      </c>
      <c r="AC95" s="145"/>
      <c r="AD95" s="146"/>
      <c r="AE95" s="146"/>
      <c r="AF95" s="146"/>
      <c r="AG95" s="137"/>
      <c r="AH95" s="137"/>
    </row>
    <row r="96" spans="8:34">
      <c r="H96" s="133">
        <v>41581</v>
      </c>
      <c r="I96" s="134">
        <v>2384.96</v>
      </c>
      <c r="J96" s="134">
        <v>2139.8011999999999</v>
      </c>
      <c r="K96" s="134">
        <v>2253.0882000000001</v>
      </c>
      <c r="L96" s="134">
        <v>2045.5547999999999</v>
      </c>
      <c r="M96" s="134">
        <v>1227.3667</v>
      </c>
      <c r="O96" s="136">
        <f t="shared" si="9"/>
        <v>41581</v>
      </c>
      <c r="P96" s="137">
        <f t="shared" si="10"/>
        <v>4.1193992319046302E-2</v>
      </c>
      <c r="Q96" s="137">
        <f t="shared" si="10"/>
        <v>0.27035582588547702</v>
      </c>
      <c r="R96" s="137">
        <f t="shared" si="10"/>
        <v>1.4747416533460922</v>
      </c>
      <c r="S96" s="137">
        <f t="shared" si="10"/>
        <v>0.28321628179991998</v>
      </c>
      <c r="T96" s="137">
        <f t="shared" si="10"/>
        <v>-0.31325421199937575</v>
      </c>
      <c r="V96" s="136">
        <f t="shared" si="11"/>
        <v>41931</v>
      </c>
      <c r="W96" s="138">
        <f t="shared" si="12"/>
        <v>-3.2751032023733084E-2</v>
      </c>
      <c r="X96" s="138">
        <f t="shared" si="12"/>
        <v>0.94194813825278523</v>
      </c>
      <c r="Y96" s="138">
        <f t="shared" si="12"/>
        <v>1.543001924069642</v>
      </c>
      <c r="Z96" s="138">
        <f t="shared" si="12"/>
        <v>1.0416031912660086</v>
      </c>
      <c r="AA96" s="138">
        <f t="shared" si="12"/>
        <v>6.8882795993742363E-2</v>
      </c>
      <c r="AC96" s="145"/>
      <c r="AD96" s="146"/>
      <c r="AE96" s="146"/>
      <c r="AF96" s="146"/>
      <c r="AG96" s="137"/>
      <c r="AH96" s="137"/>
    </row>
    <row r="97" spans="8:34">
      <c r="H97" s="133">
        <v>41588</v>
      </c>
      <c r="I97" s="134">
        <v>2307.9450000000002</v>
      </c>
      <c r="J97" s="134">
        <v>2098.759</v>
      </c>
      <c r="K97" s="134">
        <v>2158.7318</v>
      </c>
      <c r="L97" s="134">
        <v>2024.8239000000001</v>
      </c>
      <c r="M97" s="134">
        <v>1191.3735999999999</v>
      </c>
      <c r="O97" s="136">
        <f t="shared" si="9"/>
        <v>41588</v>
      </c>
      <c r="P97" s="137">
        <f t="shared" si="10"/>
        <v>7.5718119393120009E-3</v>
      </c>
      <c r="Q97" s="137">
        <f t="shared" si="10"/>
        <v>0.24598991849316576</v>
      </c>
      <c r="R97" s="137">
        <f t="shared" si="10"/>
        <v>1.3711026953417913</v>
      </c>
      <c r="S97" s="137">
        <f t="shared" si="10"/>
        <v>0.27021138532080058</v>
      </c>
      <c r="T97" s="137">
        <f t="shared" si="10"/>
        <v>-0.33339335201522058</v>
      </c>
      <c r="V97" s="136">
        <f t="shared" si="11"/>
        <v>41938</v>
      </c>
      <c r="W97" s="138">
        <f t="shared" si="12"/>
        <v>-5.2964079909396555E-2</v>
      </c>
      <c r="X97" s="138">
        <f t="shared" si="12"/>
        <v>0.92780014782767894</v>
      </c>
      <c r="Y97" s="138">
        <f t="shared" si="12"/>
        <v>1.5170810455676005</v>
      </c>
      <c r="Z97" s="138">
        <f t="shared" si="12"/>
        <v>1.0386189376443418</v>
      </c>
      <c r="AA97" s="138">
        <f t="shared" si="12"/>
        <v>2.5725771333645175E-2</v>
      </c>
      <c r="AC97" s="145"/>
      <c r="AD97" s="146"/>
      <c r="AE97" s="146"/>
      <c r="AF97" s="146"/>
      <c r="AG97" s="137"/>
      <c r="AH97" s="137"/>
    </row>
    <row r="98" spans="8:34">
      <c r="H98" s="133">
        <v>41595</v>
      </c>
      <c r="I98" s="134">
        <v>2350.7339999999999</v>
      </c>
      <c r="J98" s="134">
        <v>2175.3380999999999</v>
      </c>
      <c r="K98" s="134">
        <v>2273.7874000000002</v>
      </c>
      <c r="L98" s="134">
        <v>2104.2280000000001</v>
      </c>
      <c r="M98" s="134">
        <v>1180.5757000000001</v>
      </c>
      <c r="O98" s="136">
        <f t="shared" si="9"/>
        <v>41595</v>
      </c>
      <c r="P98" s="137">
        <f t="shared" si="10"/>
        <v>2.62520622317024E-2</v>
      </c>
      <c r="Q98" s="137">
        <f t="shared" si="10"/>
        <v>0.29145335024844576</v>
      </c>
      <c r="R98" s="137">
        <f t="shared" si="10"/>
        <v>1.4974771913649505</v>
      </c>
      <c r="S98" s="137">
        <f t="shared" si="10"/>
        <v>0.32002312048510362</v>
      </c>
      <c r="T98" s="137">
        <f t="shared" si="10"/>
        <v>-0.3394350772341399</v>
      </c>
      <c r="V98" s="136">
        <f t="shared" si="11"/>
        <v>41945</v>
      </c>
      <c r="W98" s="138">
        <f t="shared" si="12"/>
        <v>-6.3713922743898754E-3</v>
      </c>
      <c r="X98" s="138">
        <f t="shared" si="12"/>
        <v>0.98529582488523015</v>
      </c>
      <c r="Y98" s="138">
        <f t="shared" si="12"/>
        <v>1.5028060443943874</v>
      </c>
      <c r="Z98" s="138">
        <f t="shared" si="12"/>
        <v>1.1138605920638249</v>
      </c>
      <c r="AA98" s="138">
        <f t="shared" si="12"/>
        <v>8.4563972710997914E-2</v>
      </c>
      <c r="AC98" s="145"/>
      <c r="AD98" s="146"/>
      <c r="AE98" s="146"/>
      <c r="AF98" s="146"/>
      <c r="AG98" s="137"/>
      <c r="AH98" s="137"/>
    </row>
    <row r="99" spans="8:34">
      <c r="H99" s="133">
        <v>41602</v>
      </c>
      <c r="I99" s="134">
        <v>2397.962</v>
      </c>
      <c r="J99" s="134">
        <v>2266.1723999999999</v>
      </c>
      <c r="K99" s="134">
        <v>2311.8033</v>
      </c>
      <c r="L99" s="134">
        <v>2218.1945000000001</v>
      </c>
      <c r="M99" s="134">
        <v>1198.5724</v>
      </c>
      <c r="O99" s="136">
        <f t="shared" si="9"/>
        <v>41602</v>
      </c>
      <c r="P99" s="137">
        <f t="shared" si="10"/>
        <v>4.6870231873643586E-2</v>
      </c>
      <c r="Q99" s="137">
        <f t="shared" si="10"/>
        <v>0.34537980014258984</v>
      </c>
      <c r="R99" s="137">
        <f t="shared" si="10"/>
        <v>1.539233005105149</v>
      </c>
      <c r="S99" s="137">
        <f t="shared" si="10"/>
        <v>0.3915165208964495</v>
      </c>
      <c r="T99" s="137">
        <f t="shared" si="10"/>
        <v>-0.32936542329704777</v>
      </c>
      <c r="V99" s="136">
        <f t="shared" si="11"/>
        <v>41952</v>
      </c>
      <c r="W99" s="138">
        <f t="shared" si="12"/>
        <v>-8.8163209685911959E-3</v>
      </c>
      <c r="X99" s="138">
        <f t="shared" si="12"/>
        <v>0.98523432043344683</v>
      </c>
      <c r="Y99" s="138">
        <f t="shared" si="12"/>
        <v>1.4990337416115254</v>
      </c>
      <c r="Z99" s="138">
        <f t="shared" si="12"/>
        <v>1.1382206592483728</v>
      </c>
      <c r="AA99" s="138">
        <f t="shared" si="12"/>
        <v>7.7088044126897071E-2</v>
      </c>
      <c r="AC99" s="145"/>
      <c r="AD99" s="146"/>
      <c r="AE99" s="146"/>
      <c r="AF99" s="146"/>
      <c r="AG99" s="137"/>
      <c r="AH99" s="137"/>
    </row>
    <row r="100" spans="8:34">
      <c r="H100" s="133">
        <v>41609</v>
      </c>
      <c r="I100" s="134">
        <v>2438.944</v>
      </c>
      <c r="J100" s="134">
        <v>2359.0731999999998</v>
      </c>
      <c r="K100" s="134">
        <v>2448.2624000000001</v>
      </c>
      <c r="L100" s="134">
        <v>2299.9131000000002</v>
      </c>
      <c r="M100" s="134">
        <v>1238.1647</v>
      </c>
      <c r="O100" s="136">
        <f t="shared" si="9"/>
        <v>41609</v>
      </c>
      <c r="P100" s="137">
        <f t="shared" si="10"/>
        <v>6.4761606233473046E-2</v>
      </c>
      <c r="Q100" s="137">
        <f t="shared" si="10"/>
        <v>0.40053308845246716</v>
      </c>
      <c r="R100" s="137">
        <f t="shared" si="10"/>
        <v>1.689116626504489</v>
      </c>
      <c r="S100" s="137">
        <f t="shared" si="10"/>
        <v>0.4427801868935155</v>
      </c>
      <c r="T100" s="137">
        <f t="shared" si="10"/>
        <v>-0.30721243082767646</v>
      </c>
      <c r="V100" s="136">
        <f t="shared" si="11"/>
        <v>41959</v>
      </c>
      <c r="W100" s="138">
        <f t="shared" si="12"/>
        <v>2.2454364566122154E-2</v>
      </c>
      <c r="X100" s="138">
        <f t="shared" si="12"/>
        <v>0.93393798018566598</v>
      </c>
      <c r="Y100" s="138">
        <f t="shared" si="12"/>
        <v>1.441499929607208</v>
      </c>
      <c r="Z100" s="138">
        <f t="shared" si="12"/>
        <v>1.0644644131849672</v>
      </c>
      <c r="AA100" s="138">
        <f t="shared" si="12"/>
        <v>0.11665104914278346</v>
      </c>
      <c r="AC100" s="145"/>
      <c r="AD100" s="146"/>
      <c r="AE100" s="146"/>
      <c r="AF100" s="146"/>
      <c r="AG100" s="137"/>
      <c r="AH100" s="137"/>
    </row>
    <row r="101" spans="8:34">
      <c r="H101" s="133">
        <v>41616</v>
      </c>
      <c r="I101" s="134">
        <v>2452.2869999999998</v>
      </c>
      <c r="J101" s="134">
        <v>2229.4322999999999</v>
      </c>
      <c r="K101" s="134">
        <v>2248.5598</v>
      </c>
      <c r="L101" s="134">
        <v>2178.5488999999998</v>
      </c>
      <c r="M101" s="134">
        <v>1220.1681000000001</v>
      </c>
      <c r="O101" s="136">
        <f t="shared" si="9"/>
        <v>41616</v>
      </c>
      <c r="P101" s="137">
        <f t="shared" ref="P101:T132" si="13">I101/I$4-1</f>
        <v>7.0586715014967494E-2</v>
      </c>
      <c r="Q101" s="137">
        <f t="shared" si="13"/>
        <v>0.32356796076301797</v>
      </c>
      <c r="R101" s="137">
        <f t="shared" si="13"/>
        <v>1.469767760134538</v>
      </c>
      <c r="S101" s="137">
        <f t="shared" si="13"/>
        <v>0.36664606549641476</v>
      </c>
      <c r="T101" s="137">
        <f t="shared" si="13"/>
        <v>-0.31728202881198864</v>
      </c>
      <c r="V101" s="136">
        <f t="shared" si="11"/>
        <v>41966</v>
      </c>
      <c r="W101" s="138">
        <f t="shared" si="12"/>
        <v>2.3390029111764354E-2</v>
      </c>
      <c r="X101" s="138">
        <f t="shared" si="12"/>
        <v>1.0020568390644811</v>
      </c>
      <c r="Y101" s="138">
        <f t="shared" si="12"/>
        <v>1.5824791402693696</v>
      </c>
      <c r="Z101" s="138">
        <f t="shared" si="12"/>
        <v>1.1438664007278323</v>
      </c>
      <c r="AA101" s="138">
        <f t="shared" si="12"/>
        <v>8.3384836217602398E-2</v>
      </c>
      <c r="AC101" s="145"/>
      <c r="AD101" s="146"/>
      <c r="AE101" s="146"/>
      <c r="AF101" s="146"/>
      <c r="AG101" s="137"/>
      <c r="AH101" s="137"/>
    </row>
    <row r="102" spans="8:34">
      <c r="H102" s="133">
        <v>41623</v>
      </c>
      <c r="I102" s="134">
        <v>2406.6390000000001</v>
      </c>
      <c r="J102" s="134">
        <v>2240.1433000000002</v>
      </c>
      <c r="K102" s="134">
        <v>2344.3762999999999</v>
      </c>
      <c r="L102" s="134">
        <v>2171.7997</v>
      </c>
      <c r="M102" s="134">
        <v>1198.5723</v>
      </c>
      <c r="O102" s="136">
        <f t="shared" si="9"/>
        <v>41623</v>
      </c>
      <c r="P102" s="137">
        <f t="shared" si="13"/>
        <v>5.0658320676538526E-2</v>
      </c>
      <c r="Q102" s="137">
        <f t="shared" si="13"/>
        <v>0.32992686048279563</v>
      </c>
      <c r="R102" s="137">
        <f t="shared" si="13"/>
        <v>1.5750104593008802</v>
      </c>
      <c r="S102" s="137">
        <f t="shared" si="13"/>
        <v>0.36241216116438513</v>
      </c>
      <c r="T102" s="137">
        <f t="shared" si="13"/>
        <v>-0.32936547924982762</v>
      </c>
      <c r="V102" s="136">
        <f t="shared" si="11"/>
        <v>41973</v>
      </c>
      <c r="W102" s="138">
        <f t="shared" si="12"/>
        <v>0.11266399382984282</v>
      </c>
      <c r="X102" s="138">
        <f t="shared" si="12"/>
        <v>1.0868442859177185</v>
      </c>
      <c r="Y102" s="138">
        <f t="shared" si="12"/>
        <v>1.7244965976817306</v>
      </c>
      <c r="Z102" s="138">
        <f t="shared" si="12"/>
        <v>1.2153392119812443</v>
      </c>
      <c r="AA102" s="138">
        <f t="shared" si="12"/>
        <v>0.17195474412528444</v>
      </c>
      <c r="AC102" s="145"/>
      <c r="AD102" s="146"/>
      <c r="AE102" s="146"/>
      <c r="AF102" s="146"/>
      <c r="AG102" s="137"/>
      <c r="AH102" s="137"/>
    </row>
    <row r="103" spans="8:34">
      <c r="H103" s="133">
        <v>41630</v>
      </c>
      <c r="I103" s="134">
        <v>2278.136</v>
      </c>
      <c r="J103" s="134">
        <v>2129.4735999999998</v>
      </c>
      <c r="K103" s="134">
        <v>2213.7098999999998</v>
      </c>
      <c r="L103" s="134">
        <v>2065.1046000000001</v>
      </c>
      <c r="M103" s="134">
        <v>1151.7811999999999</v>
      </c>
      <c r="O103" s="136">
        <f t="shared" si="9"/>
        <v>41630</v>
      </c>
      <c r="P103" s="137">
        <f t="shared" si="13"/>
        <v>-5.4418032647327585E-3</v>
      </c>
      <c r="Q103" s="137">
        <f t="shared" si="13"/>
        <v>0.26422454283571772</v>
      </c>
      <c r="R103" s="137">
        <f t="shared" si="13"/>
        <v>1.4314894099372637</v>
      </c>
      <c r="S103" s="137">
        <f t="shared" si="13"/>
        <v>0.2954802512941288</v>
      </c>
      <c r="T103" s="137">
        <f t="shared" si="13"/>
        <v>-0.35554640043737173</v>
      </c>
      <c r="V103" s="136">
        <f t="shared" si="11"/>
        <v>41980</v>
      </c>
      <c r="W103" s="138">
        <f t="shared" si="12"/>
        <v>0.23786795245936765</v>
      </c>
      <c r="X103" s="138">
        <f t="shared" si="12"/>
        <v>1.1041277827882472</v>
      </c>
      <c r="Y103" s="138">
        <f t="shared" si="12"/>
        <v>1.6856785395842131</v>
      </c>
      <c r="Z103" s="138">
        <f t="shared" si="12"/>
        <v>1.2115078032052624</v>
      </c>
      <c r="AA103" s="138">
        <f t="shared" si="12"/>
        <v>0.31836741770559507</v>
      </c>
      <c r="AC103" s="145"/>
      <c r="AD103" s="146"/>
      <c r="AE103" s="146"/>
      <c r="AF103" s="146"/>
      <c r="AG103" s="137"/>
      <c r="AH103" s="137"/>
    </row>
    <row r="104" spans="8:34">
      <c r="H104" s="133">
        <v>41637</v>
      </c>
      <c r="I104" s="134">
        <v>2303.4780000000001</v>
      </c>
      <c r="J104" s="134">
        <v>2149.2174</v>
      </c>
      <c r="K104" s="134">
        <v>2296.9366</v>
      </c>
      <c r="L104" s="134">
        <v>2068.6691999999998</v>
      </c>
      <c r="M104" s="134">
        <v>1151.7810999999999</v>
      </c>
      <c r="O104" s="136">
        <f t="shared" si="9"/>
        <v>41637</v>
      </c>
      <c r="P104" s="137">
        <f t="shared" si="13"/>
        <v>5.621668723623241E-3</v>
      </c>
      <c r="Q104" s="137">
        <f t="shared" si="13"/>
        <v>0.27594602955846459</v>
      </c>
      <c r="R104" s="137">
        <f t="shared" si="13"/>
        <v>1.5229037545512649</v>
      </c>
      <c r="S104" s="137">
        <f t="shared" si="13"/>
        <v>0.29771639415283069</v>
      </c>
      <c r="T104" s="137">
        <f t="shared" si="13"/>
        <v>-0.35554645639015159</v>
      </c>
      <c r="V104" s="136">
        <f t="shared" si="11"/>
        <v>41987</v>
      </c>
      <c r="W104" s="138">
        <f t="shared" si="12"/>
        <v>0.26494042764068726</v>
      </c>
      <c r="X104" s="138">
        <f t="shared" si="12"/>
        <v>1.1423822633909499</v>
      </c>
      <c r="Y104" s="138">
        <f t="shared" si="12"/>
        <v>1.7955579332676335</v>
      </c>
      <c r="Z104" s="138">
        <f t="shared" si="12"/>
        <v>1.2431412975015745</v>
      </c>
      <c r="AA104" s="138">
        <f t="shared" si="12"/>
        <v>0.32057182716965316</v>
      </c>
      <c r="AC104" s="145"/>
      <c r="AD104" s="146"/>
      <c r="AE104" s="146"/>
      <c r="AF104" s="146"/>
      <c r="AG104" s="137"/>
      <c r="AH104" s="137"/>
    </row>
    <row r="105" spans="8:34">
      <c r="H105" s="133">
        <v>41644</v>
      </c>
      <c r="I105" s="134">
        <v>2290.779</v>
      </c>
      <c r="J105" s="134">
        <v>2203.8096</v>
      </c>
      <c r="K105" s="134">
        <v>2362.3193999999999</v>
      </c>
      <c r="L105" s="134">
        <v>2131.1320999999998</v>
      </c>
      <c r="M105" s="134">
        <v>1140.9830999999999</v>
      </c>
      <c r="O105" s="136">
        <f t="shared" si="9"/>
        <v>41644</v>
      </c>
      <c r="P105" s="137">
        <f t="shared" si="13"/>
        <v>7.7708863307046627E-5</v>
      </c>
      <c r="Q105" s="137">
        <f t="shared" si="13"/>
        <v>0.30835629239872531</v>
      </c>
      <c r="R105" s="137">
        <f t="shared" si="13"/>
        <v>1.5947187587629936</v>
      </c>
      <c r="S105" s="137">
        <f t="shared" si="13"/>
        <v>0.3369005853015794</v>
      </c>
      <c r="T105" s="137">
        <f t="shared" si="13"/>
        <v>-0.36158823756185088</v>
      </c>
      <c r="V105" s="136">
        <f t="shared" si="11"/>
        <v>41994</v>
      </c>
      <c r="W105" s="138">
        <f t="shared" si="12"/>
        <v>0.34018180096806816</v>
      </c>
      <c r="X105" s="138">
        <f t="shared" si="12"/>
        <v>1.1373243868202807</v>
      </c>
      <c r="Y105" s="138">
        <f t="shared" si="12"/>
        <v>1.7206715472335632</v>
      </c>
      <c r="Z105" s="138">
        <f t="shared" si="12"/>
        <v>1.2169159493316535</v>
      </c>
      <c r="AA105" s="138">
        <f t="shared" si="12"/>
        <v>0.45199885489411828</v>
      </c>
      <c r="AC105" s="145"/>
      <c r="AD105" s="146"/>
      <c r="AE105" s="146"/>
      <c r="AF105" s="146"/>
      <c r="AG105" s="137"/>
      <c r="AH105" s="137"/>
    </row>
    <row r="106" spans="8:34">
      <c r="H106" s="133">
        <v>41651</v>
      </c>
      <c r="I106" s="134">
        <v>2204.8510000000001</v>
      </c>
      <c r="J106" s="134">
        <v>2138.1235999999999</v>
      </c>
      <c r="K106" s="134">
        <v>2395.9011</v>
      </c>
      <c r="L106" s="134">
        <v>2045.9758999999999</v>
      </c>
      <c r="M106" s="134">
        <v>1079.7947999999999</v>
      </c>
      <c r="O106" s="136">
        <f t="shared" si="9"/>
        <v>41651</v>
      </c>
      <c r="P106" s="137">
        <f t="shared" si="13"/>
        <v>-3.7435590048201295E-2</v>
      </c>
      <c r="Q106" s="137">
        <f t="shared" si="13"/>
        <v>0.26935986937629042</v>
      </c>
      <c r="R106" s="137">
        <f t="shared" si="13"/>
        <v>1.631604146463383</v>
      </c>
      <c r="S106" s="137">
        <f t="shared" si="13"/>
        <v>0.28348044601408118</v>
      </c>
      <c r="T106" s="137">
        <f t="shared" si="13"/>
        <v>-0.39582479237462087</v>
      </c>
      <c r="V106" s="136">
        <f t="shared" si="11"/>
        <v>41999</v>
      </c>
      <c r="W106" s="138">
        <f t="shared" si="12"/>
        <v>0.36500820588105953</v>
      </c>
      <c r="X106" s="138">
        <f t="shared" si="12"/>
        <v>1.0590945215604637</v>
      </c>
      <c r="Y106" s="138">
        <f t="shared" si="12"/>
        <v>1.6487862405556335</v>
      </c>
      <c r="Z106" s="138">
        <f t="shared" si="12"/>
        <v>1.1303938694100357</v>
      </c>
      <c r="AA106" s="138">
        <f t="shared" si="12"/>
        <v>0.39489460187410286</v>
      </c>
      <c r="AC106" s="145"/>
      <c r="AD106" s="146"/>
      <c r="AE106" s="146"/>
      <c r="AF106" s="146"/>
      <c r="AG106" s="137"/>
      <c r="AH106" s="137"/>
    </row>
    <row r="107" spans="8:34">
      <c r="H107" s="133">
        <v>41658</v>
      </c>
      <c r="I107" s="134">
        <v>2178.4879999999998</v>
      </c>
      <c r="J107" s="134">
        <v>2157.4580000000001</v>
      </c>
      <c r="K107" s="134">
        <v>2451.5484000000001</v>
      </c>
      <c r="L107" s="134">
        <v>2056.7008999999998</v>
      </c>
      <c r="M107" s="134">
        <v>1076.1955</v>
      </c>
      <c r="O107" s="136">
        <f t="shared" si="9"/>
        <v>41658</v>
      </c>
      <c r="P107" s="137">
        <f t="shared" si="13"/>
        <v>-4.8944796583953454E-2</v>
      </c>
      <c r="Q107" s="137">
        <f t="shared" si="13"/>
        <v>0.28083830376542918</v>
      </c>
      <c r="R107" s="137">
        <f t="shared" si="13"/>
        <v>1.6927258953617379</v>
      </c>
      <c r="S107" s="137">
        <f t="shared" si="13"/>
        <v>0.290208446956566</v>
      </c>
      <c r="T107" s="137">
        <f t="shared" si="13"/>
        <v>-0.39783870078092731</v>
      </c>
      <c r="V107" s="136"/>
      <c r="W107" s="137"/>
      <c r="X107" s="137"/>
      <c r="Y107" s="137"/>
      <c r="Z107" s="137"/>
      <c r="AA107" s="137"/>
      <c r="AC107" s="146"/>
      <c r="AD107" s="146"/>
      <c r="AE107" s="146"/>
      <c r="AF107" s="146"/>
      <c r="AG107" s="137"/>
      <c r="AH107" s="137"/>
    </row>
    <row r="108" spans="8:34">
      <c r="H108" s="133">
        <v>41665</v>
      </c>
      <c r="I108" s="134">
        <v>2245.6779999999999</v>
      </c>
      <c r="J108" s="134">
        <v>2316.8321000000001</v>
      </c>
      <c r="K108" s="134">
        <v>2668.2937000000002</v>
      </c>
      <c r="L108" s="134">
        <v>2225.7372999999998</v>
      </c>
      <c r="M108" s="134">
        <v>1090.5927999999999</v>
      </c>
      <c r="O108" s="136">
        <f t="shared" si="9"/>
        <v>41665</v>
      </c>
      <c r="P108" s="137">
        <f t="shared" si="13"/>
        <v>-1.9611883518779627E-2</v>
      </c>
      <c r="Q108" s="137">
        <f t="shared" si="13"/>
        <v>0.37545541886483869</v>
      </c>
      <c r="R108" s="137">
        <f t="shared" si="13"/>
        <v>1.9307940819853222</v>
      </c>
      <c r="S108" s="137">
        <f t="shared" si="13"/>
        <v>0.39624826593225104</v>
      </c>
      <c r="T108" s="137">
        <f t="shared" si="13"/>
        <v>-0.38978301120292158</v>
      </c>
      <c r="V108" s="145"/>
      <c r="W108" s="146"/>
      <c r="X108" s="146"/>
      <c r="Y108" s="146"/>
      <c r="Z108" s="137"/>
      <c r="AA108" s="137"/>
      <c r="AC108" s="146"/>
      <c r="AD108" s="146"/>
      <c r="AE108" s="146"/>
      <c r="AF108" s="146"/>
      <c r="AG108" s="137"/>
      <c r="AH108" s="137"/>
    </row>
    <row r="109" spans="8:34">
      <c r="H109" s="133">
        <v>41672</v>
      </c>
      <c r="I109" s="134">
        <v>2202.4499999999998</v>
      </c>
      <c r="J109" s="134">
        <v>2348.4225999999999</v>
      </c>
      <c r="K109" s="134">
        <v>2803.5774999999999</v>
      </c>
      <c r="L109" s="134">
        <v>2236.0410999999999</v>
      </c>
      <c r="M109" s="134">
        <v>1079.7947999999999</v>
      </c>
      <c r="O109" s="136">
        <f t="shared" si="9"/>
        <v>41672</v>
      </c>
      <c r="P109" s="137">
        <f t="shared" si="13"/>
        <v>-3.8483786569551093E-2</v>
      </c>
      <c r="Q109" s="137">
        <f t="shared" si="13"/>
        <v>0.39421004696656836</v>
      </c>
      <c r="R109" s="137">
        <f t="shared" si="13"/>
        <v>2.0793867801686159</v>
      </c>
      <c r="S109" s="137">
        <f t="shared" si="13"/>
        <v>0.40271203992863103</v>
      </c>
      <c r="T109" s="137">
        <f t="shared" si="13"/>
        <v>-0.39582479237462087</v>
      </c>
      <c r="V109" s="145"/>
      <c r="W109" s="146"/>
      <c r="X109" s="146"/>
      <c r="Y109" s="146"/>
      <c r="Z109" s="137"/>
      <c r="AA109" s="137"/>
      <c r="AC109" s="146"/>
      <c r="AD109" s="146"/>
      <c r="AE109" s="146"/>
      <c r="AF109" s="146"/>
      <c r="AG109" s="137"/>
      <c r="AH109" s="137"/>
    </row>
    <row r="110" spans="8:34">
      <c r="H110" s="133">
        <v>41679</v>
      </c>
      <c r="I110" s="134">
        <v>2212.4830000000002</v>
      </c>
      <c r="J110" s="134">
        <v>2418.1556</v>
      </c>
      <c r="K110" s="134">
        <v>2902.6107999999999</v>
      </c>
      <c r="L110" s="134">
        <v>2304.1871999999998</v>
      </c>
      <c r="M110" s="134">
        <v>1090.5926999999999</v>
      </c>
      <c r="O110" s="136">
        <f t="shared" si="9"/>
        <v>41679</v>
      </c>
      <c r="P110" s="137">
        <f t="shared" si="13"/>
        <v>-3.410371339224938E-2</v>
      </c>
      <c r="Q110" s="137">
        <f t="shared" si="13"/>
        <v>0.43560909039474871</v>
      </c>
      <c r="R110" s="137">
        <f t="shared" si="13"/>
        <v>2.1881627404609469</v>
      </c>
      <c r="S110" s="137">
        <f t="shared" si="13"/>
        <v>0.44546141289148955</v>
      </c>
      <c r="T110" s="137">
        <f t="shared" si="13"/>
        <v>-0.38978306715570143</v>
      </c>
      <c r="V110" s="145"/>
      <c r="W110" s="146"/>
      <c r="X110" s="146"/>
      <c r="Y110" s="146"/>
      <c r="Z110" s="137"/>
      <c r="AA110" s="137"/>
      <c r="AC110" s="146"/>
      <c r="AD110" s="146"/>
      <c r="AE110" s="146"/>
      <c r="AF110" s="146"/>
      <c r="AG110" s="137"/>
      <c r="AH110" s="137"/>
    </row>
    <row r="111" spans="8:34">
      <c r="H111" s="133">
        <v>41686</v>
      </c>
      <c r="I111" s="134">
        <v>2295.5749999999998</v>
      </c>
      <c r="J111" s="134">
        <v>2454.0450999999998</v>
      </c>
      <c r="K111" s="134">
        <v>2815.8939999999998</v>
      </c>
      <c r="L111" s="134">
        <v>2370.3274999999999</v>
      </c>
      <c r="M111" s="134">
        <v>1121.5161000000001</v>
      </c>
      <c r="O111" s="136">
        <f t="shared" si="9"/>
        <v>41686</v>
      </c>
      <c r="P111" s="137">
        <f t="shared" si="13"/>
        <v>2.1714825061194265E-3</v>
      </c>
      <c r="Q111" s="137">
        <f t="shared" si="13"/>
        <v>0.45691594610317443</v>
      </c>
      <c r="R111" s="137">
        <f t="shared" si="13"/>
        <v>2.0929149481175835</v>
      </c>
      <c r="S111" s="137">
        <f t="shared" si="13"/>
        <v>0.48695250853123051</v>
      </c>
      <c r="T111" s="137">
        <f t="shared" si="13"/>
        <v>-0.37248056522155371</v>
      </c>
      <c r="V111" s="145"/>
      <c r="W111" s="146"/>
      <c r="X111" s="146"/>
      <c r="Y111" s="146"/>
      <c r="Z111" s="137"/>
      <c r="AA111" s="137"/>
      <c r="AC111" s="146"/>
      <c r="AD111" s="146"/>
      <c r="AE111" s="146"/>
      <c r="AF111" s="146"/>
      <c r="AG111" s="137"/>
      <c r="AH111" s="137"/>
    </row>
    <row r="112" spans="8:34">
      <c r="H112" s="133">
        <v>41693</v>
      </c>
      <c r="I112" s="134">
        <v>2264.2939999999999</v>
      </c>
      <c r="J112" s="134">
        <v>2484.6660999999999</v>
      </c>
      <c r="K112" s="134">
        <v>2854.4380000000001</v>
      </c>
      <c r="L112" s="134">
        <v>2393.4209999999998</v>
      </c>
      <c r="M112" s="134">
        <v>1156.8973000000001</v>
      </c>
      <c r="O112" s="136">
        <f t="shared" si="9"/>
        <v>41693</v>
      </c>
      <c r="P112" s="137">
        <f t="shared" si="13"/>
        <v>-1.1484758803475659E-2</v>
      </c>
      <c r="Q112" s="137">
        <f t="shared" si="13"/>
        <v>0.47509500205680211</v>
      </c>
      <c r="R112" s="137">
        <f t="shared" si="13"/>
        <v>2.1352508150785718</v>
      </c>
      <c r="S112" s="137">
        <f t="shared" si="13"/>
        <v>0.50143950990794584</v>
      </c>
      <c r="T112" s="137">
        <f t="shared" si="13"/>
        <v>-0.35268380026580926</v>
      </c>
      <c r="V112" s="145"/>
      <c r="W112" s="146"/>
      <c r="X112" s="146"/>
      <c r="Y112" s="146"/>
      <c r="Z112" s="137"/>
      <c r="AA112" s="137"/>
      <c r="AC112" s="146"/>
      <c r="AD112" s="146"/>
      <c r="AE112" s="146"/>
      <c r="AF112" s="146"/>
      <c r="AG112" s="137"/>
      <c r="AH112" s="137"/>
    </row>
    <row r="113" spans="8:34">
      <c r="H113" s="133">
        <v>41700</v>
      </c>
      <c r="I113" s="134">
        <v>2178.971</v>
      </c>
      <c r="J113" s="134">
        <v>2369.819</v>
      </c>
      <c r="K113" s="134">
        <v>2548.3116</v>
      </c>
      <c r="L113" s="134">
        <v>2322.1084999999998</v>
      </c>
      <c r="M113" s="134">
        <v>1126.4799</v>
      </c>
      <c r="O113" s="136">
        <f t="shared" si="9"/>
        <v>41700</v>
      </c>
      <c r="P113" s="137">
        <f t="shared" si="13"/>
        <v>-4.8733934893069542E-2</v>
      </c>
      <c r="Q113" s="137">
        <f t="shared" si="13"/>
        <v>0.40691264821428064</v>
      </c>
      <c r="R113" s="137">
        <f t="shared" si="13"/>
        <v>1.7990084286203376</v>
      </c>
      <c r="S113" s="137">
        <f t="shared" si="13"/>
        <v>0.45670379268548045</v>
      </c>
      <c r="T113" s="137">
        <f t="shared" si="13"/>
        <v>-0.36970318113375211</v>
      </c>
      <c r="V113" s="145"/>
      <c r="W113" s="146"/>
      <c r="X113" s="146"/>
      <c r="Y113" s="146"/>
      <c r="Z113" s="137"/>
      <c r="AA113" s="137"/>
      <c r="AC113" s="146"/>
      <c r="AD113" s="146"/>
      <c r="AE113" s="146"/>
      <c r="AF113" s="146"/>
      <c r="AG113" s="137"/>
      <c r="AH113" s="137"/>
    </row>
    <row r="114" spans="8:34">
      <c r="H114" s="133">
        <v>41707</v>
      </c>
      <c r="I114" s="134">
        <v>2168.3580000000002</v>
      </c>
      <c r="J114" s="134">
        <v>2437.7447000000002</v>
      </c>
      <c r="K114" s="134">
        <v>2601.1932999999999</v>
      </c>
      <c r="L114" s="134">
        <v>2385.0167999999999</v>
      </c>
      <c r="M114" s="134">
        <v>1187.8178</v>
      </c>
      <c r="O114" s="136">
        <f t="shared" si="9"/>
        <v>41707</v>
      </c>
      <c r="P114" s="137">
        <f t="shared" si="13"/>
        <v>-5.3367216726090683E-2</v>
      </c>
      <c r="Q114" s="137">
        <f t="shared" si="13"/>
        <v>0.44723873491913402</v>
      </c>
      <c r="R114" s="137">
        <f t="shared" si="13"/>
        <v>1.8570925043745632</v>
      </c>
      <c r="S114" s="137">
        <f t="shared" si="13"/>
        <v>0.4961673919106655</v>
      </c>
      <c r="T114" s="137">
        <f t="shared" si="13"/>
        <v>-0.33538292096227806</v>
      </c>
      <c r="V114" s="145"/>
      <c r="W114" s="146"/>
      <c r="X114" s="146"/>
      <c r="Y114" s="146"/>
      <c r="Z114" s="137"/>
      <c r="AA114" s="137"/>
      <c r="AC114" s="146"/>
      <c r="AD114" s="146"/>
      <c r="AE114" s="146"/>
      <c r="AF114" s="146"/>
      <c r="AG114" s="137"/>
      <c r="AH114" s="137"/>
    </row>
    <row r="115" spans="8:34">
      <c r="H115" s="133">
        <v>41714</v>
      </c>
      <c r="I115" s="134">
        <v>2122.8359999999998</v>
      </c>
      <c r="J115" s="134">
        <v>2302.0371</v>
      </c>
      <c r="K115" s="134">
        <v>2477.0315999999998</v>
      </c>
      <c r="L115" s="134">
        <v>2245.4641999999999</v>
      </c>
      <c r="M115" s="134">
        <v>1126.1039000000001</v>
      </c>
      <c r="O115" s="136">
        <f t="shared" si="9"/>
        <v>41714</v>
      </c>
      <c r="P115" s="137">
        <f t="shared" si="13"/>
        <v>-7.3240603666897997E-2</v>
      </c>
      <c r="Q115" s="137">
        <f t="shared" si="13"/>
        <v>0.36667193260266839</v>
      </c>
      <c r="R115" s="137">
        <f t="shared" si="13"/>
        <v>1.720716071911661</v>
      </c>
      <c r="S115" s="137">
        <f t="shared" si="13"/>
        <v>0.40862333369843307</v>
      </c>
      <c r="T115" s="137">
        <f t="shared" si="13"/>
        <v>-0.36991356358610983</v>
      </c>
      <c r="V115" s="145"/>
      <c r="W115" s="146"/>
      <c r="X115" s="146"/>
      <c r="Y115" s="146"/>
      <c r="Z115" s="137"/>
      <c r="AA115" s="137"/>
      <c r="AC115" s="146"/>
      <c r="AD115" s="146"/>
      <c r="AE115" s="146"/>
      <c r="AF115" s="146"/>
      <c r="AG115" s="137"/>
      <c r="AH115" s="137"/>
    </row>
    <row r="116" spans="8:34">
      <c r="H116" s="133">
        <v>41721</v>
      </c>
      <c r="I116" s="134">
        <v>2158.7979999999998</v>
      </c>
      <c r="J116" s="134">
        <v>2364.9497000000001</v>
      </c>
      <c r="K116" s="134">
        <v>2535.3119000000002</v>
      </c>
      <c r="L116" s="134">
        <v>2314.2240000000002</v>
      </c>
      <c r="M116" s="134">
        <v>1140.0393999999999</v>
      </c>
      <c r="O116" s="136">
        <f t="shared" si="9"/>
        <v>41721</v>
      </c>
      <c r="P116" s="137">
        <f t="shared" si="13"/>
        <v>-5.7540793878986474E-2</v>
      </c>
      <c r="Q116" s="137">
        <f t="shared" si="13"/>
        <v>0.40402184526352802</v>
      </c>
      <c r="R116" s="137">
        <f t="shared" si="13"/>
        <v>1.7847298490818169</v>
      </c>
      <c r="S116" s="137">
        <f t="shared" si="13"/>
        <v>0.45175769259867216</v>
      </c>
      <c r="T116" s="137">
        <f t="shared" si="13"/>
        <v>-0.36211626394560092</v>
      </c>
      <c r="V116" s="145"/>
      <c r="W116" s="146"/>
      <c r="X116" s="146"/>
      <c r="Y116" s="146"/>
      <c r="Z116" s="137"/>
      <c r="AA116" s="137"/>
      <c r="AC116" s="146"/>
      <c r="AD116" s="146"/>
      <c r="AE116" s="146"/>
      <c r="AF116" s="146"/>
      <c r="AG116" s="137"/>
      <c r="AH116" s="137"/>
    </row>
    <row r="117" spans="8:34">
      <c r="H117" s="133">
        <v>41728</v>
      </c>
      <c r="I117" s="134">
        <v>2151.9650000000001</v>
      </c>
      <c r="J117" s="134">
        <v>2240.1324</v>
      </c>
      <c r="K117" s="134">
        <v>2358.1480000000001</v>
      </c>
      <c r="L117" s="134">
        <v>2189.6446000000001</v>
      </c>
      <c r="M117" s="134">
        <v>1124.9690000000001</v>
      </c>
      <c r="O117" s="136">
        <f t="shared" si="9"/>
        <v>41728</v>
      </c>
      <c r="P117" s="137">
        <f t="shared" si="13"/>
        <v>-6.0523853783352011E-2</v>
      </c>
      <c r="Q117" s="137">
        <f t="shared" si="13"/>
        <v>0.32992038937767498</v>
      </c>
      <c r="R117" s="137">
        <f t="shared" si="13"/>
        <v>1.5901369863615549</v>
      </c>
      <c r="S117" s="137">
        <f t="shared" si="13"/>
        <v>0.37360661375352699</v>
      </c>
      <c r="T117" s="137">
        <f t="shared" si="13"/>
        <v>-0.370548571684995</v>
      </c>
      <c r="V117" s="145"/>
      <c r="W117" s="146"/>
      <c r="X117" s="146"/>
      <c r="Y117" s="146"/>
      <c r="Z117" s="137"/>
      <c r="AA117" s="137"/>
      <c r="AC117" s="146"/>
      <c r="AD117" s="146"/>
      <c r="AE117" s="146"/>
      <c r="AF117" s="146"/>
      <c r="AG117" s="137"/>
      <c r="AH117" s="137"/>
    </row>
    <row r="118" spans="8:34">
      <c r="H118" s="133">
        <v>41735</v>
      </c>
      <c r="I118" s="134">
        <v>2185.4720000000002</v>
      </c>
      <c r="J118" s="134">
        <v>2290.7345999999998</v>
      </c>
      <c r="K118" s="134">
        <v>2396.4618</v>
      </c>
      <c r="L118" s="134">
        <v>2251.8935000000001</v>
      </c>
      <c r="M118" s="134">
        <v>1121.1306</v>
      </c>
      <c r="O118" s="136">
        <f t="shared" si="9"/>
        <v>41735</v>
      </c>
      <c r="P118" s="137">
        <f t="shared" si="13"/>
        <v>-4.5895815115770899E-2</v>
      </c>
      <c r="Q118" s="137">
        <f t="shared" si="13"/>
        <v>0.35996187153621473</v>
      </c>
      <c r="R118" s="137">
        <f t="shared" si="13"/>
        <v>1.6322200067945638</v>
      </c>
      <c r="S118" s="137">
        <f t="shared" si="13"/>
        <v>0.41265655854314343</v>
      </c>
      <c r="T118" s="137">
        <f t="shared" si="13"/>
        <v>-0.37269626318800031</v>
      </c>
      <c r="V118" s="145"/>
      <c r="W118" s="146"/>
      <c r="X118" s="146"/>
      <c r="Y118" s="146"/>
      <c r="Z118" s="137"/>
      <c r="AA118" s="137"/>
      <c r="AC118" s="146"/>
      <c r="AD118" s="146"/>
      <c r="AE118" s="146"/>
      <c r="AF118" s="146"/>
      <c r="AG118" s="137"/>
      <c r="AH118" s="137"/>
    </row>
    <row r="119" spans="8:34">
      <c r="H119" s="133">
        <v>41742</v>
      </c>
      <c r="I119" s="134">
        <v>2270.6660000000002</v>
      </c>
      <c r="J119" s="134">
        <v>2362.0987</v>
      </c>
      <c r="K119" s="134">
        <v>2439.8507</v>
      </c>
      <c r="L119" s="134">
        <v>2332.1286</v>
      </c>
      <c r="M119" s="134">
        <v>1150.5731000000001</v>
      </c>
      <c r="O119" s="136">
        <f t="shared" si="9"/>
        <v>41742</v>
      </c>
      <c r="P119" s="137">
        <f t="shared" si="13"/>
        <v>-8.7029561237421671E-3</v>
      </c>
      <c r="Q119" s="137">
        <f t="shared" si="13"/>
        <v>0.40232926538293001</v>
      </c>
      <c r="R119" s="137">
        <f t="shared" si="13"/>
        <v>1.6798774034836361</v>
      </c>
      <c r="S119" s="137">
        <f t="shared" si="13"/>
        <v>0.46298959615809498</v>
      </c>
      <c r="T119" s="137">
        <f t="shared" si="13"/>
        <v>-0.35622236597113066</v>
      </c>
      <c r="V119" s="145"/>
      <c r="W119" s="146"/>
      <c r="X119" s="146"/>
      <c r="Y119" s="146"/>
      <c r="Z119" s="137"/>
      <c r="AA119" s="137"/>
      <c r="AC119" s="146"/>
      <c r="AD119" s="146"/>
      <c r="AE119" s="146"/>
      <c r="AF119" s="146"/>
      <c r="AG119" s="137"/>
      <c r="AH119" s="137"/>
    </row>
    <row r="120" spans="8:34">
      <c r="H120" s="133">
        <v>41749</v>
      </c>
      <c r="I120" s="134">
        <v>2224.4789999999998</v>
      </c>
      <c r="J120" s="134">
        <v>2385.6163999999999</v>
      </c>
      <c r="K120" s="134">
        <v>2470.5147999999999</v>
      </c>
      <c r="L120" s="134">
        <v>2359.0176000000001</v>
      </c>
      <c r="M120" s="134">
        <v>1144.7942</v>
      </c>
      <c r="O120" s="136">
        <f t="shared" si="9"/>
        <v>41749</v>
      </c>
      <c r="P120" s="137">
        <f t="shared" si="13"/>
        <v>-2.8866659885331547E-2</v>
      </c>
      <c r="Q120" s="137">
        <f t="shared" si="13"/>
        <v>0.41629123867578843</v>
      </c>
      <c r="R120" s="137">
        <f t="shared" si="13"/>
        <v>1.7135581646417526</v>
      </c>
      <c r="S120" s="137">
        <f t="shared" si="13"/>
        <v>0.47985758845109938</v>
      </c>
      <c r="T120" s="137">
        <f t="shared" si="13"/>
        <v>-0.35945582116775354</v>
      </c>
      <c r="V120" s="145"/>
      <c r="W120" s="146"/>
      <c r="X120" s="146"/>
      <c r="Y120" s="146"/>
      <c r="Z120" s="137"/>
      <c r="AA120" s="137"/>
      <c r="AC120" s="146"/>
      <c r="AD120" s="146"/>
      <c r="AE120" s="146"/>
      <c r="AF120" s="146"/>
      <c r="AG120" s="137"/>
      <c r="AH120" s="137"/>
    </row>
    <row r="121" spans="8:34">
      <c r="H121" s="133">
        <v>41756</v>
      </c>
      <c r="I121" s="134">
        <v>2167.826</v>
      </c>
      <c r="J121" s="134">
        <v>2218.5679</v>
      </c>
      <c r="K121" s="134">
        <v>2310.8078</v>
      </c>
      <c r="L121" s="134">
        <v>2171.3647000000001</v>
      </c>
      <c r="M121" s="134">
        <v>1123.0618999999999</v>
      </c>
      <c r="O121" s="136">
        <f t="shared" si="9"/>
        <v>41756</v>
      </c>
      <c r="P121" s="137">
        <f t="shared" si="13"/>
        <v>-5.3599470182716269E-2</v>
      </c>
      <c r="Q121" s="137">
        <f t="shared" si="13"/>
        <v>0.31711799062805879</v>
      </c>
      <c r="R121" s="137">
        <f t="shared" si="13"/>
        <v>1.5381395701850669</v>
      </c>
      <c r="S121" s="137">
        <f t="shared" si="13"/>
        <v>0.36213927721007466</v>
      </c>
      <c r="T121" s="137">
        <f t="shared" si="13"/>
        <v>-0.37161564715013196</v>
      </c>
      <c r="V121" s="145"/>
      <c r="W121" s="146"/>
      <c r="X121" s="146"/>
      <c r="Y121" s="146"/>
      <c r="Z121" s="137"/>
      <c r="AA121" s="137"/>
      <c r="AC121" s="146"/>
      <c r="AD121" s="146"/>
      <c r="AE121" s="146"/>
      <c r="AF121" s="146"/>
      <c r="AG121" s="137"/>
      <c r="AH121" s="137"/>
    </row>
    <row r="122" spans="8:34">
      <c r="H122" s="133">
        <v>41763</v>
      </c>
      <c r="I122" s="134">
        <v>2158.6590000000001</v>
      </c>
      <c r="J122" s="134">
        <v>2222.1552000000001</v>
      </c>
      <c r="K122" s="134">
        <v>2395.0374000000002</v>
      </c>
      <c r="L122" s="134">
        <v>2142.6731</v>
      </c>
      <c r="M122" s="134">
        <v>1158.7552000000001</v>
      </c>
      <c r="O122" s="136">
        <f t="shared" si="9"/>
        <v>41763</v>
      </c>
      <c r="P122" s="137">
        <f t="shared" si="13"/>
        <v>-5.7601476643029503E-2</v>
      </c>
      <c r="Q122" s="137">
        <f t="shared" si="13"/>
        <v>0.31924769662794272</v>
      </c>
      <c r="R122" s="137">
        <f t="shared" si="13"/>
        <v>1.6306554777135336</v>
      </c>
      <c r="S122" s="137">
        <f t="shared" si="13"/>
        <v>0.34414047890318455</v>
      </c>
      <c r="T122" s="137">
        <f t="shared" si="13"/>
        <v>-0.35164425356837448</v>
      </c>
      <c r="V122" s="145"/>
      <c r="W122" s="146"/>
      <c r="X122" s="146"/>
      <c r="Y122" s="146"/>
      <c r="Z122" s="137"/>
      <c r="AA122" s="137"/>
      <c r="AC122" s="146"/>
      <c r="AD122" s="146"/>
      <c r="AE122" s="146"/>
      <c r="AF122" s="146"/>
      <c r="AG122" s="137"/>
      <c r="AH122" s="137"/>
    </row>
    <row r="123" spans="8:34">
      <c r="H123" s="133">
        <v>41770</v>
      </c>
      <c r="I123" s="134">
        <v>2133.9110000000001</v>
      </c>
      <c r="J123" s="134">
        <v>2190.8658</v>
      </c>
      <c r="K123" s="134">
        <v>2323.9222</v>
      </c>
      <c r="L123" s="134">
        <v>2112.7150999999999</v>
      </c>
      <c r="M123" s="134">
        <v>1172.5814</v>
      </c>
      <c r="O123" s="136">
        <f t="shared" si="9"/>
        <v>41770</v>
      </c>
      <c r="P123" s="137">
        <f t="shared" si="13"/>
        <v>-6.8405628042596756E-2</v>
      </c>
      <c r="Q123" s="137">
        <f t="shared" si="13"/>
        <v>0.30067182538417425</v>
      </c>
      <c r="R123" s="137">
        <f t="shared" si="13"/>
        <v>1.5525441336365295</v>
      </c>
      <c r="S123" s="137">
        <f t="shared" si="13"/>
        <v>0.32534724326356157</v>
      </c>
      <c r="T123" s="137">
        <f t="shared" si="13"/>
        <v>-0.34390811031627699</v>
      </c>
      <c r="V123" s="145"/>
      <c r="W123" s="146"/>
      <c r="X123" s="146"/>
      <c r="Y123" s="146"/>
      <c r="Z123" s="137"/>
      <c r="AA123" s="137"/>
      <c r="AC123" s="146"/>
      <c r="AD123" s="146"/>
      <c r="AE123" s="146"/>
      <c r="AF123" s="146"/>
      <c r="AG123" s="137"/>
      <c r="AH123" s="137"/>
    </row>
    <row r="124" spans="8:34">
      <c r="H124" s="133">
        <v>41777</v>
      </c>
      <c r="I124" s="134">
        <v>2145.9520000000002</v>
      </c>
      <c r="J124" s="134">
        <v>2175.1513</v>
      </c>
      <c r="K124" s="134">
        <v>2246.1363999999999</v>
      </c>
      <c r="L124" s="134">
        <v>2109.2961</v>
      </c>
      <c r="M124" s="134">
        <v>1177.1020000000001</v>
      </c>
      <c r="O124" s="136">
        <f t="shared" si="9"/>
        <v>41777</v>
      </c>
      <c r="P124" s="137">
        <f t="shared" si="13"/>
        <v>-6.3148929036527912E-2</v>
      </c>
      <c r="Q124" s="137">
        <f t="shared" si="13"/>
        <v>0.29134245094234412</v>
      </c>
      <c r="R124" s="137">
        <f t="shared" si="13"/>
        <v>1.4671059518117571</v>
      </c>
      <c r="S124" s="137">
        <f t="shared" si="13"/>
        <v>0.32320243811462412</v>
      </c>
      <c r="T124" s="137">
        <f t="shared" si="13"/>
        <v>-0.34137870894891409</v>
      </c>
      <c r="V124" s="145"/>
      <c r="W124" s="146"/>
      <c r="X124" s="146"/>
      <c r="Y124" s="146"/>
      <c r="Z124" s="137"/>
      <c r="AA124" s="137"/>
      <c r="AC124" s="146"/>
      <c r="AD124" s="146"/>
      <c r="AE124" s="146"/>
      <c r="AF124" s="146"/>
      <c r="AG124" s="137"/>
      <c r="AH124" s="137"/>
    </row>
    <row r="125" spans="8:34">
      <c r="H125" s="133">
        <v>41784</v>
      </c>
      <c r="I125" s="134">
        <v>2148.4140000000002</v>
      </c>
      <c r="J125" s="134">
        <v>2251.9059999999999</v>
      </c>
      <c r="K125" s="134">
        <v>2308.9679999999998</v>
      </c>
      <c r="L125" s="134">
        <v>2202.1712000000002</v>
      </c>
      <c r="M125" s="134">
        <v>1173.9565</v>
      </c>
      <c r="O125" s="136">
        <f t="shared" si="9"/>
        <v>41784</v>
      </c>
      <c r="P125" s="137">
        <f t="shared" si="13"/>
        <v>-6.2074101949662897E-2</v>
      </c>
      <c r="Q125" s="137">
        <f t="shared" si="13"/>
        <v>0.33691013279479476</v>
      </c>
      <c r="R125" s="137">
        <f t="shared" si="13"/>
        <v>1.5361187750409502</v>
      </c>
      <c r="S125" s="137">
        <f t="shared" si="13"/>
        <v>0.38146479339046224</v>
      </c>
      <c r="T125" s="137">
        <f t="shared" si="13"/>
        <v>-0.34313870364011434</v>
      </c>
      <c r="V125" s="145"/>
      <c r="W125" s="146"/>
      <c r="X125" s="146"/>
      <c r="Y125" s="146"/>
      <c r="Z125" s="137"/>
      <c r="AA125" s="137"/>
      <c r="AC125" s="146"/>
      <c r="AD125" s="146"/>
      <c r="AE125" s="146"/>
      <c r="AF125" s="146"/>
      <c r="AG125" s="137"/>
      <c r="AH125" s="137"/>
    </row>
    <row r="126" spans="8:34">
      <c r="H126" s="133">
        <v>41791</v>
      </c>
      <c r="I126" s="134">
        <v>2156.4639999999999</v>
      </c>
      <c r="J126" s="134">
        <v>2316.1008000000002</v>
      </c>
      <c r="K126" s="134">
        <v>2379.0724</v>
      </c>
      <c r="L126" s="134">
        <v>2269.1873000000001</v>
      </c>
      <c r="M126" s="134">
        <v>1190.0208</v>
      </c>
      <c r="O126" s="136">
        <f t="shared" si="9"/>
        <v>41791</v>
      </c>
      <c r="P126" s="137">
        <f t="shared" si="13"/>
        <v>-5.8559740434933949E-2</v>
      </c>
      <c r="Q126" s="137">
        <f t="shared" si="13"/>
        <v>0.37502126114239709</v>
      </c>
      <c r="R126" s="137">
        <f t="shared" si="13"/>
        <v>1.6131198790202954</v>
      </c>
      <c r="S126" s="137">
        <f t="shared" si="13"/>
        <v>0.42350529539154835</v>
      </c>
      <c r="T126" s="137">
        <f t="shared" si="13"/>
        <v>-0.33415028122146928</v>
      </c>
      <c r="V126" s="145"/>
      <c r="W126" s="146"/>
      <c r="X126" s="146"/>
      <c r="Y126" s="146"/>
      <c r="Z126" s="137"/>
      <c r="AA126" s="137"/>
      <c r="AC126" s="146"/>
      <c r="AD126" s="146"/>
      <c r="AE126" s="146"/>
      <c r="AF126" s="146"/>
      <c r="AG126" s="137"/>
      <c r="AH126" s="137"/>
    </row>
    <row r="127" spans="8:34">
      <c r="H127" s="133">
        <v>41798</v>
      </c>
      <c r="I127" s="134">
        <v>2134.7159999999999</v>
      </c>
      <c r="J127" s="134">
        <v>2289.1642000000002</v>
      </c>
      <c r="K127" s="134">
        <v>2315.2512000000002</v>
      </c>
      <c r="L127" s="134">
        <v>2255.8242</v>
      </c>
      <c r="M127" s="134">
        <v>1168.6637000000001</v>
      </c>
      <c r="O127" s="136">
        <f t="shared" si="9"/>
        <v>41798</v>
      </c>
      <c r="P127" s="137">
        <f t="shared" si="13"/>
        <v>-6.8054191891123827E-2</v>
      </c>
      <c r="Q127" s="137">
        <f t="shared" si="13"/>
        <v>0.35902955745536924</v>
      </c>
      <c r="R127" s="137">
        <f t="shared" si="13"/>
        <v>1.5430201012989744</v>
      </c>
      <c r="S127" s="137">
        <f t="shared" si="13"/>
        <v>0.41512236304707106</v>
      </c>
      <c r="T127" s="137">
        <f t="shared" si="13"/>
        <v>-0.34610017237372892</v>
      </c>
      <c r="V127" s="145"/>
      <c r="W127" s="146"/>
      <c r="X127" s="146"/>
      <c r="Y127" s="146"/>
      <c r="Z127" s="137"/>
      <c r="AA127" s="137"/>
      <c r="AC127" s="146"/>
      <c r="AD127" s="146"/>
      <c r="AE127" s="146"/>
      <c r="AF127" s="146"/>
      <c r="AG127" s="137"/>
      <c r="AH127" s="137"/>
    </row>
    <row r="128" spans="8:34">
      <c r="H128" s="133">
        <v>41805</v>
      </c>
      <c r="I128" s="134">
        <v>2176.2420000000002</v>
      </c>
      <c r="J128" s="134">
        <v>2346.9141</v>
      </c>
      <c r="K128" s="134">
        <v>2349.9861000000001</v>
      </c>
      <c r="L128" s="134">
        <v>2330.0419999999999</v>
      </c>
      <c r="M128" s="134">
        <v>1164.4272000000001</v>
      </c>
      <c r="O128" s="136">
        <f t="shared" si="9"/>
        <v>41805</v>
      </c>
      <c r="P128" s="137">
        <f t="shared" si="13"/>
        <v>-4.9925325274895016E-2</v>
      </c>
      <c r="Q128" s="137">
        <f t="shared" si="13"/>
        <v>0.39331448163865468</v>
      </c>
      <c r="R128" s="137">
        <f t="shared" si="13"/>
        <v>1.5811721380700208</v>
      </c>
      <c r="S128" s="137">
        <f t="shared" si="13"/>
        <v>0.46168063142461357</v>
      </c>
      <c r="T128" s="137">
        <f t="shared" si="13"/>
        <v>-0.34847061189344597</v>
      </c>
      <c r="V128" s="145"/>
      <c r="W128" s="146"/>
      <c r="X128" s="146"/>
      <c r="Y128" s="146"/>
      <c r="Z128" s="137"/>
      <c r="AA128" s="137"/>
      <c r="AC128" s="146"/>
      <c r="AD128" s="146"/>
      <c r="AE128" s="146"/>
      <c r="AF128" s="146"/>
      <c r="AG128" s="137"/>
      <c r="AH128" s="137"/>
    </row>
    <row r="129" spans="8:34">
      <c r="H129" s="133">
        <v>41812</v>
      </c>
      <c r="I129" s="134">
        <v>2136.7289999999998</v>
      </c>
      <c r="J129" s="134">
        <v>2321.4773</v>
      </c>
      <c r="K129" s="134">
        <v>2415.9661999999998</v>
      </c>
      <c r="L129" s="134">
        <v>2268.5214000000001</v>
      </c>
      <c r="M129" s="134">
        <v>1172.5198</v>
      </c>
      <c r="O129" s="136">
        <f t="shared" si="9"/>
        <v>41812</v>
      </c>
      <c r="P129" s="137">
        <f t="shared" si="13"/>
        <v>-6.7175383229117758E-2</v>
      </c>
      <c r="Q129" s="137">
        <f t="shared" si="13"/>
        <v>0.37821317826903167</v>
      </c>
      <c r="R129" s="137">
        <f t="shared" si="13"/>
        <v>1.6536432032337993</v>
      </c>
      <c r="S129" s="137">
        <f t="shared" si="13"/>
        <v>0.42308756337965092</v>
      </c>
      <c r="T129" s="137">
        <f t="shared" si="13"/>
        <v>-0.34394257722868449</v>
      </c>
      <c r="V129" s="145"/>
      <c r="W129" s="146"/>
      <c r="X129" s="146"/>
      <c r="Y129" s="146"/>
      <c r="Z129" s="137"/>
      <c r="AA129" s="137"/>
      <c r="AC129" s="146"/>
      <c r="AD129" s="146"/>
      <c r="AE129" s="146"/>
      <c r="AF129" s="146"/>
      <c r="AG129" s="137"/>
      <c r="AH129" s="137"/>
    </row>
    <row r="130" spans="8:34">
      <c r="H130" s="133">
        <v>41819</v>
      </c>
      <c r="I130" s="134">
        <v>2150.2579999999998</v>
      </c>
      <c r="J130" s="134">
        <v>2423.8168000000001</v>
      </c>
      <c r="K130" s="134">
        <v>2497.8559</v>
      </c>
      <c r="L130" s="134">
        <v>2375.5329000000002</v>
      </c>
      <c r="M130" s="134">
        <v>1227.5684000000001</v>
      </c>
      <c r="O130" s="136">
        <f t="shared" si="9"/>
        <v>41819</v>
      </c>
      <c r="P130" s="137">
        <f t="shared" si="13"/>
        <v>-6.1269073051133827E-2</v>
      </c>
      <c r="Q130" s="137">
        <f t="shared" si="13"/>
        <v>0.43897002803769558</v>
      </c>
      <c r="R130" s="137">
        <f t="shared" si="13"/>
        <v>1.7435890169707031</v>
      </c>
      <c r="S130" s="137">
        <f t="shared" si="13"/>
        <v>0.4902179571192038</v>
      </c>
      <c r="T130" s="137">
        <f t="shared" si="13"/>
        <v>-0.31314135524235298</v>
      </c>
      <c r="V130" s="145"/>
      <c r="W130" s="146"/>
      <c r="X130" s="146"/>
      <c r="Y130" s="146"/>
      <c r="Z130" s="137"/>
      <c r="AA130" s="137"/>
      <c r="AC130" s="146"/>
      <c r="AD130" s="146"/>
      <c r="AE130" s="146"/>
      <c r="AF130" s="146"/>
      <c r="AG130" s="137"/>
      <c r="AH130" s="137"/>
    </row>
    <row r="131" spans="8:34">
      <c r="H131" s="133">
        <v>41826</v>
      </c>
      <c r="I131" s="134">
        <v>2178.6950000000002</v>
      </c>
      <c r="J131" s="134">
        <v>2513.1992</v>
      </c>
      <c r="K131" s="134">
        <v>2714.4758999999999</v>
      </c>
      <c r="L131" s="134">
        <v>2434.4479000000001</v>
      </c>
      <c r="M131" s="134">
        <v>1230.4782</v>
      </c>
      <c r="O131" s="136">
        <f t="shared" si="9"/>
        <v>41826</v>
      </c>
      <c r="P131" s="137">
        <f t="shared" si="13"/>
        <v>-4.8854427287860269E-2</v>
      </c>
      <c r="Q131" s="137">
        <f t="shared" si="13"/>
        <v>0.49203451485620286</v>
      </c>
      <c r="R131" s="137">
        <f t="shared" si="13"/>
        <v>1.9815195768785796</v>
      </c>
      <c r="S131" s="137">
        <f t="shared" si="13"/>
        <v>0.52717648164381781</v>
      </c>
      <c r="T131" s="137">
        <f t="shared" si="13"/>
        <v>-0.31151324125333557</v>
      </c>
      <c r="V131" s="145"/>
      <c r="W131" s="146"/>
      <c r="X131" s="146"/>
      <c r="Y131" s="146"/>
      <c r="Z131" s="137"/>
      <c r="AA131" s="137"/>
      <c r="AC131" s="146"/>
      <c r="AD131" s="146"/>
      <c r="AE131" s="146"/>
      <c r="AF131" s="146"/>
      <c r="AG131" s="137"/>
      <c r="AH131" s="137"/>
    </row>
    <row r="132" spans="8:34">
      <c r="H132" s="133">
        <v>41833</v>
      </c>
      <c r="I132" s="134">
        <v>2148.009</v>
      </c>
      <c r="J132" s="134">
        <v>2499.6504</v>
      </c>
      <c r="K132" s="134">
        <v>2594.3942999999999</v>
      </c>
      <c r="L132" s="134">
        <v>2445.0841999999998</v>
      </c>
      <c r="M132" s="134">
        <v>1258.2625</v>
      </c>
      <c r="O132" s="136">
        <f t="shared" ref="O132:O156" si="14">H132</f>
        <v>41833</v>
      </c>
      <c r="P132" s="137">
        <f t="shared" si="13"/>
        <v>-6.2250911442018997E-2</v>
      </c>
      <c r="Q132" s="137">
        <f t="shared" si="13"/>
        <v>0.4839908718234962</v>
      </c>
      <c r="R132" s="137">
        <f t="shared" si="13"/>
        <v>1.8496246349404681</v>
      </c>
      <c r="S132" s="137">
        <f t="shared" si="13"/>
        <v>0.53384883935240035</v>
      </c>
      <c r="T132" s="137">
        <f t="shared" si="13"/>
        <v>-0.29596715303247556</v>
      </c>
      <c r="V132" s="145"/>
      <c r="W132" s="146"/>
      <c r="X132" s="146"/>
      <c r="Y132" s="146"/>
      <c r="Z132" s="137"/>
      <c r="AA132" s="137"/>
      <c r="AC132" s="146"/>
      <c r="AD132" s="146"/>
      <c r="AE132" s="146"/>
      <c r="AF132" s="146"/>
      <c r="AG132" s="137"/>
      <c r="AH132" s="137"/>
    </row>
    <row r="133" spans="8:34">
      <c r="H133" s="133">
        <v>41840</v>
      </c>
      <c r="I133" s="134">
        <v>2164.1439999999998</v>
      </c>
      <c r="J133" s="134">
        <v>2436.6039999999998</v>
      </c>
      <c r="K133" s="134">
        <v>2429.1138999999998</v>
      </c>
      <c r="L133" s="134">
        <v>2411.0255999999999</v>
      </c>
      <c r="M133" s="134">
        <v>1240.4229</v>
      </c>
      <c r="O133" s="136">
        <f t="shared" si="14"/>
        <v>41840</v>
      </c>
      <c r="P133" s="137">
        <f t="shared" ref="P133:T156" si="15">I133/I$4-1</f>
        <v>-5.5206908579888081E-2</v>
      </c>
      <c r="Q133" s="137">
        <f t="shared" si="15"/>
        <v>0.44656152486308409</v>
      </c>
      <c r="R133" s="137">
        <f t="shared" si="15"/>
        <v>1.668084342659987</v>
      </c>
      <c r="S133" s="137">
        <f t="shared" si="15"/>
        <v>0.51248321763680993</v>
      </c>
      <c r="T133" s="137">
        <f t="shared" si="15"/>
        <v>-0.3059489051523725</v>
      </c>
      <c r="V133" s="145"/>
      <c r="W133" s="146"/>
      <c r="X133" s="146"/>
      <c r="Y133" s="146"/>
      <c r="Z133" s="137"/>
      <c r="AA133" s="137"/>
      <c r="AC133" s="146"/>
      <c r="AD133" s="146"/>
      <c r="AE133" s="146"/>
      <c r="AF133" s="146"/>
      <c r="AG133" s="137"/>
      <c r="AH133" s="137"/>
    </row>
    <row r="134" spans="8:34">
      <c r="H134" s="133">
        <v>41847</v>
      </c>
      <c r="I134" s="134">
        <v>2260.4540000000002</v>
      </c>
      <c r="J134" s="134">
        <v>2418.7082999999998</v>
      </c>
      <c r="K134" s="134">
        <v>2357.6489999999999</v>
      </c>
      <c r="L134" s="134">
        <v>2394.3883999999998</v>
      </c>
      <c r="M134" s="134">
        <v>1283.1224999999999</v>
      </c>
      <c r="O134" s="136">
        <f t="shared" si="14"/>
        <v>41847</v>
      </c>
      <c r="P134" s="137">
        <f t="shared" si="15"/>
        <v>-1.3161174730998537E-2</v>
      </c>
      <c r="Q134" s="137">
        <f t="shared" si="15"/>
        <v>0.43593721698191312</v>
      </c>
      <c r="R134" s="137">
        <f t="shared" si="15"/>
        <v>1.5895888959294893</v>
      </c>
      <c r="S134" s="137">
        <f t="shared" si="15"/>
        <v>0.50204637872955504</v>
      </c>
      <c r="T134" s="137">
        <f t="shared" si="15"/>
        <v>-0.28205729195371609</v>
      </c>
      <c r="V134" s="145"/>
      <c r="W134" s="146"/>
      <c r="X134" s="146"/>
      <c r="Y134" s="146"/>
      <c r="Z134" s="137"/>
      <c r="AA134" s="137"/>
      <c r="AC134" s="146"/>
      <c r="AD134" s="146"/>
      <c r="AE134" s="146"/>
      <c r="AF134" s="146"/>
      <c r="AG134" s="137"/>
      <c r="AH134" s="137"/>
    </row>
    <row r="135" spans="8:34">
      <c r="H135" s="133">
        <v>41854</v>
      </c>
      <c r="I135" s="134">
        <v>2329.402</v>
      </c>
      <c r="J135" s="134">
        <v>2458.8483999999999</v>
      </c>
      <c r="K135" s="134">
        <v>2402.6605</v>
      </c>
      <c r="L135" s="134">
        <v>2440.6282000000001</v>
      </c>
      <c r="M135" s="134">
        <v>1276.5856000000001</v>
      </c>
      <c r="O135" s="136">
        <f t="shared" si="14"/>
        <v>41854</v>
      </c>
      <c r="P135" s="137">
        <f t="shared" si="15"/>
        <v>1.6939222500994333E-2</v>
      </c>
      <c r="Q135" s="137">
        <f t="shared" si="15"/>
        <v>0.4597675662155829</v>
      </c>
      <c r="R135" s="137">
        <f t="shared" si="15"/>
        <v>1.6390285201437509</v>
      </c>
      <c r="S135" s="137">
        <f t="shared" si="15"/>
        <v>0.53105350394916417</v>
      </c>
      <c r="T135" s="137">
        <f t="shared" si="15"/>
        <v>-0.2857148692218473</v>
      </c>
      <c r="V135" s="145"/>
      <c r="W135" s="146"/>
      <c r="X135" s="146"/>
      <c r="Y135" s="146"/>
      <c r="Z135" s="137"/>
      <c r="AA135" s="137"/>
      <c r="AC135" s="146"/>
      <c r="AD135" s="146"/>
      <c r="AE135" s="146"/>
      <c r="AF135" s="146"/>
      <c r="AG135" s="137"/>
      <c r="AH135" s="137"/>
    </row>
    <row r="136" spans="8:34">
      <c r="H136" s="133">
        <v>41861</v>
      </c>
      <c r="I136" s="134">
        <v>2331.134</v>
      </c>
      <c r="J136" s="134">
        <v>2526.7833000000001</v>
      </c>
      <c r="K136" s="134">
        <v>2481.6828</v>
      </c>
      <c r="L136" s="134">
        <v>2510.8964000000001</v>
      </c>
      <c r="M136" s="134">
        <v>1289.4033999999999</v>
      </c>
      <c r="O136" s="136">
        <f t="shared" si="14"/>
        <v>41861</v>
      </c>
      <c r="P136" s="137">
        <f t="shared" si="15"/>
        <v>1.7695355934970625E-2</v>
      </c>
      <c r="Q136" s="137">
        <f t="shared" si="15"/>
        <v>0.50009911477062996</v>
      </c>
      <c r="R136" s="137">
        <f t="shared" si="15"/>
        <v>1.7258248458948739</v>
      </c>
      <c r="S136" s="137">
        <f t="shared" si="15"/>
        <v>0.57513411148545357</v>
      </c>
      <c r="T136" s="137">
        <f t="shared" si="15"/>
        <v>-0.27854295380208371</v>
      </c>
      <c r="V136" s="145"/>
      <c r="W136" s="146"/>
      <c r="X136" s="146"/>
      <c r="Y136" s="146"/>
      <c r="Z136" s="137"/>
      <c r="AA136" s="137"/>
      <c r="AC136" s="146"/>
      <c r="AD136" s="146"/>
      <c r="AE136" s="146"/>
      <c r="AF136" s="146"/>
      <c r="AG136" s="137"/>
      <c r="AH136" s="137"/>
    </row>
    <row r="137" spans="8:34">
      <c r="H137" s="133">
        <v>41868</v>
      </c>
      <c r="I137" s="134">
        <v>2360.6350000000002</v>
      </c>
      <c r="J137" s="134">
        <v>2591.4524000000001</v>
      </c>
      <c r="K137" s="134">
        <v>2588.4499000000001</v>
      </c>
      <c r="L137" s="134">
        <v>2563.3420000000001</v>
      </c>
      <c r="M137" s="134">
        <v>1317.5410999999999</v>
      </c>
      <c r="O137" s="136">
        <f t="shared" si="14"/>
        <v>41868</v>
      </c>
      <c r="P137" s="137">
        <f t="shared" si="15"/>
        <v>3.0574508611495466E-2</v>
      </c>
      <c r="Q137" s="137">
        <f t="shared" si="15"/>
        <v>0.53849182524287875</v>
      </c>
      <c r="R137" s="137">
        <f t="shared" si="15"/>
        <v>1.843095439019887</v>
      </c>
      <c r="S137" s="137">
        <f t="shared" si="15"/>
        <v>0.60803425565600611</v>
      </c>
      <c r="T137" s="137">
        <f t="shared" si="15"/>
        <v>-0.2627991284571195</v>
      </c>
      <c r="V137" s="145"/>
      <c r="W137" s="146"/>
      <c r="X137" s="146"/>
      <c r="Y137" s="146"/>
      <c r="Z137" s="137"/>
      <c r="AA137" s="137"/>
      <c r="AC137" s="146"/>
      <c r="AD137" s="146"/>
      <c r="AE137" s="146"/>
      <c r="AF137" s="146"/>
      <c r="AG137" s="137"/>
      <c r="AH137" s="137"/>
    </row>
    <row r="138" spans="8:34">
      <c r="H138" s="133">
        <v>41875</v>
      </c>
      <c r="I138" s="134">
        <v>2365.364</v>
      </c>
      <c r="J138" s="134">
        <v>2670.6147999999998</v>
      </c>
      <c r="K138" s="134">
        <v>2660.6808000000001</v>
      </c>
      <c r="L138" s="134">
        <v>2664.3002999999999</v>
      </c>
      <c r="M138" s="134">
        <v>1289.9056</v>
      </c>
      <c r="O138" s="136">
        <f t="shared" si="14"/>
        <v>41875</v>
      </c>
      <c r="P138" s="137">
        <f t="shared" si="15"/>
        <v>3.2639032288905856E-2</v>
      </c>
      <c r="Q138" s="137">
        <f t="shared" si="15"/>
        <v>0.58548890891171479</v>
      </c>
      <c r="R138" s="137">
        <f t="shared" si="15"/>
        <v>1.9224322430068219</v>
      </c>
      <c r="S138" s="137">
        <f t="shared" si="15"/>
        <v>0.67136735939042613</v>
      </c>
      <c r="T138" s="137">
        <f t="shared" si="15"/>
        <v>-0.2782619589415144</v>
      </c>
      <c r="V138" s="145"/>
      <c r="W138" s="146"/>
      <c r="X138" s="146"/>
      <c r="Y138" s="146"/>
      <c r="Z138" s="137"/>
      <c r="AA138" s="137"/>
      <c r="AC138" s="146"/>
      <c r="AD138" s="146"/>
      <c r="AE138" s="146"/>
      <c r="AF138" s="146"/>
      <c r="AG138" s="137"/>
      <c r="AH138" s="137"/>
    </row>
    <row r="139" spans="8:34">
      <c r="H139" s="133">
        <v>41882</v>
      </c>
      <c r="I139" s="134">
        <v>2338.2869999999998</v>
      </c>
      <c r="J139" s="134">
        <v>2607.4358999999999</v>
      </c>
      <c r="K139" s="134">
        <v>2577.5855000000001</v>
      </c>
      <c r="L139" s="134">
        <v>2602.6309999999999</v>
      </c>
      <c r="M139" s="134">
        <v>1275.5579</v>
      </c>
      <c r="O139" s="136">
        <f t="shared" si="14"/>
        <v>41882</v>
      </c>
      <c r="P139" s="137">
        <f t="shared" si="15"/>
        <v>2.0818117166629957E-2</v>
      </c>
      <c r="Q139" s="137">
        <f t="shared" si="15"/>
        <v>0.54798089943493</v>
      </c>
      <c r="R139" s="137">
        <f t="shared" si="15"/>
        <v>1.8311622252120063</v>
      </c>
      <c r="S139" s="137">
        <f t="shared" si="15"/>
        <v>0.63268100894544954</v>
      </c>
      <c r="T139" s="137">
        <f t="shared" si="15"/>
        <v>-0.28628989594069854</v>
      </c>
      <c r="V139" s="145"/>
      <c r="W139" s="146"/>
      <c r="X139" s="146"/>
      <c r="Y139" s="146"/>
      <c r="Z139" s="137"/>
      <c r="AA139" s="137"/>
      <c r="AC139" s="146"/>
      <c r="AD139" s="146"/>
      <c r="AE139" s="146"/>
      <c r="AF139" s="146"/>
      <c r="AG139" s="137"/>
      <c r="AH139" s="137"/>
    </row>
    <row r="140" spans="8:34">
      <c r="H140" s="133">
        <v>41889</v>
      </c>
      <c r="I140" s="134">
        <v>2449.259</v>
      </c>
      <c r="J140" s="134">
        <v>2771.4404</v>
      </c>
      <c r="K140" s="134">
        <v>2769.0803000000001</v>
      </c>
      <c r="L140" s="134">
        <v>2766.5279999999998</v>
      </c>
      <c r="M140" s="134">
        <v>1324.8510000000001</v>
      </c>
      <c r="O140" s="136">
        <f t="shared" si="14"/>
        <v>41889</v>
      </c>
      <c r="P140" s="137">
        <f t="shared" si="15"/>
        <v>6.9264791205452036E-2</v>
      </c>
      <c r="Q140" s="137">
        <f t="shared" si="15"/>
        <v>0.64534698748387331</v>
      </c>
      <c r="R140" s="137">
        <f t="shared" si="15"/>
        <v>2.0414958277576938</v>
      </c>
      <c r="S140" s="137">
        <f t="shared" si="15"/>
        <v>0.7354967824158849</v>
      </c>
      <c r="T140" s="137">
        <f t="shared" si="15"/>
        <v>-0.25870903620049734</v>
      </c>
      <c r="V140" s="145"/>
      <c r="W140" s="146"/>
      <c r="X140" s="146"/>
      <c r="Y140" s="146"/>
      <c r="Z140" s="137"/>
      <c r="AA140" s="137"/>
      <c r="AC140" s="146"/>
      <c r="AD140" s="146"/>
      <c r="AE140" s="146"/>
      <c r="AF140" s="146"/>
      <c r="AG140" s="137"/>
      <c r="AH140" s="137"/>
    </row>
    <row r="141" spans="8:34">
      <c r="H141" s="133">
        <v>41896</v>
      </c>
      <c r="I141" s="134">
        <v>2438.3580000000002</v>
      </c>
      <c r="J141" s="134">
        <v>2822.9205999999999</v>
      </c>
      <c r="K141" s="134">
        <v>2777.0655999999999</v>
      </c>
      <c r="L141" s="134">
        <v>2841.5868999999998</v>
      </c>
      <c r="M141" s="134">
        <v>1315.2691</v>
      </c>
      <c r="O141" s="136">
        <f t="shared" si="14"/>
        <v>41896</v>
      </c>
      <c r="P141" s="137">
        <f t="shared" si="15"/>
        <v>6.4505778177866846E-2</v>
      </c>
      <c r="Q141" s="137">
        <f t="shared" si="15"/>
        <v>0.67590972012826556</v>
      </c>
      <c r="R141" s="137">
        <f t="shared" si="15"/>
        <v>2.0502667025616472</v>
      </c>
      <c r="S141" s="137">
        <f t="shared" si="15"/>
        <v>0.7825826891703711</v>
      </c>
      <c r="T141" s="137">
        <f t="shared" si="15"/>
        <v>-0.26407037561604707</v>
      </c>
      <c r="V141" s="145"/>
      <c r="W141" s="146"/>
      <c r="X141" s="146"/>
      <c r="Y141" s="146"/>
      <c r="Z141" s="137"/>
      <c r="AA141" s="137"/>
      <c r="AC141" s="146"/>
      <c r="AD141" s="146"/>
      <c r="AE141" s="146"/>
      <c r="AF141" s="146"/>
      <c r="AG141" s="137"/>
      <c r="AH141" s="137"/>
    </row>
    <row r="142" spans="8:34">
      <c r="H142" s="133">
        <v>41903</v>
      </c>
      <c r="I142" s="134">
        <v>2425.2109999999998</v>
      </c>
      <c r="J142" s="134">
        <v>2808.6765999999998</v>
      </c>
      <c r="K142" s="134">
        <v>2705.9992999999999</v>
      </c>
      <c r="L142" s="134">
        <v>2838.8045000000002</v>
      </c>
      <c r="M142" s="134">
        <v>1327.192</v>
      </c>
      <c r="O142" s="136">
        <f t="shared" si="14"/>
        <v>41903</v>
      </c>
      <c r="P142" s="137">
        <f t="shared" si="15"/>
        <v>5.8766236459339538E-2</v>
      </c>
      <c r="Q142" s="137">
        <f t="shared" si="15"/>
        <v>0.66745335119833271</v>
      </c>
      <c r="R142" s="137">
        <f t="shared" si="15"/>
        <v>1.9722090691502299</v>
      </c>
      <c r="S142" s="137">
        <f t="shared" si="15"/>
        <v>0.78083723557388018</v>
      </c>
      <c r="T142" s="137">
        <f t="shared" si="15"/>
        <v>-0.25739918162345088</v>
      </c>
      <c r="V142" s="145"/>
      <c r="W142" s="146"/>
      <c r="X142" s="146"/>
      <c r="Y142" s="146"/>
      <c r="Z142" s="137"/>
      <c r="AA142" s="137"/>
      <c r="AC142" s="146"/>
      <c r="AD142" s="146"/>
      <c r="AE142" s="146"/>
      <c r="AF142" s="146"/>
      <c r="AG142" s="137"/>
      <c r="AH142" s="137"/>
    </row>
    <row r="143" spans="8:34">
      <c r="H143" s="133">
        <v>41910</v>
      </c>
      <c r="I143" s="134">
        <v>2437.201</v>
      </c>
      <c r="J143" s="134">
        <v>2917.0706</v>
      </c>
      <c r="K143" s="134">
        <v>2831.1929</v>
      </c>
      <c r="L143" s="134">
        <v>2957.9032999999999</v>
      </c>
      <c r="M143" s="134">
        <v>1324.7562</v>
      </c>
      <c r="O143" s="136">
        <f t="shared" si="14"/>
        <v>41910</v>
      </c>
      <c r="P143" s="137">
        <f t="shared" si="15"/>
        <v>6.4000670566370932E-2</v>
      </c>
      <c r="Q143" s="137">
        <f t="shared" si="15"/>
        <v>0.73180463270571328</v>
      </c>
      <c r="R143" s="137">
        <f t="shared" si="15"/>
        <v>2.1097189174785598</v>
      </c>
      <c r="S143" s="137">
        <f t="shared" si="15"/>
        <v>0.855550227522486</v>
      </c>
      <c r="T143" s="137">
        <f t="shared" si="15"/>
        <v>-0.25876207943582585</v>
      </c>
      <c r="V143" s="145"/>
      <c r="W143" s="146"/>
      <c r="X143" s="146"/>
      <c r="Y143" s="146"/>
      <c r="Z143" s="137"/>
      <c r="AA143" s="137"/>
      <c r="AC143" s="146"/>
      <c r="AD143" s="146"/>
      <c r="AE143" s="146"/>
      <c r="AF143" s="146"/>
      <c r="AG143" s="137"/>
      <c r="AH143" s="137"/>
    </row>
    <row r="144" spans="8:34">
      <c r="H144" s="133">
        <v>41917</v>
      </c>
      <c r="I144" s="134">
        <v>2450.9879999999998</v>
      </c>
      <c r="J144" s="134">
        <v>2982.7842000000001</v>
      </c>
      <c r="K144" s="134">
        <v>2896.4531000000002</v>
      </c>
      <c r="L144" s="134">
        <v>3033.1765999999998</v>
      </c>
      <c r="M144" s="134">
        <v>1324.6762000000001</v>
      </c>
      <c r="O144" s="136">
        <f t="shared" si="14"/>
        <v>41917</v>
      </c>
      <c r="P144" s="137">
        <f t="shared" si="15"/>
        <v>7.0019614939485164E-2</v>
      </c>
      <c r="Q144" s="137">
        <f t="shared" si="15"/>
        <v>0.77081744127872831</v>
      </c>
      <c r="R144" s="137">
        <f t="shared" si="15"/>
        <v>2.1813992605941541</v>
      </c>
      <c r="S144" s="137">
        <f t="shared" si="15"/>
        <v>0.90277063156387838</v>
      </c>
      <c r="T144" s="137">
        <f t="shared" si="15"/>
        <v>-0.25880684165973167</v>
      </c>
      <c r="V144" s="145"/>
      <c r="W144" s="146"/>
      <c r="X144" s="146"/>
      <c r="Y144" s="146"/>
      <c r="Z144" s="137"/>
      <c r="AA144" s="137"/>
      <c r="AC144" s="146"/>
      <c r="AD144" s="146"/>
      <c r="AE144" s="146"/>
      <c r="AF144" s="146"/>
      <c r="AG144" s="137"/>
      <c r="AH144" s="137"/>
    </row>
    <row r="145" spans="8:34">
      <c r="H145" s="133">
        <v>41924</v>
      </c>
      <c r="I145" s="134">
        <v>2466.7890000000002</v>
      </c>
      <c r="J145" s="134">
        <v>2992.2213000000002</v>
      </c>
      <c r="K145" s="134">
        <v>2850.3933000000002</v>
      </c>
      <c r="L145" s="134">
        <v>3061.0434</v>
      </c>
      <c r="M145" s="134">
        <v>1326.9765</v>
      </c>
      <c r="O145" s="136">
        <f t="shared" si="14"/>
        <v>41924</v>
      </c>
      <c r="P145" s="137">
        <f t="shared" si="15"/>
        <v>7.6917804541253521E-2</v>
      </c>
      <c r="Q145" s="137">
        <f t="shared" si="15"/>
        <v>0.77642005285052473</v>
      </c>
      <c r="R145" s="137">
        <f t="shared" si="15"/>
        <v>2.1308082071215071</v>
      </c>
      <c r="S145" s="137">
        <f t="shared" si="15"/>
        <v>0.92025201680061808</v>
      </c>
      <c r="T145" s="137">
        <f t="shared" si="15"/>
        <v>-0.25751975986409736</v>
      </c>
      <c r="V145" s="145"/>
      <c r="W145" s="146"/>
      <c r="X145" s="146"/>
      <c r="Y145" s="146"/>
      <c r="Z145" s="137"/>
      <c r="AA145" s="137"/>
      <c r="AC145" s="146"/>
      <c r="AD145" s="146"/>
      <c r="AE145" s="146"/>
      <c r="AF145" s="146"/>
      <c r="AG145" s="137"/>
      <c r="AH145" s="137"/>
    </row>
    <row r="146" spans="8:34">
      <c r="H146" s="133">
        <v>41931</v>
      </c>
      <c r="I146" s="134">
        <v>2441.732</v>
      </c>
      <c r="J146" s="134">
        <v>2863.7714999999998</v>
      </c>
      <c r="K146" s="134">
        <v>2709.4414000000002</v>
      </c>
      <c r="L146" s="134">
        <v>2917.2467999999999</v>
      </c>
      <c r="M146" s="134">
        <v>1325.4788000000001</v>
      </c>
      <c r="O146" s="136">
        <f t="shared" si="14"/>
        <v>41931</v>
      </c>
      <c r="P146" s="137">
        <f t="shared" si="15"/>
        <v>6.5978754047518517E-2</v>
      </c>
      <c r="Q146" s="137">
        <f t="shared" si="15"/>
        <v>0.70016205665731546</v>
      </c>
      <c r="R146" s="137">
        <f t="shared" si="15"/>
        <v>1.9759897947538629</v>
      </c>
      <c r="S146" s="137">
        <f t="shared" si="15"/>
        <v>0.83004561490541073</v>
      </c>
      <c r="T146" s="137">
        <f t="shared" si="15"/>
        <v>-0.25835776464839577</v>
      </c>
      <c r="V146" s="145"/>
      <c r="W146" s="146"/>
      <c r="X146" s="146"/>
      <c r="Y146" s="146"/>
      <c r="Z146" s="137"/>
      <c r="AA146" s="137"/>
      <c r="AC146" s="146"/>
      <c r="AD146" s="146"/>
      <c r="AE146" s="146"/>
      <c r="AF146" s="146"/>
      <c r="AG146" s="137"/>
      <c r="AH146" s="137"/>
    </row>
    <row r="147" spans="8:34">
      <c r="H147" s="133">
        <v>41938</v>
      </c>
      <c r="I147" s="134">
        <v>2390.7060000000001</v>
      </c>
      <c r="J147" s="134">
        <v>2842.9076</v>
      </c>
      <c r="K147" s="134">
        <v>2681.8240000000001</v>
      </c>
      <c r="L147" s="134">
        <v>2912.9825999999998</v>
      </c>
      <c r="M147" s="134">
        <v>1271.9614999999999</v>
      </c>
      <c r="O147" s="136">
        <f t="shared" si="14"/>
        <v>41938</v>
      </c>
      <c r="P147" s="137">
        <f t="shared" si="15"/>
        <v>4.3702504277261633E-2</v>
      </c>
      <c r="Q147" s="137">
        <f t="shared" si="15"/>
        <v>0.68777558967351715</v>
      </c>
      <c r="R147" s="137">
        <f t="shared" si="15"/>
        <v>1.9456554606886804</v>
      </c>
      <c r="S147" s="137">
        <f t="shared" si="15"/>
        <v>0.82737059936984503</v>
      </c>
      <c r="T147" s="137">
        <f t="shared" si="15"/>
        <v>-0.28830218171638844</v>
      </c>
      <c r="V147" s="145"/>
      <c r="W147" s="146"/>
      <c r="X147" s="146"/>
      <c r="Y147" s="146"/>
      <c r="Z147" s="137"/>
      <c r="AA147" s="137"/>
      <c r="AC147" s="146"/>
      <c r="AD147" s="146"/>
      <c r="AE147" s="146"/>
      <c r="AF147" s="146"/>
      <c r="AG147" s="137"/>
      <c r="AH147" s="137"/>
    </row>
    <row r="148" spans="8:34">
      <c r="H148" s="133">
        <v>41945</v>
      </c>
      <c r="I148" s="134">
        <v>2508.3249999999998</v>
      </c>
      <c r="J148" s="134">
        <v>2927.6959000000002</v>
      </c>
      <c r="K148" s="134">
        <v>2666.6147000000001</v>
      </c>
      <c r="L148" s="134">
        <v>3020.4953999999998</v>
      </c>
      <c r="M148" s="134">
        <v>1344.9244000000001</v>
      </c>
      <c r="O148" s="136">
        <f t="shared" si="14"/>
        <v>41945</v>
      </c>
      <c r="P148" s="137">
        <f t="shared" si="15"/>
        <v>9.50510368239601E-2</v>
      </c>
      <c r="Q148" s="137">
        <f t="shared" si="15"/>
        <v>0.73811265410358007</v>
      </c>
      <c r="R148" s="137">
        <f t="shared" si="15"/>
        <v>1.9289499059624</v>
      </c>
      <c r="S148" s="137">
        <f t="shared" si="15"/>
        <v>0.89481546834226178</v>
      </c>
      <c r="T148" s="137">
        <f t="shared" si="15"/>
        <v>-0.24747741088358777</v>
      </c>
      <c r="V148" s="145"/>
      <c r="W148" s="146"/>
      <c r="X148" s="146"/>
      <c r="Y148" s="146"/>
      <c r="Z148" s="137"/>
      <c r="AA148" s="137"/>
      <c r="AC148" s="146"/>
      <c r="AD148" s="146"/>
      <c r="AE148" s="146"/>
      <c r="AF148" s="146"/>
      <c r="AG148" s="137"/>
      <c r="AH148" s="137"/>
    </row>
    <row r="149" spans="8:34">
      <c r="H149" s="133">
        <v>41952</v>
      </c>
      <c r="I149" s="134">
        <v>2502.1529999999998</v>
      </c>
      <c r="J149" s="134">
        <v>2927.6052</v>
      </c>
      <c r="K149" s="134">
        <v>2662.5954999999999</v>
      </c>
      <c r="L149" s="134">
        <v>3055.3035</v>
      </c>
      <c r="M149" s="134">
        <v>1335.6538</v>
      </c>
      <c r="O149" s="136">
        <f t="shared" si="14"/>
        <v>41952</v>
      </c>
      <c r="P149" s="137">
        <f t="shared" si="15"/>
        <v>9.2356547473785078E-2</v>
      </c>
      <c r="Q149" s="137">
        <f t="shared" si="15"/>
        <v>0.7380588073848251</v>
      </c>
      <c r="R149" s="137">
        <f t="shared" si="15"/>
        <v>1.9245353066346289</v>
      </c>
      <c r="S149" s="137">
        <f t="shared" si="15"/>
        <v>0.9166512659745325</v>
      </c>
      <c r="T149" s="137">
        <f t="shared" si="15"/>
        <v>-0.25266456929536363</v>
      </c>
      <c r="V149" s="145"/>
      <c r="W149" s="146"/>
      <c r="X149" s="146"/>
      <c r="Y149" s="146"/>
      <c r="Z149" s="137"/>
      <c r="AA149" s="137"/>
      <c r="AC149" s="146"/>
      <c r="AD149" s="146"/>
      <c r="AE149" s="146"/>
      <c r="AF149" s="146"/>
      <c r="AG149" s="137"/>
      <c r="AH149" s="137"/>
    </row>
    <row r="150" spans="8:34">
      <c r="H150" s="133">
        <v>41959</v>
      </c>
      <c r="I150" s="134">
        <v>2581.0929999999998</v>
      </c>
      <c r="J150" s="134">
        <v>2851.9589999999998</v>
      </c>
      <c r="K150" s="134">
        <v>2601.2961</v>
      </c>
      <c r="L150" s="134">
        <v>2949.9132</v>
      </c>
      <c r="M150" s="134">
        <v>1384.7143000000001</v>
      </c>
      <c r="O150" s="136">
        <f t="shared" si="14"/>
        <v>41959</v>
      </c>
      <c r="P150" s="137">
        <f t="shared" si="15"/>
        <v>0.12681911865052009</v>
      </c>
      <c r="Q150" s="137">
        <f t="shared" si="15"/>
        <v>0.69314921911274729</v>
      </c>
      <c r="R150" s="137">
        <f t="shared" si="15"/>
        <v>1.8572054175938346</v>
      </c>
      <c r="S150" s="137">
        <f t="shared" si="15"/>
        <v>0.85053788250332074</v>
      </c>
      <c r="T150" s="137">
        <f t="shared" si="15"/>
        <v>-0.22521385572116881</v>
      </c>
      <c r="V150" s="145"/>
      <c r="W150" s="146"/>
      <c r="X150" s="146"/>
      <c r="Y150" s="146"/>
      <c r="Z150" s="137"/>
      <c r="AA150" s="137"/>
      <c r="AC150" s="146"/>
      <c r="AD150" s="146"/>
      <c r="AE150" s="146"/>
      <c r="AF150" s="146"/>
      <c r="AG150" s="137"/>
      <c r="AH150" s="137"/>
    </row>
    <row r="151" spans="8:34">
      <c r="H151" s="133">
        <v>41966</v>
      </c>
      <c r="I151" s="134">
        <v>2583.4549999999999</v>
      </c>
      <c r="J151" s="134">
        <v>2952.4132</v>
      </c>
      <c r="K151" s="134">
        <v>2751.5023999999999</v>
      </c>
      <c r="L151" s="134">
        <v>3063.3706999999999</v>
      </c>
      <c r="M151" s="134">
        <v>1343.4621999999999</v>
      </c>
      <c r="O151" s="136">
        <f t="shared" si="14"/>
        <v>41966</v>
      </c>
      <c r="P151" s="137">
        <f t="shared" si="15"/>
        <v>0.12785028907260565</v>
      </c>
      <c r="Q151" s="137">
        <f t="shared" si="15"/>
        <v>0.75278680516731389</v>
      </c>
      <c r="R151" s="137">
        <f t="shared" si="15"/>
        <v>2.0221886558021738</v>
      </c>
      <c r="S151" s="137">
        <f t="shared" si="15"/>
        <v>0.92171197732215138</v>
      </c>
      <c r="T151" s="137">
        <f t="shared" si="15"/>
        <v>-0.24829555243102797</v>
      </c>
      <c r="V151" s="145"/>
      <c r="W151" s="146"/>
      <c r="X151" s="146"/>
      <c r="Y151" s="146"/>
      <c r="Z151" s="137"/>
      <c r="AA151" s="137"/>
      <c r="AC151" s="146"/>
      <c r="AD151" s="146"/>
      <c r="AE151" s="146"/>
      <c r="AF151" s="146"/>
      <c r="AG151" s="137"/>
      <c r="AH151" s="137"/>
    </row>
    <row r="152" spans="8:34">
      <c r="H152" s="133">
        <v>41973</v>
      </c>
      <c r="I152" s="134">
        <v>2808.819</v>
      </c>
      <c r="J152" s="134">
        <v>3077.4484000000002</v>
      </c>
      <c r="K152" s="134">
        <v>2902.8148999999999</v>
      </c>
      <c r="L152" s="134">
        <v>3165.4982</v>
      </c>
      <c r="M152" s="134">
        <v>1453.2942</v>
      </c>
      <c r="O152" s="136">
        <f t="shared" si="14"/>
        <v>41973</v>
      </c>
      <c r="P152" s="137">
        <f t="shared" si="15"/>
        <v>0.22623669508570021</v>
      </c>
      <c r="Q152" s="137">
        <f t="shared" si="15"/>
        <v>0.82701762378763988</v>
      </c>
      <c r="R152" s="137">
        <f t="shared" si="15"/>
        <v>2.1883869193330603</v>
      </c>
      <c r="S152" s="137">
        <f t="shared" si="15"/>
        <v>0.98577854294020351</v>
      </c>
      <c r="T152" s="137">
        <f t="shared" si="15"/>
        <v>-0.186841495230613</v>
      </c>
      <c r="V152" s="145"/>
      <c r="W152" s="146"/>
      <c r="X152" s="146"/>
      <c r="Y152" s="146"/>
      <c r="Z152" s="137"/>
      <c r="AA152" s="137"/>
      <c r="AC152" s="146"/>
      <c r="AD152" s="146"/>
      <c r="AE152" s="146"/>
      <c r="AF152" s="146"/>
      <c r="AG152" s="137"/>
      <c r="AH152" s="137"/>
    </row>
    <row r="153" spans="8:34">
      <c r="H153" s="133">
        <v>41980</v>
      </c>
      <c r="I153" s="134">
        <v>3124.8850000000002</v>
      </c>
      <c r="J153" s="134">
        <v>3102.9362000000001</v>
      </c>
      <c r="K153" s="134">
        <v>2861.4562000000001</v>
      </c>
      <c r="L153" s="134">
        <v>3160.0234999999998</v>
      </c>
      <c r="M153" s="134">
        <v>1634.8547000000001</v>
      </c>
      <c r="O153" s="136">
        <f t="shared" si="14"/>
        <v>41980</v>
      </c>
      <c r="P153" s="137">
        <f t="shared" si="15"/>
        <v>0.36422056918686407</v>
      </c>
      <c r="Q153" s="137">
        <f t="shared" si="15"/>
        <v>0.84214920480507449</v>
      </c>
      <c r="R153" s="137">
        <f t="shared" si="15"/>
        <v>2.1429594488868329</v>
      </c>
      <c r="S153" s="137">
        <f t="shared" si="15"/>
        <v>0.98234415722833202</v>
      </c>
      <c r="T153" s="137">
        <f t="shared" si="15"/>
        <v>-8.5253348312265387E-2</v>
      </c>
      <c r="V153" s="145"/>
      <c r="W153" s="146"/>
      <c r="X153" s="146"/>
      <c r="Y153" s="146"/>
      <c r="Z153" s="137"/>
      <c r="AA153" s="137"/>
      <c r="AC153" s="146"/>
      <c r="AD153" s="146"/>
      <c r="AE153" s="146"/>
      <c r="AF153" s="146"/>
      <c r="AG153" s="137"/>
      <c r="AH153" s="137"/>
    </row>
    <row r="154" spans="8:34">
      <c r="H154" s="133">
        <v>41987</v>
      </c>
      <c r="I154" s="134">
        <v>3193.2269999999999</v>
      </c>
      <c r="J154" s="134">
        <v>3159.3497000000002</v>
      </c>
      <c r="K154" s="134">
        <v>2978.5272</v>
      </c>
      <c r="L154" s="134">
        <v>3205.2246</v>
      </c>
      <c r="M154" s="134">
        <v>1637.5882999999999</v>
      </c>
      <c r="O154" s="136">
        <f t="shared" si="14"/>
        <v>41987</v>
      </c>
      <c r="P154" s="137">
        <f t="shared" si="15"/>
        <v>0.39405640703029454</v>
      </c>
      <c r="Q154" s="137">
        <f t="shared" si="15"/>
        <v>0.87564073587982594</v>
      </c>
      <c r="R154" s="137">
        <f t="shared" si="15"/>
        <v>2.2715476151640694</v>
      </c>
      <c r="S154" s="137">
        <f t="shared" si="15"/>
        <v>1.0106996857506023</v>
      </c>
      <c r="T154" s="137">
        <f t="shared" si="15"/>
        <v>-8.3723823121400809E-2</v>
      </c>
      <c r="V154" s="145"/>
      <c r="W154" s="146"/>
      <c r="X154" s="146"/>
      <c r="Y154" s="146"/>
      <c r="Z154" s="137"/>
      <c r="AA154" s="137"/>
      <c r="AC154" s="146"/>
      <c r="AD154" s="146"/>
      <c r="AE154" s="146"/>
      <c r="AF154" s="146"/>
      <c r="AG154" s="137"/>
      <c r="AH154" s="137"/>
    </row>
    <row r="155" spans="8:34">
      <c r="H155" s="133">
        <v>41994</v>
      </c>
      <c r="I155" s="134">
        <v>3383.1669999999999</v>
      </c>
      <c r="J155" s="134">
        <v>3151.8908999999999</v>
      </c>
      <c r="K155" s="134">
        <v>2898.7395000000001</v>
      </c>
      <c r="L155" s="134">
        <v>3167.7512000000002</v>
      </c>
      <c r="M155" s="134">
        <v>1800.5657000000001</v>
      </c>
      <c r="O155" s="136">
        <f t="shared" si="14"/>
        <v>41994</v>
      </c>
      <c r="P155" s="137">
        <f t="shared" si="15"/>
        <v>0.47697787611198961</v>
      </c>
      <c r="Q155" s="137">
        <f t="shared" si="15"/>
        <v>0.87121260020342994</v>
      </c>
      <c r="R155" s="137">
        <f t="shared" si="15"/>
        <v>2.1839105911830812</v>
      </c>
      <c r="S155" s="137">
        <f t="shared" si="15"/>
        <v>0.98719189362770177</v>
      </c>
      <c r="T155" s="137">
        <f t="shared" si="15"/>
        <v>7.4665627586243399E-3</v>
      </c>
      <c r="V155" s="145"/>
      <c r="W155" s="146"/>
      <c r="X155" s="146"/>
      <c r="Y155" s="146"/>
      <c r="Z155" s="137"/>
      <c r="AA155" s="137"/>
      <c r="AC155" s="146"/>
      <c r="AD155" s="146"/>
      <c r="AE155" s="146"/>
      <c r="AF155" s="146"/>
      <c r="AG155" s="137"/>
      <c r="AH155" s="137"/>
    </row>
    <row r="156" spans="8:34">
      <c r="H156" s="133">
        <v>41999</v>
      </c>
      <c r="I156" s="134">
        <v>3445.8389999999999</v>
      </c>
      <c r="J156" s="134">
        <v>3036.5261</v>
      </c>
      <c r="K156" s="134">
        <v>2822.1493</v>
      </c>
      <c r="L156" s="134">
        <v>3044.1197999999999</v>
      </c>
      <c r="M156" s="134">
        <v>1729.7529999999999</v>
      </c>
      <c r="O156" s="147">
        <f t="shared" si="14"/>
        <v>41999</v>
      </c>
      <c r="P156" s="137">
        <f t="shared" si="15"/>
        <v>0.50433838106243734</v>
      </c>
      <c r="Q156" s="137">
        <f t="shared" si="15"/>
        <v>0.80272289855165391</v>
      </c>
      <c r="R156" s="137">
        <f t="shared" si="15"/>
        <v>2.0997856296400275</v>
      </c>
      <c r="S156" s="137">
        <f t="shared" si="15"/>
        <v>0.90963551360712303</v>
      </c>
      <c r="T156" s="137">
        <f t="shared" si="15"/>
        <v>-3.2155111401145464E-2</v>
      </c>
      <c r="V156" s="145"/>
      <c r="W156" s="146"/>
      <c r="X156" s="146"/>
      <c r="Y156" s="146"/>
      <c r="Z156" s="137"/>
      <c r="AA156" s="137"/>
      <c r="AC156" s="146"/>
      <c r="AD156" s="146"/>
      <c r="AE156" s="146"/>
      <c r="AF156" s="146"/>
      <c r="AG156" s="137"/>
      <c r="AH156" s="137"/>
    </row>
    <row r="157" spans="8:34">
      <c r="H157" s="133"/>
      <c r="I157" s="134"/>
      <c r="J157" s="134"/>
      <c r="K157" s="134"/>
      <c r="L157" s="134"/>
      <c r="M157" s="134"/>
      <c r="N157" s="57"/>
      <c r="O157" s="57"/>
      <c r="P157" s="146"/>
      <c r="Q157" s="146"/>
      <c r="R157" s="146"/>
      <c r="S157" s="146"/>
      <c r="T157" s="146"/>
      <c r="W157" s="148"/>
      <c r="X157" s="148"/>
      <c r="Y157" s="148"/>
      <c r="AC157" s="146"/>
      <c r="AD157" s="146"/>
      <c r="AE157" s="146"/>
      <c r="AF157" s="146"/>
    </row>
    <row r="158" spans="8:34">
      <c r="H158" s="133"/>
      <c r="I158" s="134"/>
      <c r="J158" s="134"/>
      <c r="K158" s="134"/>
      <c r="L158" s="134"/>
      <c r="M158" s="134"/>
      <c r="N158" s="57"/>
      <c r="O158" s="57"/>
      <c r="P158" s="146"/>
      <c r="Q158" s="146"/>
      <c r="R158" s="146"/>
      <c r="S158" s="146"/>
      <c r="T158" s="146"/>
      <c r="W158" s="148"/>
      <c r="X158" s="148"/>
      <c r="Y158" s="148"/>
      <c r="AC158" s="146"/>
      <c r="AD158" s="146"/>
      <c r="AE158" s="146"/>
      <c r="AF158" s="146"/>
    </row>
    <row r="159" spans="8:34">
      <c r="H159" s="133"/>
      <c r="I159" s="134"/>
      <c r="J159" s="134"/>
      <c r="K159" s="134"/>
      <c r="L159" s="134"/>
      <c r="M159" s="134"/>
      <c r="N159" s="57"/>
      <c r="O159" s="57"/>
      <c r="P159" s="146"/>
      <c r="Q159" s="146"/>
      <c r="R159" s="146"/>
      <c r="S159" s="146"/>
      <c r="T159" s="146"/>
      <c r="W159" s="148"/>
      <c r="X159" s="148"/>
      <c r="Y159" s="148"/>
      <c r="AC159" s="146"/>
      <c r="AD159" s="146"/>
      <c r="AE159" s="146"/>
      <c r="AF159" s="146"/>
    </row>
    <row r="160" spans="8:34">
      <c r="H160" s="133"/>
      <c r="I160" s="134"/>
      <c r="J160" s="134"/>
      <c r="K160" s="134"/>
      <c r="L160" s="134"/>
      <c r="M160" s="134"/>
      <c r="N160" s="57"/>
      <c r="O160" s="57"/>
      <c r="P160" s="146"/>
      <c r="Q160" s="146"/>
      <c r="R160" s="146"/>
      <c r="S160" s="146"/>
      <c r="T160" s="146"/>
      <c r="W160" s="148"/>
      <c r="X160" s="148"/>
      <c r="Y160" s="148"/>
      <c r="AC160" s="146"/>
      <c r="AD160" s="146"/>
      <c r="AE160" s="146"/>
      <c r="AF160" s="146"/>
    </row>
    <row r="161" spans="8:32">
      <c r="H161" s="133"/>
      <c r="I161" s="134"/>
      <c r="J161" s="134"/>
      <c r="K161" s="134"/>
      <c r="L161" s="134"/>
      <c r="M161" s="134"/>
      <c r="N161" s="57"/>
      <c r="O161" s="57"/>
      <c r="P161" s="146"/>
      <c r="Q161" s="146"/>
      <c r="R161" s="146"/>
      <c r="S161" s="146"/>
      <c r="T161" s="146"/>
      <c r="W161" s="148"/>
      <c r="X161" s="148"/>
      <c r="Y161" s="148"/>
      <c r="AC161" s="146"/>
      <c r="AD161" s="146"/>
      <c r="AE161" s="146"/>
      <c r="AF161" s="146"/>
    </row>
    <row r="162" spans="8:32">
      <c r="H162" s="133"/>
      <c r="I162" s="134"/>
      <c r="J162" s="134"/>
      <c r="K162" s="134"/>
      <c r="L162" s="134"/>
      <c r="M162" s="134"/>
      <c r="N162" s="57"/>
      <c r="O162" s="57"/>
      <c r="P162" s="146"/>
      <c r="Q162" s="146"/>
      <c r="R162" s="146"/>
      <c r="S162" s="146"/>
      <c r="T162" s="146"/>
      <c r="W162" s="148"/>
      <c r="X162" s="148"/>
      <c r="Y162" s="148"/>
      <c r="AC162" s="146"/>
      <c r="AD162" s="146"/>
      <c r="AE162" s="146"/>
      <c r="AF162" s="146"/>
    </row>
    <row r="163" spans="8:32">
      <c r="H163" s="133"/>
      <c r="I163" s="134"/>
      <c r="J163" s="134"/>
      <c r="K163" s="134"/>
      <c r="L163" s="134"/>
      <c r="M163" s="134"/>
      <c r="O163" s="136"/>
      <c r="P163" s="146"/>
      <c r="Q163" s="146"/>
      <c r="R163" s="146"/>
      <c r="S163" s="146"/>
      <c r="T163" s="146"/>
      <c r="W163" s="148"/>
      <c r="X163" s="148"/>
      <c r="Y163" s="148"/>
      <c r="AC163" s="146"/>
      <c r="AD163" s="146"/>
      <c r="AE163" s="146"/>
      <c r="AF163" s="146"/>
    </row>
    <row r="164" spans="8:32">
      <c r="H164" s="133"/>
      <c r="I164" s="134"/>
      <c r="J164" s="134"/>
      <c r="K164" s="134"/>
      <c r="L164" s="134"/>
      <c r="M164" s="134"/>
      <c r="O164" s="136"/>
      <c r="P164" s="146"/>
      <c r="Q164" s="146"/>
      <c r="R164" s="146"/>
      <c r="S164" s="146"/>
      <c r="T164" s="146"/>
      <c r="W164" s="148"/>
      <c r="X164" s="148"/>
      <c r="Y164" s="148"/>
      <c r="AC164" s="146"/>
      <c r="AD164" s="146"/>
      <c r="AE164" s="146"/>
      <c r="AF164" s="146"/>
    </row>
    <row r="165" spans="8:32">
      <c r="H165" s="133"/>
      <c r="I165" s="134"/>
      <c r="J165" s="134"/>
      <c r="K165" s="134"/>
      <c r="L165" s="134"/>
      <c r="M165" s="134"/>
      <c r="O165" s="136"/>
      <c r="P165" s="146"/>
      <c r="Q165" s="146"/>
      <c r="R165" s="146"/>
      <c r="S165" s="146"/>
      <c r="T165" s="146"/>
      <c r="W165" s="148"/>
      <c r="X165" s="148"/>
      <c r="Y165" s="148"/>
      <c r="AC165" s="146"/>
      <c r="AD165" s="146"/>
      <c r="AE165" s="146"/>
      <c r="AF165" s="146"/>
    </row>
    <row r="166" spans="8:32">
      <c r="H166" s="149"/>
      <c r="I166" s="134"/>
      <c r="J166" s="134"/>
      <c r="K166" s="134"/>
      <c r="L166" s="134"/>
      <c r="M166" s="134"/>
      <c r="O166" s="136"/>
      <c r="P166" s="146"/>
      <c r="Q166" s="146"/>
      <c r="R166" s="146"/>
      <c r="S166" s="146"/>
      <c r="T166" s="146"/>
      <c r="W166" s="148"/>
      <c r="X166" s="148"/>
      <c r="Y166" s="148"/>
      <c r="AC166" s="146"/>
      <c r="AD166" s="146"/>
      <c r="AE166" s="146"/>
      <c r="AF166" s="146"/>
    </row>
    <row r="167" spans="8:32">
      <c r="H167" s="149"/>
      <c r="I167" s="150"/>
      <c r="J167" s="150"/>
      <c r="K167" s="150"/>
      <c r="L167" s="150"/>
      <c r="M167" s="150"/>
      <c r="O167" s="136"/>
      <c r="P167" s="146"/>
      <c r="Q167" s="146"/>
      <c r="R167" s="146"/>
      <c r="S167" s="146"/>
      <c r="T167" s="146"/>
      <c r="W167" s="148"/>
      <c r="X167" s="148"/>
      <c r="Y167" s="148"/>
      <c r="AC167" s="146"/>
      <c r="AD167" s="146"/>
      <c r="AE167" s="146"/>
      <c r="AF167" s="146"/>
    </row>
    <row r="168" spans="8:32">
      <c r="H168" s="149"/>
      <c r="I168" s="150"/>
      <c r="J168" s="150"/>
      <c r="K168" s="150"/>
      <c r="L168" s="150"/>
      <c r="M168" s="150"/>
      <c r="O168" s="136"/>
      <c r="P168" s="146"/>
      <c r="Q168" s="146"/>
      <c r="R168" s="146"/>
      <c r="S168" s="146"/>
      <c r="T168" s="146"/>
      <c r="W168" s="148"/>
      <c r="X168" s="148"/>
      <c r="Y168" s="148"/>
      <c r="AC168" s="146"/>
      <c r="AD168" s="146"/>
      <c r="AE168" s="146"/>
      <c r="AF168" s="146"/>
    </row>
    <row r="169" spans="8:32">
      <c r="H169" s="149"/>
      <c r="I169" s="150"/>
      <c r="J169" s="150"/>
      <c r="K169" s="150"/>
      <c r="L169" s="150"/>
      <c r="M169" s="150"/>
      <c r="O169" s="136"/>
      <c r="P169" s="146"/>
      <c r="Q169" s="146"/>
      <c r="R169" s="146"/>
      <c r="S169" s="146"/>
      <c r="T169" s="146"/>
      <c r="W169" s="148"/>
      <c r="X169" s="148"/>
      <c r="Y169" s="148"/>
      <c r="AC169" s="146"/>
      <c r="AD169" s="146"/>
      <c r="AE169" s="146"/>
      <c r="AF169" s="146"/>
    </row>
    <row r="170" spans="8:32">
      <c r="H170" s="149"/>
      <c r="I170" s="150"/>
      <c r="J170" s="150"/>
      <c r="K170" s="150"/>
      <c r="L170" s="150"/>
      <c r="M170" s="150"/>
      <c r="O170" s="136"/>
      <c r="P170" s="146"/>
      <c r="Q170" s="146"/>
      <c r="R170" s="146"/>
      <c r="S170" s="146"/>
      <c r="T170" s="146"/>
      <c r="W170" s="148"/>
      <c r="X170" s="148"/>
      <c r="Y170" s="148"/>
      <c r="AC170" s="146"/>
      <c r="AD170" s="146"/>
      <c r="AE170" s="146"/>
      <c r="AF170" s="146"/>
    </row>
    <row r="171" spans="8:32">
      <c r="H171" s="149"/>
      <c r="I171" s="150"/>
      <c r="J171" s="150"/>
      <c r="K171" s="150"/>
      <c r="L171" s="150"/>
      <c r="M171" s="150"/>
      <c r="O171" s="136"/>
      <c r="P171" s="146"/>
      <c r="Q171" s="146"/>
      <c r="R171" s="146"/>
      <c r="S171" s="146"/>
      <c r="T171" s="146"/>
      <c r="W171" s="148"/>
      <c r="X171" s="148"/>
      <c r="Y171" s="148"/>
      <c r="AC171" s="146"/>
      <c r="AD171" s="146"/>
      <c r="AE171" s="146"/>
      <c r="AF171" s="146"/>
    </row>
    <row r="172" spans="8:32">
      <c r="H172" s="149"/>
      <c r="I172" s="150"/>
      <c r="J172" s="150"/>
      <c r="K172" s="150"/>
      <c r="L172" s="150"/>
      <c r="M172" s="150"/>
      <c r="O172" s="136"/>
      <c r="P172" s="146"/>
      <c r="Q172" s="146"/>
      <c r="R172" s="146"/>
      <c r="S172" s="146"/>
      <c r="T172" s="146"/>
      <c r="W172" s="148"/>
      <c r="X172" s="148"/>
      <c r="Y172" s="148"/>
      <c r="AC172" s="146"/>
      <c r="AD172" s="146"/>
      <c r="AE172" s="146"/>
      <c r="AF172" s="146"/>
    </row>
    <row r="173" spans="8:32">
      <c r="H173" s="149"/>
      <c r="I173" s="150"/>
      <c r="J173" s="150"/>
      <c r="K173" s="150"/>
      <c r="L173" s="150"/>
      <c r="M173" s="150"/>
      <c r="O173" s="136"/>
      <c r="P173" s="146"/>
      <c r="Q173" s="146"/>
      <c r="R173" s="146"/>
      <c r="S173" s="146"/>
      <c r="T173" s="146"/>
      <c r="W173" s="148"/>
      <c r="X173" s="148"/>
      <c r="Y173" s="148"/>
      <c r="AC173" s="146"/>
      <c r="AD173" s="146"/>
      <c r="AE173" s="146"/>
      <c r="AF173" s="146"/>
    </row>
    <row r="174" spans="8:32">
      <c r="H174" s="149"/>
      <c r="I174" s="150"/>
      <c r="J174" s="150"/>
      <c r="K174" s="150"/>
      <c r="L174" s="150"/>
      <c r="M174" s="150"/>
      <c r="O174" s="136"/>
      <c r="P174" s="146"/>
      <c r="Q174" s="146"/>
      <c r="R174" s="146"/>
      <c r="S174" s="146"/>
      <c r="T174" s="146"/>
      <c r="W174" s="148"/>
      <c r="X174" s="148"/>
      <c r="Y174" s="148"/>
      <c r="AC174" s="146"/>
      <c r="AD174" s="146"/>
      <c r="AE174" s="146"/>
      <c r="AF174" s="146"/>
    </row>
    <row r="175" spans="8:32">
      <c r="H175" s="149"/>
      <c r="I175" s="150"/>
      <c r="J175" s="150"/>
      <c r="K175" s="150"/>
      <c r="L175" s="150"/>
      <c r="M175" s="150"/>
      <c r="O175" s="136"/>
      <c r="P175" s="146"/>
      <c r="Q175" s="146"/>
      <c r="R175" s="146"/>
      <c r="S175" s="146"/>
      <c r="T175" s="146"/>
      <c r="W175" s="148"/>
      <c r="X175" s="148"/>
      <c r="Y175" s="148"/>
      <c r="AC175" s="146"/>
      <c r="AD175" s="146"/>
      <c r="AE175" s="146"/>
      <c r="AF175" s="146"/>
    </row>
    <row r="176" spans="8:32">
      <c r="H176" s="149"/>
      <c r="I176" s="150"/>
      <c r="J176" s="150"/>
      <c r="K176" s="150"/>
      <c r="L176" s="150"/>
      <c r="M176" s="150"/>
      <c r="O176" s="136"/>
      <c r="P176" s="146"/>
      <c r="Q176" s="146"/>
      <c r="R176" s="146"/>
      <c r="S176" s="146"/>
      <c r="T176" s="146"/>
      <c r="W176" s="148"/>
      <c r="X176" s="148"/>
      <c r="Y176" s="148"/>
      <c r="AC176" s="146"/>
      <c r="AD176" s="146"/>
      <c r="AE176" s="146"/>
      <c r="AF176" s="146"/>
    </row>
    <row r="177" spans="8:32">
      <c r="H177" s="149"/>
      <c r="I177" s="150"/>
      <c r="J177" s="150"/>
      <c r="K177" s="150"/>
      <c r="L177" s="150"/>
      <c r="M177" s="150"/>
      <c r="O177" s="136"/>
      <c r="P177" s="146"/>
      <c r="Q177" s="146"/>
      <c r="R177" s="146"/>
      <c r="S177" s="146"/>
      <c r="T177" s="146"/>
      <c r="W177" s="148"/>
      <c r="X177" s="148"/>
      <c r="Y177" s="148"/>
      <c r="AC177" s="146"/>
      <c r="AD177" s="146"/>
      <c r="AE177" s="146"/>
      <c r="AF177" s="146"/>
    </row>
    <row r="178" spans="8:32">
      <c r="H178" s="149"/>
      <c r="I178" s="150"/>
      <c r="J178" s="150"/>
      <c r="K178" s="150"/>
      <c r="L178" s="150"/>
      <c r="M178" s="150"/>
      <c r="O178" s="136"/>
      <c r="P178" s="146"/>
      <c r="Q178" s="146"/>
      <c r="R178" s="146"/>
      <c r="S178" s="146"/>
      <c r="T178" s="146"/>
      <c r="W178" s="148"/>
      <c r="X178" s="148"/>
      <c r="Y178" s="148"/>
      <c r="AC178" s="146"/>
      <c r="AD178" s="146"/>
      <c r="AE178" s="146"/>
      <c r="AF178" s="146"/>
    </row>
    <row r="179" spans="8:32">
      <c r="H179" s="149"/>
      <c r="I179" s="150"/>
      <c r="J179" s="150"/>
      <c r="K179" s="150"/>
      <c r="L179" s="150"/>
      <c r="M179" s="150"/>
      <c r="O179" s="136"/>
      <c r="P179" s="146"/>
      <c r="Q179" s="146"/>
      <c r="R179" s="146"/>
      <c r="S179" s="146"/>
      <c r="T179" s="146"/>
      <c r="W179" s="148"/>
      <c r="X179" s="148"/>
      <c r="Y179" s="148"/>
      <c r="AC179" s="146"/>
      <c r="AD179" s="146"/>
      <c r="AE179" s="146"/>
      <c r="AF179" s="146"/>
    </row>
    <row r="180" spans="8:32">
      <c r="H180" s="149"/>
      <c r="I180" s="150"/>
      <c r="J180" s="150"/>
      <c r="K180" s="150"/>
      <c r="L180" s="150"/>
      <c r="M180" s="150"/>
      <c r="O180" s="136"/>
      <c r="P180" s="146"/>
      <c r="Q180" s="146"/>
      <c r="R180" s="146"/>
      <c r="S180" s="146"/>
      <c r="T180" s="146"/>
      <c r="W180" s="148"/>
      <c r="X180" s="148"/>
      <c r="Y180" s="148"/>
      <c r="AC180" s="146"/>
      <c r="AD180" s="146"/>
      <c r="AE180" s="146"/>
      <c r="AF180" s="146"/>
    </row>
    <row r="181" spans="8:32">
      <c r="H181" s="149"/>
      <c r="I181" s="150"/>
      <c r="J181" s="150"/>
      <c r="K181" s="150"/>
      <c r="L181" s="150"/>
      <c r="M181" s="150"/>
      <c r="O181" s="136"/>
      <c r="P181" s="146"/>
      <c r="Q181" s="146"/>
      <c r="R181" s="146"/>
      <c r="S181" s="146"/>
      <c r="T181" s="146"/>
      <c r="W181" s="148"/>
      <c r="X181" s="148"/>
      <c r="Y181" s="148"/>
      <c r="AC181" s="146"/>
      <c r="AD181" s="146"/>
      <c r="AE181" s="146"/>
      <c r="AF181" s="146"/>
    </row>
    <row r="182" spans="8:32">
      <c r="H182" s="149"/>
      <c r="I182" s="150"/>
      <c r="J182" s="150"/>
      <c r="K182" s="150"/>
      <c r="L182" s="150"/>
      <c r="M182" s="150"/>
      <c r="O182" s="136"/>
      <c r="P182" s="146"/>
      <c r="Q182" s="146"/>
      <c r="R182" s="146"/>
      <c r="S182" s="146"/>
      <c r="T182" s="146"/>
      <c r="AC182" s="146"/>
      <c r="AD182" s="146"/>
      <c r="AE182" s="146"/>
      <c r="AF182" s="146"/>
    </row>
    <row r="183" spans="8:32">
      <c r="H183" s="149"/>
      <c r="I183" s="150"/>
      <c r="J183" s="150"/>
      <c r="K183" s="150"/>
      <c r="L183" s="150"/>
      <c r="M183" s="150"/>
      <c r="O183" s="136"/>
      <c r="P183" s="146"/>
      <c r="Q183" s="146"/>
      <c r="R183" s="146"/>
      <c r="S183" s="146"/>
      <c r="T183" s="146"/>
      <c r="AC183" s="146"/>
      <c r="AD183" s="146"/>
      <c r="AE183" s="146"/>
      <c r="AF183" s="146"/>
    </row>
    <row r="184" spans="8:32">
      <c r="H184" s="149"/>
      <c r="I184" s="150"/>
      <c r="J184" s="150"/>
      <c r="K184" s="150"/>
      <c r="L184" s="150"/>
      <c r="M184" s="150"/>
      <c r="O184" s="136"/>
      <c r="P184" s="146"/>
      <c r="Q184" s="146"/>
      <c r="R184" s="146"/>
      <c r="S184" s="146"/>
      <c r="T184" s="146"/>
      <c r="AC184" s="146"/>
      <c r="AD184" s="146"/>
      <c r="AE184" s="146"/>
      <c r="AF184" s="146"/>
    </row>
    <row r="185" spans="8:32">
      <c r="H185" s="149"/>
      <c r="I185" s="150"/>
      <c r="J185" s="150"/>
      <c r="K185" s="150"/>
      <c r="L185" s="150"/>
      <c r="M185" s="150"/>
      <c r="O185" s="136"/>
      <c r="P185" s="146"/>
      <c r="Q185" s="146"/>
      <c r="R185" s="146"/>
      <c r="S185" s="146"/>
      <c r="T185" s="146"/>
      <c r="AC185" s="146"/>
      <c r="AD185" s="146"/>
      <c r="AE185" s="146"/>
      <c r="AF185" s="146"/>
    </row>
    <row r="186" spans="8:32">
      <c r="H186" s="149"/>
      <c r="I186" s="150"/>
      <c r="J186" s="150"/>
      <c r="K186" s="150"/>
      <c r="L186" s="150"/>
      <c r="M186" s="150"/>
      <c r="O186" s="136"/>
      <c r="P186" s="146"/>
      <c r="Q186" s="146"/>
      <c r="R186" s="146"/>
      <c r="S186" s="146"/>
      <c r="T186" s="146"/>
      <c r="AC186" s="146"/>
      <c r="AD186" s="146"/>
      <c r="AE186" s="146"/>
      <c r="AF186" s="146"/>
    </row>
    <row r="187" spans="8:32">
      <c r="H187" s="149"/>
      <c r="I187" s="150"/>
      <c r="J187" s="150"/>
      <c r="K187" s="150"/>
      <c r="L187" s="150"/>
      <c r="M187" s="150"/>
      <c r="O187" s="136"/>
      <c r="P187" s="146"/>
      <c r="Q187" s="146"/>
      <c r="R187" s="146"/>
      <c r="S187" s="146"/>
      <c r="T187" s="146"/>
      <c r="AC187" s="146"/>
      <c r="AD187" s="146"/>
      <c r="AE187" s="146"/>
      <c r="AF187" s="146"/>
    </row>
    <row r="188" spans="8:32">
      <c r="H188" s="149"/>
      <c r="I188" s="150"/>
      <c r="J188" s="150"/>
      <c r="K188" s="150"/>
      <c r="L188" s="150"/>
      <c r="M188" s="150"/>
      <c r="O188" s="136"/>
      <c r="P188" s="146"/>
      <c r="Q188" s="146"/>
      <c r="R188" s="146"/>
      <c r="S188" s="146"/>
      <c r="T188" s="146"/>
      <c r="AC188" s="146"/>
      <c r="AD188" s="146"/>
      <c r="AE188" s="146"/>
      <c r="AF188" s="146"/>
    </row>
    <row r="189" spans="8:32">
      <c r="H189" s="149"/>
      <c r="I189" s="150"/>
      <c r="J189" s="150"/>
      <c r="K189" s="150"/>
      <c r="L189" s="150"/>
      <c r="M189" s="150"/>
      <c r="O189" s="136"/>
      <c r="P189" s="146"/>
      <c r="Q189" s="146"/>
      <c r="R189" s="146"/>
      <c r="S189" s="146"/>
      <c r="T189" s="146"/>
      <c r="AC189" s="146"/>
      <c r="AD189" s="146"/>
      <c r="AE189" s="146"/>
      <c r="AF189" s="146"/>
    </row>
    <row r="190" spans="8:32">
      <c r="H190" s="149"/>
      <c r="I190" s="150"/>
      <c r="J190" s="150"/>
      <c r="K190" s="150"/>
      <c r="L190" s="150"/>
      <c r="M190" s="150"/>
      <c r="O190" s="136"/>
      <c r="P190" s="146"/>
      <c r="Q190" s="146"/>
      <c r="R190" s="146"/>
      <c r="S190" s="146"/>
      <c r="T190" s="146"/>
      <c r="AC190" s="146"/>
      <c r="AD190" s="146"/>
      <c r="AE190" s="146"/>
      <c r="AF190" s="146"/>
    </row>
    <row r="191" spans="8:32">
      <c r="H191" s="149"/>
      <c r="I191" s="150"/>
      <c r="J191" s="150"/>
      <c r="K191" s="150"/>
      <c r="L191" s="150"/>
      <c r="M191" s="150"/>
      <c r="O191" s="136"/>
      <c r="P191" s="146"/>
      <c r="Q191" s="146"/>
      <c r="R191" s="146"/>
      <c r="S191" s="146"/>
      <c r="T191" s="146"/>
      <c r="AC191" s="146"/>
      <c r="AD191" s="146"/>
      <c r="AE191" s="146"/>
      <c r="AF191" s="146"/>
    </row>
    <row r="192" spans="8:32">
      <c r="H192" s="149"/>
      <c r="I192" s="150"/>
      <c r="J192" s="150"/>
      <c r="K192" s="150"/>
      <c r="L192" s="150"/>
      <c r="M192" s="150"/>
      <c r="O192" s="136"/>
      <c r="P192" s="146"/>
      <c r="Q192" s="146"/>
      <c r="R192" s="146"/>
      <c r="S192" s="146"/>
      <c r="T192" s="146"/>
      <c r="AC192" s="146"/>
      <c r="AD192" s="146"/>
      <c r="AE192" s="146"/>
      <c r="AF192" s="146"/>
    </row>
    <row r="193" spans="8:32">
      <c r="H193" s="149"/>
      <c r="I193" s="150"/>
      <c r="J193" s="150"/>
      <c r="K193" s="150"/>
      <c r="L193" s="150"/>
      <c r="M193" s="150"/>
      <c r="O193" s="136"/>
      <c r="P193" s="146"/>
      <c r="Q193" s="146"/>
      <c r="R193" s="146"/>
      <c r="S193" s="146"/>
      <c r="T193" s="146"/>
      <c r="AC193" s="146"/>
      <c r="AD193" s="146"/>
      <c r="AE193" s="146"/>
      <c r="AF193" s="146"/>
    </row>
    <row r="194" spans="8:32">
      <c r="H194" s="149"/>
      <c r="I194" s="150"/>
      <c r="J194" s="150"/>
      <c r="K194" s="150"/>
      <c r="L194" s="150"/>
      <c r="M194" s="150"/>
      <c r="O194" s="136"/>
      <c r="P194" s="146"/>
      <c r="Q194" s="146"/>
      <c r="R194" s="146"/>
      <c r="S194" s="146"/>
      <c r="T194" s="146"/>
      <c r="AC194" s="146"/>
      <c r="AD194" s="146"/>
      <c r="AE194" s="146"/>
      <c r="AF194" s="146"/>
    </row>
    <row r="195" spans="8:32">
      <c r="H195" s="149"/>
      <c r="I195" s="150"/>
      <c r="J195" s="150"/>
      <c r="K195" s="150"/>
      <c r="L195" s="150"/>
      <c r="M195" s="150"/>
      <c r="O195" s="136"/>
      <c r="P195" s="146"/>
      <c r="Q195" s="146"/>
      <c r="R195" s="146"/>
      <c r="S195" s="146"/>
      <c r="T195" s="146"/>
      <c r="AC195" s="146"/>
      <c r="AD195" s="146"/>
      <c r="AE195" s="146"/>
      <c r="AF195" s="146"/>
    </row>
    <row r="196" spans="8:32">
      <c r="H196" s="149"/>
      <c r="I196" s="150"/>
      <c r="J196" s="150"/>
      <c r="K196" s="150"/>
      <c r="L196" s="150"/>
      <c r="M196" s="150"/>
      <c r="O196" s="136"/>
      <c r="P196" s="146"/>
      <c r="Q196" s="146"/>
      <c r="R196" s="146"/>
      <c r="S196" s="146"/>
      <c r="T196" s="146"/>
      <c r="AC196" s="146"/>
      <c r="AD196" s="146"/>
      <c r="AE196" s="146"/>
      <c r="AF196" s="146"/>
    </row>
    <row r="197" spans="8:32">
      <c r="H197" s="149"/>
      <c r="I197" s="150"/>
      <c r="J197" s="150"/>
      <c r="K197" s="150"/>
      <c r="L197" s="150"/>
      <c r="M197" s="150"/>
      <c r="O197" s="136"/>
      <c r="P197" s="146"/>
      <c r="Q197" s="146"/>
      <c r="R197" s="146"/>
      <c r="S197" s="146"/>
      <c r="T197" s="146"/>
      <c r="AC197" s="146"/>
      <c r="AD197" s="146"/>
      <c r="AE197" s="146"/>
      <c r="AF197" s="146"/>
    </row>
    <row r="198" spans="8:32">
      <c r="H198" s="149"/>
      <c r="I198" s="150"/>
      <c r="J198" s="150"/>
      <c r="K198" s="150"/>
      <c r="L198" s="150"/>
      <c r="M198" s="150"/>
      <c r="O198" s="136"/>
      <c r="P198" s="146"/>
      <c r="Q198" s="146"/>
      <c r="R198" s="146"/>
      <c r="S198" s="146"/>
      <c r="T198" s="146"/>
      <c r="AC198" s="146"/>
      <c r="AD198" s="146"/>
      <c r="AE198" s="146"/>
      <c r="AF198" s="146"/>
    </row>
    <row r="199" spans="8:32">
      <c r="H199" s="149"/>
      <c r="I199" s="150"/>
      <c r="J199" s="150"/>
      <c r="K199" s="150"/>
      <c r="L199" s="150"/>
      <c r="M199" s="150"/>
      <c r="O199" s="136"/>
      <c r="P199" s="146"/>
      <c r="Q199" s="146"/>
      <c r="R199" s="146"/>
      <c r="S199" s="146"/>
      <c r="T199" s="146"/>
      <c r="AC199" s="146"/>
      <c r="AD199" s="146"/>
      <c r="AE199" s="146"/>
      <c r="AF199" s="146"/>
    </row>
    <row r="200" spans="8:32">
      <c r="H200" s="149"/>
      <c r="I200" s="150"/>
      <c r="J200" s="150"/>
      <c r="K200" s="150"/>
      <c r="L200" s="150"/>
      <c r="M200" s="150"/>
      <c r="O200" s="136"/>
      <c r="P200" s="146"/>
      <c r="Q200" s="146"/>
      <c r="R200" s="146"/>
      <c r="S200" s="146"/>
      <c r="T200" s="146"/>
      <c r="AC200" s="146"/>
      <c r="AD200" s="146"/>
      <c r="AE200" s="146"/>
      <c r="AF200" s="146"/>
    </row>
    <row r="201" spans="8:32">
      <c r="H201" s="149"/>
      <c r="I201" s="150"/>
      <c r="J201" s="150"/>
      <c r="K201" s="150"/>
      <c r="L201" s="150"/>
      <c r="M201" s="150"/>
      <c r="O201" s="136"/>
      <c r="P201" s="146"/>
      <c r="Q201" s="146"/>
      <c r="R201" s="146"/>
      <c r="S201" s="146"/>
      <c r="T201" s="146"/>
      <c r="AC201" s="146"/>
      <c r="AD201" s="146"/>
      <c r="AE201" s="146"/>
      <c r="AF201" s="146"/>
    </row>
    <row r="202" spans="8:32">
      <c r="H202" s="149"/>
      <c r="I202" s="150"/>
      <c r="J202" s="150"/>
      <c r="K202" s="150"/>
      <c r="L202" s="150"/>
      <c r="M202" s="150"/>
      <c r="O202" s="136"/>
      <c r="P202" s="146"/>
      <c r="Q202" s="146"/>
      <c r="R202" s="146"/>
      <c r="S202" s="146"/>
      <c r="T202" s="146"/>
      <c r="AC202" s="146"/>
      <c r="AD202" s="146"/>
      <c r="AE202" s="146"/>
      <c r="AF202" s="146"/>
    </row>
    <row r="203" spans="8:32">
      <c r="H203" s="149"/>
      <c r="I203" s="150"/>
      <c r="J203" s="150"/>
      <c r="K203" s="150"/>
      <c r="L203" s="150"/>
      <c r="M203" s="150"/>
      <c r="O203" s="136"/>
      <c r="P203" s="146"/>
      <c r="Q203" s="146"/>
      <c r="R203" s="146"/>
      <c r="S203" s="146"/>
      <c r="T203" s="146"/>
      <c r="AC203" s="146"/>
      <c r="AD203" s="146"/>
      <c r="AE203" s="146"/>
      <c r="AF203" s="146"/>
    </row>
    <row r="204" spans="8:32">
      <c r="H204" s="149"/>
      <c r="I204" s="150"/>
      <c r="J204" s="150"/>
      <c r="K204" s="150"/>
      <c r="L204" s="150"/>
      <c r="M204" s="150"/>
      <c r="O204" s="136"/>
      <c r="P204" s="146"/>
      <c r="Q204" s="146"/>
      <c r="R204" s="146"/>
      <c r="S204" s="146"/>
      <c r="T204" s="146"/>
      <c r="AC204" s="146"/>
      <c r="AD204" s="146"/>
      <c r="AE204" s="146"/>
      <c r="AF204" s="146"/>
    </row>
    <row r="205" spans="8:32">
      <c r="H205" s="149"/>
      <c r="I205" s="150"/>
      <c r="J205" s="150"/>
      <c r="K205" s="150"/>
      <c r="L205" s="150"/>
      <c r="M205" s="150"/>
      <c r="O205" s="136"/>
      <c r="P205" s="146"/>
      <c r="Q205" s="146"/>
      <c r="R205" s="146"/>
      <c r="S205" s="146"/>
      <c r="T205" s="146"/>
      <c r="AC205" s="146"/>
      <c r="AD205" s="146"/>
      <c r="AE205" s="146"/>
      <c r="AF205" s="146"/>
    </row>
    <row r="206" spans="8:32">
      <c r="H206" s="149"/>
      <c r="I206" s="150"/>
      <c r="J206" s="150"/>
      <c r="K206" s="150"/>
      <c r="L206" s="150"/>
      <c r="M206" s="150"/>
      <c r="O206" s="136"/>
      <c r="P206" s="146"/>
      <c r="Q206" s="146"/>
      <c r="R206" s="146"/>
      <c r="S206" s="146"/>
      <c r="T206" s="146"/>
      <c r="AC206" s="146"/>
      <c r="AD206" s="146"/>
      <c r="AE206" s="146"/>
      <c r="AF206" s="146"/>
    </row>
    <row r="207" spans="8:32">
      <c r="H207" s="149"/>
      <c r="I207" s="150"/>
      <c r="J207" s="150"/>
      <c r="K207" s="150"/>
      <c r="L207" s="150"/>
      <c r="M207" s="150"/>
      <c r="O207" s="136"/>
      <c r="P207" s="146"/>
      <c r="Q207" s="146"/>
      <c r="R207" s="146"/>
      <c r="S207" s="146"/>
      <c r="T207" s="146"/>
      <c r="AC207" s="146"/>
      <c r="AD207" s="146"/>
      <c r="AE207" s="146"/>
      <c r="AF207" s="146"/>
    </row>
    <row r="208" spans="8:32">
      <c r="H208" s="149"/>
      <c r="I208" s="150"/>
      <c r="J208" s="150"/>
      <c r="K208" s="150"/>
      <c r="L208" s="150"/>
      <c r="M208" s="150"/>
      <c r="O208" s="136"/>
      <c r="P208" s="146"/>
      <c r="Q208" s="146"/>
      <c r="R208" s="146"/>
      <c r="S208" s="146"/>
      <c r="T208" s="146"/>
      <c r="AC208" s="146"/>
      <c r="AD208" s="146"/>
      <c r="AE208" s="146"/>
      <c r="AF208" s="146"/>
    </row>
    <row r="209" spans="8:32">
      <c r="H209" s="149"/>
      <c r="I209" s="150"/>
      <c r="J209" s="150"/>
      <c r="K209" s="150"/>
      <c r="L209" s="150"/>
      <c r="M209" s="150"/>
      <c r="O209" s="136"/>
      <c r="P209" s="146"/>
      <c r="Q209" s="146"/>
      <c r="R209" s="146"/>
      <c r="S209" s="146"/>
      <c r="T209" s="146"/>
      <c r="AC209" s="146"/>
      <c r="AD209" s="146"/>
      <c r="AE209" s="146"/>
      <c r="AF209" s="146"/>
    </row>
    <row r="210" spans="8:32">
      <c r="H210" s="149"/>
      <c r="I210" s="150"/>
      <c r="J210" s="150"/>
      <c r="K210" s="150"/>
      <c r="L210" s="150"/>
      <c r="M210" s="150"/>
      <c r="O210" s="136"/>
      <c r="P210" s="146"/>
      <c r="Q210" s="146"/>
      <c r="R210" s="146"/>
      <c r="S210" s="146"/>
      <c r="T210" s="146"/>
      <c r="AC210" s="146"/>
      <c r="AD210" s="146"/>
      <c r="AE210" s="146"/>
      <c r="AF210" s="146"/>
    </row>
    <row r="211" spans="8:32">
      <c r="H211" s="149"/>
      <c r="I211" s="150"/>
      <c r="J211" s="150"/>
      <c r="K211" s="150"/>
      <c r="L211" s="150"/>
      <c r="M211" s="150"/>
      <c r="O211" s="136"/>
      <c r="P211" s="146"/>
      <c r="Q211" s="146"/>
      <c r="R211" s="146"/>
      <c r="S211" s="146"/>
      <c r="T211" s="146"/>
      <c r="AC211" s="146"/>
      <c r="AD211" s="146"/>
      <c r="AE211" s="146"/>
      <c r="AF211" s="146"/>
    </row>
    <row r="212" spans="8:32">
      <c r="H212" s="149"/>
      <c r="I212" s="150"/>
      <c r="J212" s="150"/>
      <c r="K212" s="150"/>
      <c r="L212" s="150"/>
      <c r="M212" s="150"/>
      <c r="O212" s="136"/>
      <c r="P212" s="146"/>
      <c r="Q212" s="146"/>
      <c r="R212" s="146"/>
      <c r="S212" s="146"/>
      <c r="T212" s="146"/>
      <c r="AC212" s="146"/>
      <c r="AD212" s="146"/>
      <c r="AE212" s="146"/>
      <c r="AF212" s="146"/>
    </row>
    <row r="213" spans="8:32">
      <c r="H213" s="149"/>
      <c r="I213" s="150"/>
      <c r="J213" s="150"/>
      <c r="K213" s="150"/>
      <c r="L213" s="150"/>
      <c r="M213" s="150"/>
      <c r="O213" s="136"/>
      <c r="P213" s="146"/>
      <c r="Q213" s="146"/>
      <c r="R213" s="146"/>
      <c r="S213" s="146"/>
      <c r="T213" s="146"/>
      <c r="AC213" s="146"/>
    </row>
    <row r="214" spans="8:32">
      <c r="H214" s="149"/>
      <c r="I214" s="150"/>
      <c r="J214" s="150"/>
      <c r="K214" s="150"/>
      <c r="L214" s="150"/>
      <c r="M214" s="150"/>
      <c r="O214" s="136"/>
      <c r="P214" s="146"/>
      <c r="Q214" s="146"/>
      <c r="R214" s="146"/>
      <c r="S214" s="146"/>
      <c r="T214" s="146"/>
      <c r="AC214" s="146"/>
    </row>
    <row r="215" spans="8:32">
      <c r="H215" s="149"/>
      <c r="I215" s="150"/>
      <c r="J215" s="150"/>
      <c r="K215" s="150"/>
      <c r="L215" s="150"/>
      <c r="M215" s="150"/>
      <c r="O215" s="136"/>
      <c r="P215" s="146"/>
      <c r="Q215" s="146"/>
      <c r="R215" s="146"/>
      <c r="S215" s="146"/>
      <c r="T215" s="146"/>
      <c r="AC215" s="146"/>
    </row>
    <row r="216" spans="8:32">
      <c r="H216" s="149"/>
      <c r="I216" s="150"/>
      <c r="J216" s="150"/>
      <c r="K216" s="150"/>
      <c r="L216" s="150"/>
      <c r="M216" s="150"/>
      <c r="O216" s="136"/>
      <c r="P216" s="146"/>
      <c r="Q216" s="146"/>
      <c r="R216" s="146"/>
      <c r="S216" s="146"/>
      <c r="T216" s="146"/>
      <c r="AC216" s="146"/>
    </row>
    <row r="217" spans="8:32">
      <c r="H217" s="149"/>
      <c r="I217" s="150"/>
      <c r="J217" s="150"/>
      <c r="K217" s="150"/>
      <c r="L217" s="150"/>
      <c r="M217" s="150"/>
      <c r="O217" s="136"/>
      <c r="P217" s="146"/>
      <c r="Q217" s="146"/>
      <c r="R217" s="146"/>
      <c r="S217" s="146"/>
      <c r="T217" s="146"/>
      <c r="AC217" s="146"/>
    </row>
    <row r="218" spans="8:32">
      <c r="H218" s="149"/>
      <c r="I218" s="150"/>
      <c r="J218" s="150"/>
      <c r="K218" s="150"/>
      <c r="L218" s="150"/>
      <c r="M218" s="150"/>
      <c r="O218" s="136"/>
      <c r="P218" s="146"/>
      <c r="Q218" s="146"/>
      <c r="R218" s="146"/>
      <c r="S218" s="146"/>
      <c r="T218" s="146"/>
      <c r="AC218" s="146"/>
    </row>
    <row r="219" spans="8:32">
      <c r="H219" s="149"/>
      <c r="I219" s="150"/>
      <c r="J219" s="150"/>
      <c r="K219" s="150"/>
      <c r="L219" s="150"/>
      <c r="M219" s="150"/>
      <c r="O219" s="136"/>
      <c r="P219" s="146"/>
      <c r="Q219" s="146"/>
      <c r="R219" s="146"/>
      <c r="S219" s="146"/>
      <c r="T219" s="146"/>
      <c r="AC219" s="146"/>
    </row>
    <row r="220" spans="8:32">
      <c r="H220" s="149"/>
      <c r="I220" s="150"/>
      <c r="J220" s="150"/>
      <c r="K220" s="150"/>
      <c r="L220" s="150"/>
      <c r="M220" s="150"/>
      <c r="O220" s="136"/>
      <c r="P220" s="146"/>
      <c r="Q220" s="146"/>
      <c r="R220" s="146"/>
      <c r="S220" s="146"/>
      <c r="T220" s="146"/>
      <c r="AC220" s="146"/>
    </row>
    <row r="221" spans="8:32">
      <c r="H221" s="149"/>
      <c r="I221" s="150"/>
      <c r="J221" s="150"/>
      <c r="K221" s="150"/>
      <c r="L221" s="150"/>
      <c r="M221" s="150"/>
      <c r="O221" s="136"/>
      <c r="P221" s="146"/>
      <c r="Q221" s="146"/>
      <c r="R221" s="146"/>
      <c r="S221" s="146"/>
      <c r="T221" s="146"/>
      <c r="AC221" s="146"/>
    </row>
    <row r="222" spans="8:32">
      <c r="H222" s="149"/>
      <c r="I222" s="150"/>
      <c r="J222" s="150"/>
      <c r="K222" s="150"/>
      <c r="L222" s="150"/>
      <c r="M222" s="150"/>
      <c r="O222" s="136"/>
      <c r="P222" s="146"/>
      <c r="Q222" s="146"/>
      <c r="R222" s="146"/>
      <c r="S222" s="146"/>
      <c r="T222" s="146"/>
      <c r="AC222" s="146"/>
    </row>
    <row r="223" spans="8:32">
      <c r="H223" s="149"/>
      <c r="I223" s="150"/>
      <c r="J223" s="150"/>
      <c r="K223" s="150"/>
      <c r="L223" s="150"/>
      <c r="M223" s="150"/>
      <c r="O223" s="136"/>
      <c r="P223" s="146"/>
      <c r="Q223" s="146"/>
      <c r="R223" s="146"/>
      <c r="S223" s="146"/>
      <c r="T223" s="146"/>
      <c r="AC223" s="146"/>
    </row>
    <row r="224" spans="8:32">
      <c r="H224" s="149"/>
      <c r="I224" s="150"/>
      <c r="J224" s="150"/>
      <c r="K224" s="150"/>
      <c r="L224" s="150"/>
      <c r="M224" s="150"/>
      <c r="O224" s="136"/>
      <c r="P224" s="146"/>
      <c r="Q224" s="146"/>
      <c r="R224" s="146"/>
      <c r="S224" s="146"/>
      <c r="T224" s="146"/>
      <c r="AC224" s="146"/>
    </row>
    <row r="225" spans="8:29">
      <c r="H225" s="149"/>
      <c r="I225" s="150"/>
      <c r="J225" s="150"/>
      <c r="K225" s="150"/>
      <c r="L225" s="150"/>
      <c r="M225" s="150"/>
      <c r="O225" s="136"/>
      <c r="P225" s="146"/>
      <c r="Q225" s="146"/>
      <c r="R225" s="146"/>
      <c r="S225" s="146"/>
      <c r="T225" s="146"/>
      <c r="AC225" s="146"/>
    </row>
    <row r="226" spans="8:29">
      <c r="H226" s="149"/>
      <c r="I226" s="150"/>
      <c r="J226" s="150"/>
      <c r="K226" s="150"/>
      <c r="L226" s="150"/>
      <c r="M226" s="150"/>
      <c r="O226" s="136"/>
      <c r="P226" s="146"/>
      <c r="Q226" s="146"/>
      <c r="R226" s="146"/>
      <c r="S226" s="146"/>
      <c r="T226" s="146"/>
      <c r="AC226" s="146"/>
    </row>
    <row r="227" spans="8:29">
      <c r="H227" s="149"/>
      <c r="I227" s="150"/>
      <c r="J227" s="150"/>
      <c r="K227" s="150"/>
      <c r="L227" s="150"/>
      <c r="M227" s="150"/>
      <c r="O227" s="136"/>
      <c r="P227" s="146"/>
      <c r="Q227" s="146"/>
      <c r="R227" s="146"/>
      <c r="S227" s="146"/>
      <c r="T227" s="146"/>
    </row>
    <row r="228" spans="8:29">
      <c r="H228" s="149"/>
      <c r="I228" s="150"/>
      <c r="J228" s="150"/>
      <c r="K228" s="150"/>
      <c r="L228" s="150"/>
      <c r="M228" s="150"/>
      <c r="O228" s="136"/>
      <c r="P228" s="146"/>
      <c r="Q228" s="146"/>
      <c r="R228" s="146"/>
      <c r="S228" s="146"/>
      <c r="T228" s="146"/>
    </row>
    <row r="229" spans="8:29">
      <c r="H229" s="149"/>
      <c r="I229" s="150"/>
      <c r="J229" s="150"/>
      <c r="K229" s="150"/>
      <c r="L229" s="150"/>
      <c r="M229" s="150"/>
      <c r="O229" s="136"/>
      <c r="P229" s="146"/>
      <c r="Q229" s="146"/>
      <c r="R229" s="146"/>
      <c r="S229" s="146"/>
      <c r="T229" s="146"/>
    </row>
    <row r="230" spans="8:29">
      <c r="H230" s="149"/>
      <c r="I230" s="150"/>
      <c r="J230" s="150"/>
      <c r="K230" s="150"/>
      <c r="L230" s="150"/>
      <c r="M230" s="150"/>
      <c r="O230" s="136"/>
      <c r="P230" s="146"/>
      <c r="Q230" s="146"/>
      <c r="R230" s="146"/>
      <c r="S230" s="146"/>
      <c r="T230" s="146"/>
    </row>
    <row r="231" spans="8:29">
      <c r="H231" s="149"/>
      <c r="I231" s="150"/>
      <c r="J231" s="150"/>
      <c r="K231" s="150"/>
      <c r="L231" s="150"/>
      <c r="M231" s="150"/>
      <c r="O231" s="136"/>
      <c r="P231" s="146"/>
      <c r="Q231" s="146"/>
      <c r="R231" s="146"/>
      <c r="S231" s="146"/>
      <c r="T231" s="146"/>
    </row>
    <row r="232" spans="8:29">
      <c r="H232" s="149"/>
      <c r="I232" s="150"/>
      <c r="J232" s="150"/>
      <c r="K232" s="150"/>
      <c r="L232" s="150"/>
      <c r="M232" s="150"/>
      <c r="O232" s="136"/>
      <c r="P232" s="146"/>
      <c r="Q232" s="146"/>
      <c r="R232" s="146"/>
      <c r="S232" s="146"/>
      <c r="T232" s="146"/>
    </row>
    <row r="233" spans="8:29">
      <c r="H233" s="149"/>
      <c r="I233" s="150"/>
      <c r="J233" s="150"/>
      <c r="K233" s="150"/>
      <c r="L233" s="150"/>
      <c r="M233" s="150"/>
      <c r="O233" s="136"/>
      <c r="P233" s="146"/>
      <c r="Q233" s="146"/>
      <c r="R233" s="146"/>
      <c r="S233" s="146"/>
      <c r="T233" s="146"/>
    </row>
    <row r="234" spans="8:29">
      <c r="H234" s="149"/>
      <c r="I234" s="150"/>
      <c r="J234" s="150"/>
      <c r="K234" s="150"/>
      <c r="L234" s="150"/>
      <c r="M234" s="150"/>
      <c r="O234" s="136"/>
      <c r="P234" s="146"/>
      <c r="Q234" s="146"/>
      <c r="R234" s="146"/>
      <c r="S234" s="146"/>
      <c r="T234" s="146"/>
    </row>
    <row r="235" spans="8:29">
      <c r="H235" s="149"/>
      <c r="I235" s="150"/>
      <c r="J235" s="150"/>
      <c r="K235" s="150"/>
      <c r="L235" s="150"/>
      <c r="M235" s="150"/>
      <c r="O235" s="136"/>
      <c r="P235" s="146"/>
      <c r="Q235" s="146"/>
      <c r="R235" s="146"/>
      <c r="S235" s="146"/>
      <c r="T235" s="146"/>
    </row>
    <row r="236" spans="8:29">
      <c r="H236" s="149"/>
      <c r="I236" s="150"/>
      <c r="J236" s="150"/>
      <c r="K236" s="150"/>
      <c r="L236" s="150"/>
      <c r="M236" s="150"/>
      <c r="O236" s="136"/>
      <c r="P236" s="146"/>
      <c r="Q236" s="146"/>
      <c r="R236" s="146"/>
      <c r="S236" s="146"/>
      <c r="T236" s="146"/>
    </row>
    <row r="237" spans="8:29">
      <c r="H237" s="149"/>
      <c r="I237" s="150"/>
      <c r="J237" s="150"/>
      <c r="K237" s="150"/>
      <c r="L237" s="150"/>
      <c r="M237" s="150"/>
      <c r="O237" s="136"/>
      <c r="P237" s="146"/>
      <c r="Q237" s="146"/>
      <c r="R237" s="146"/>
      <c r="S237" s="146"/>
      <c r="T237" s="146"/>
    </row>
    <row r="238" spans="8:29">
      <c r="H238" s="149"/>
      <c r="I238" s="150"/>
      <c r="J238" s="150"/>
      <c r="K238" s="150"/>
      <c r="L238" s="150"/>
      <c r="M238" s="150"/>
      <c r="O238" s="136"/>
      <c r="P238" s="146"/>
      <c r="Q238" s="146"/>
      <c r="R238" s="146"/>
      <c r="S238" s="146"/>
      <c r="T238" s="146"/>
    </row>
    <row r="239" spans="8:29">
      <c r="H239" s="149"/>
      <c r="I239" s="150"/>
      <c r="J239" s="150"/>
      <c r="K239" s="150"/>
      <c r="L239" s="150"/>
      <c r="M239" s="150"/>
      <c r="O239" s="136"/>
      <c r="P239" s="146"/>
      <c r="Q239" s="146"/>
      <c r="R239" s="146"/>
      <c r="S239" s="146"/>
      <c r="T239" s="146"/>
    </row>
    <row r="240" spans="8:29">
      <c r="H240" s="149"/>
      <c r="I240" s="150"/>
      <c r="J240" s="150"/>
      <c r="K240" s="150"/>
      <c r="L240" s="150"/>
      <c r="M240" s="150"/>
      <c r="O240" s="136"/>
      <c r="P240" s="146"/>
      <c r="Q240" s="146"/>
      <c r="R240" s="146"/>
      <c r="S240" s="146"/>
      <c r="T240" s="146"/>
    </row>
    <row r="241" spans="8:20">
      <c r="H241" s="149"/>
      <c r="I241" s="150"/>
      <c r="J241" s="150"/>
      <c r="K241" s="150"/>
      <c r="L241" s="150"/>
      <c r="M241" s="150"/>
      <c r="O241" s="136"/>
      <c r="P241" s="146"/>
      <c r="Q241" s="146"/>
      <c r="R241" s="146"/>
      <c r="S241" s="146"/>
      <c r="T241" s="146"/>
    </row>
    <row r="242" spans="8:20">
      <c r="H242" s="149"/>
      <c r="I242" s="150"/>
      <c r="J242" s="150"/>
      <c r="K242" s="150"/>
      <c r="L242" s="150"/>
      <c r="M242" s="150"/>
      <c r="O242" s="136"/>
      <c r="P242" s="146"/>
      <c r="Q242" s="146"/>
      <c r="R242" s="146"/>
      <c r="S242" s="146"/>
      <c r="T242" s="146"/>
    </row>
    <row r="243" spans="8:20">
      <c r="H243" s="149"/>
      <c r="I243" s="150"/>
      <c r="J243" s="150"/>
      <c r="K243" s="150"/>
      <c r="L243" s="150"/>
      <c r="M243" s="150"/>
      <c r="O243" s="136"/>
      <c r="P243" s="146"/>
      <c r="Q243" s="146"/>
      <c r="R243" s="146"/>
      <c r="S243" s="146"/>
      <c r="T243" s="146"/>
    </row>
    <row r="244" spans="8:20">
      <c r="H244" s="149"/>
      <c r="I244" s="150"/>
      <c r="J244" s="150"/>
      <c r="K244" s="150"/>
      <c r="L244" s="150"/>
      <c r="M244" s="150"/>
      <c r="O244" s="136"/>
      <c r="P244" s="146"/>
      <c r="Q244" s="146"/>
      <c r="R244" s="146"/>
      <c r="S244" s="146"/>
      <c r="T244" s="146"/>
    </row>
    <row r="245" spans="8:20">
      <c r="H245" s="149"/>
      <c r="I245" s="150"/>
      <c r="J245" s="150"/>
      <c r="K245" s="150"/>
      <c r="L245" s="150"/>
      <c r="M245" s="150"/>
      <c r="O245" s="136"/>
      <c r="P245" s="146"/>
      <c r="Q245" s="146"/>
      <c r="R245" s="146"/>
      <c r="S245" s="146"/>
      <c r="T245" s="146"/>
    </row>
    <row r="246" spans="8:20">
      <c r="H246" s="149"/>
      <c r="I246" s="150"/>
      <c r="J246" s="150"/>
      <c r="K246" s="150"/>
      <c r="L246" s="150"/>
      <c r="M246" s="150"/>
      <c r="O246" s="136"/>
      <c r="P246" s="146"/>
      <c r="Q246" s="146"/>
      <c r="R246" s="146"/>
      <c r="S246" s="146"/>
      <c r="T246" s="146"/>
    </row>
    <row r="247" spans="8:20">
      <c r="H247" s="149"/>
      <c r="I247" s="150"/>
      <c r="J247" s="150"/>
      <c r="K247" s="150"/>
      <c r="L247" s="150"/>
      <c r="M247" s="150"/>
      <c r="O247" s="136"/>
      <c r="P247" s="146"/>
      <c r="Q247" s="146"/>
      <c r="R247" s="146"/>
      <c r="S247" s="146"/>
      <c r="T247" s="146"/>
    </row>
    <row r="248" spans="8:20">
      <c r="H248" s="149"/>
      <c r="I248" s="150"/>
      <c r="J248" s="150"/>
      <c r="K248" s="150"/>
      <c r="L248" s="150"/>
      <c r="M248" s="150"/>
      <c r="O248" s="136"/>
      <c r="P248" s="146"/>
      <c r="Q248" s="146"/>
      <c r="R248" s="146"/>
      <c r="S248" s="146"/>
      <c r="T248" s="146"/>
    </row>
    <row r="249" spans="8:20">
      <c r="H249" s="149"/>
      <c r="I249" s="150"/>
      <c r="J249" s="150"/>
      <c r="K249" s="150"/>
      <c r="L249" s="150"/>
      <c r="M249" s="150"/>
      <c r="O249" s="136"/>
      <c r="P249" s="146"/>
      <c r="Q249" s="146"/>
      <c r="R249" s="146"/>
      <c r="S249" s="146"/>
      <c r="T249" s="146"/>
    </row>
    <row r="250" spans="8:20">
      <c r="H250" s="149"/>
      <c r="I250" s="150"/>
      <c r="J250" s="150"/>
      <c r="K250" s="150"/>
      <c r="L250" s="150"/>
      <c r="M250" s="150"/>
      <c r="O250" s="136"/>
      <c r="P250" s="146"/>
      <c r="Q250" s="146"/>
      <c r="R250" s="146"/>
      <c r="S250" s="146"/>
      <c r="T250" s="146"/>
    </row>
    <row r="251" spans="8:20">
      <c r="H251" s="149"/>
      <c r="I251" s="150"/>
      <c r="J251" s="150"/>
      <c r="K251" s="150"/>
      <c r="L251" s="150"/>
      <c r="M251" s="150"/>
      <c r="O251" s="136"/>
      <c r="P251" s="146"/>
      <c r="Q251" s="146"/>
      <c r="R251" s="146"/>
      <c r="S251" s="146"/>
      <c r="T251" s="146"/>
    </row>
    <row r="252" spans="8:20">
      <c r="H252" s="149"/>
      <c r="I252" s="150"/>
      <c r="J252" s="150"/>
      <c r="K252" s="150"/>
      <c r="L252" s="150"/>
      <c r="M252" s="150"/>
      <c r="O252" s="136"/>
      <c r="P252" s="146"/>
      <c r="Q252" s="146"/>
      <c r="R252" s="146"/>
      <c r="S252" s="146"/>
      <c r="T252" s="146"/>
    </row>
    <row r="253" spans="8:20">
      <c r="H253" s="149"/>
      <c r="I253" s="150"/>
      <c r="J253" s="150"/>
      <c r="K253" s="150"/>
      <c r="L253" s="150"/>
      <c r="M253" s="150"/>
      <c r="O253" s="136"/>
      <c r="P253" s="146"/>
      <c r="Q253" s="146"/>
      <c r="R253" s="146"/>
      <c r="S253" s="146"/>
      <c r="T253" s="146"/>
    </row>
    <row r="254" spans="8:20">
      <c r="H254" s="149"/>
      <c r="I254" s="150"/>
      <c r="J254" s="150"/>
      <c r="K254" s="150"/>
      <c r="L254" s="150"/>
      <c r="M254" s="150"/>
      <c r="O254" s="136"/>
      <c r="P254" s="146"/>
      <c r="Q254" s="146"/>
      <c r="R254" s="146"/>
      <c r="S254" s="146"/>
      <c r="T254" s="146"/>
    </row>
    <row r="255" spans="8:20">
      <c r="H255" s="149"/>
      <c r="I255" s="150"/>
      <c r="J255" s="150"/>
      <c r="K255" s="150"/>
      <c r="L255" s="150"/>
      <c r="M255" s="150"/>
      <c r="O255" s="136"/>
      <c r="P255" s="146"/>
      <c r="Q255" s="146"/>
      <c r="R255" s="146"/>
      <c r="S255" s="146"/>
      <c r="T255" s="146"/>
    </row>
    <row r="256" spans="8:20">
      <c r="H256" s="149"/>
      <c r="I256" s="150"/>
      <c r="J256" s="150"/>
      <c r="K256" s="150"/>
      <c r="L256" s="150"/>
      <c r="M256" s="150"/>
      <c r="O256" s="136"/>
      <c r="P256" s="146"/>
      <c r="Q256" s="146"/>
      <c r="R256" s="146"/>
      <c r="S256" s="146"/>
      <c r="T256" s="146"/>
    </row>
    <row r="257" spans="8:20">
      <c r="H257" s="149"/>
      <c r="I257" s="150"/>
      <c r="J257" s="150"/>
      <c r="K257" s="150"/>
      <c r="L257" s="150"/>
      <c r="M257" s="150"/>
      <c r="O257" s="136"/>
      <c r="P257" s="146"/>
      <c r="Q257" s="146"/>
      <c r="R257" s="146"/>
      <c r="S257" s="146"/>
      <c r="T257" s="146"/>
    </row>
    <row r="258" spans="8:20">
      <c r="H258" s="149"/>
      <c r="I258" s="150"/>
      <c r="J258" s="150"/>
      <c r="K258" s="150"/>
      <c r="L258" s="150"/>
      <c r="M258" s="150"/>
      <c r="O258" s="136"/>
      <c r="P258" s="146"/>
      <c r="Q258" s="146"/>
      <c r="R258" s="146"/>
      <c r="S258" s="146"/>
      <c r="T258" s="146"/>
    </row>
    <row r="259" spans="8:20">
      <c r="H259" s="149"/>
      <c r="I259" s="150"/>
      <c r="J259" s="150"/>
      <c r="K259" s="150"/>
      <c r="L259" s="150"/>
      <c r="M259" s="150"/>
      <c r="O259" s="136"/>
      <c r="P259" s="146"/>
      <c r="Q259" s="146"/>
      <c r="R259" s="146"/>
      <c r="S259" s="146"/>
      <c r="T259" s="146"/>
    </row>
    <row r="260" spans="8:20">
      <c r="H260" s="149"/>
      <c r="I260" s="150"/>
      <c r="J260" s="150"/>
      <c r="K260" s="150"/>
      <c r="L260" s="150"/>
      <c r="M260" s="150"/>
      <c r="O260" s="136"/>
      <c r="P260" s="146"/>
      <c r="Q260" s="146"/>
      <c r="R260" s="146"/>
      <c r="S260" s="146"/>
      <c r="T260" s="146"/>
    </row>
    <row r="261" spans="8:20">
      <c r="H261" s="149"/>
      <c r="I261" s="150"/>
      <c r="J261" s="150"/>
      <c r="K261" s="150"/>
      <c r="L261" s="150"/>
      <c r="M261" s="150"/>
      <c r="O261" s="136"/>
      <c r="P261" s="146"/>
      <c r="Q261" s="146"/>
      <c r="R261" s="146"/>
      <c r="S261" s="146"/>
      <c r="T261" s="146"/>
    </row>
    <row r="262" spans="8:20">
      <c r="H262" s="149"/>
      <c r="I262" s="150"/>
      <c r="J262" s="150"/>
      <c r="K262" s="150"/>
      <c r="L262" s="150"/>
      <c r="M262" s="150"/>
      <c r="O262" s="136"/>
      <c r="P262" s="146"/>
      <c r="Q262" s="146"/>
      <c r="R262" s="146"/>
      <c r="S262" s="146"/>
      <c r="T262" s="146"/>
    </row>
    <row r="263" spans="8:20">
      <c r="H263" s="149"/>
      <c r="I263" s="150"/>
      <c r="J263" s="150"/>
      <c r="K263" s="150"/>
      <c r="L263" s="150"/>
      <c r="M263" s="150"/>
      <c r="O263" s="136"/>
      <c r="P263" s="146"/>
      <c r="Q263" s="146"/>
      <c r="R263" s="146"/>
      <c r="S263" s="146"/>
      <c r="T263" s="146"/>
    </row>
    <row r="264" spans="8:20">
      <c r="H264" s="149"/>
      <c r="I264" s="150"/>
      <c r="J264" s="150"/>
      <c r="K264" s="150"/>
      <c r="L264" s="150"/>
      <c r="M264" s="150"/>
      <c r="O264" s="136"/>
      <c r="P264" s="146"/>
      <c r="Q264" s="146"/>
      <c r="R264" s="146"/>
      <c r="S264" s="146"/>
      <c r="T264" s="146"/>
    </row>
    <row r="265" spans="8:20">
      <c r="H265" s="149"/>
      <c r="I265" s="150"/>
      <c r="J265" s="150"/>
      <c r="K265" s="150"/>
      <c r="L265" s="150"/>
      <c r="M265" s="150"/>
      <c r="O265" s="136"/>
      <c r="P265" s="146"/>
      <c r="Q265" s="146"/>
      <c r="R265" s="146"/>
      <c r="S265" s="146"/>
      <c r="T265" s="146"/>
    </row>
    <row r="266" spans="8:20">
      <c r="H266" s="149"/>
      <c r="I266" s="150"/>
      <c r="J266" s="150"/>
      <c r="K266" s="150"/>
      <c r="L266" s="150"/>
      <c r="M266" s="150"/>
      <c r="O266" s="136"/>
      <c r="P266" s="146"/>
      <c r="Q266" s="146"/>
      <c r="R266" s="146"/>
      <c r="S266" s="146"/>
      <c r="T266" s="146"/>
    </row>
    <row r="267" spans="8:20">
      <c r="H267" s="149"/>
      <c r="I267" s="150"/>
      <c r="J267" s="150"/>
      <c r="K267" s="150"/>
      <c r="L267" s="150"/>
      <c r="M267" s="150"/>
      <c r="O267" s="136"/>
      <c r="P267" s="146"/>
      <c r="Q267" s="146"/>
      <c r="R267" s="146"/>
      <c r="S267" s="146"/>
      <c r="T267" s="146"/>
    </row>
    <row r="268" spans="8:20">
      <c r="H268" s="149"/>
      <c r="I268" s="150"/>
      <c r="J268" s="150"/>
      <c r="K268" s="150"/>
      <c r="L268" s="150"/>
      <c r="M268" s="150"/>
      <c r="O268" s="136"/>
      <c r="P268" s="146"/>
      <c r="Q268" s="146"/>
      <c r="R268" s="146"/>
      <c r="S268" s="146"/>
      <c r="T268" s="146"/>
    </row>
    <row r="269" spans="8:20">
      <c r="H269" s="149"/>
      <c r="I269" s="150"/>
      <c r="J269" s="150"/>
      <c r="K269" s="150"/>
      <c r="L269" s="150"/>
      <c r="M269" s="150"/>
      <c r="O269" s="136"/>
      <c r="P269" s="146"/>
      <c r="Q269" s="146"/>
      <c r="R269" s="146"/>
      <c r="S269" s="146"/>
      <c r="T269" s="146"/>
    </row>
    <row r="270" spans="8:20">
      <c r="H270" s="149"/>
      <c r="I270" s="150"/>
      <c r="J270" s="150"/>
      <c r="K270" s="150"/>
      <c r="L270" s="150"/>
      <c r="M270" s="150"/>
      <c r="O270" s="136"/>
      <c r="P270" s="146"/>
      <c r="Q270" s="146"/>
      <c r="R270" s="146"/>
      <c r="S270" s="146"/>
      <c r="T270" s="146"/>
    </row>
    <row r="271" spans="8:20">
      <c r="H271" s="149"/>
      <c r="I271" s="150"/>
      <c r="J271" s="150"/>
      <c r="K271" s="150"/>
      <c r="L271" s="150"/>
      <c r="M271" s="150"/>
      <c r="O271" s="136"/>
      <c r="P271" s="146"/>
      <c r="Q271" s="146"/>
      <c r="R271" s="146"/>
      <c r="S271" s="146"/>
      <c r="T271" s="146"/>
    </row>
    <row r="272" spans="8:20">
      <c r="H272" s="149"/>
      <c r="I272" s="150"/>
      <c r="J272" s="150"/>
      <c r="K272" s="150"/>
      <c r="L272" s="150"/>
      <c r="M272" s="150"/>
      <c r="O272" s="136"/>
      <c r="P272" s="146"/>
      <c r="Q272" s="146"/>
      <c r="R272" s="146"/>
      <c r="S272" s="146"/>
      <c r="T272" s="146"/>
    </row>
    <row r="273" spans="8:20">
      <c r="H273" s="149"/>
      <c r="I273" s="150"/>
      <c r="J273" s="150"/>
      <c r="K273" s="150"/>
      <c r="L273" s="150"/>
      <c r="M273" s="150"/>
      <c r="O273" s="136"/>
      <c r="P273" s="146"/>
      <c r="Q273" s="146"/>
      <c r="R273" s="146"/>
      <c r="S273" s="146"/>
      <c r="T273" s="146"/>
    </row>
    <row r="274" spans="8:20">
      <c r="H274" s="149"/>
      <c r="I274" s="150"/>
      <c r="J274" s="150"/>
      <c r="K274" s="150"/>
      <c r="L274" s="150"/>
      <c r="M274" s="150"/>
      <c r="O274" s="136"/>
      <c r="P274" s="146"/>
      <c r="Q274" s="146"/>
      <c r="R274" s="146"/>
      <c r="S274" s="146"/>
      <c r="T274" s="146"/>
    </row>
    <row r="275" spans="8:20">
      <c r="H275" s="149"/>
      <c r="I275" s="150"/>
      <c r="J275" s="150"/>
      <c r="K275" s="150"/>
      <c r="L275" s="150"/>
      <c r="M275" s="150"/>
      <c r="O275" s="136"/>
      <c r="P275" s="146"/>
      <c r="Q275" s="146"/>
      <c r="R275" s="146"/>
      <c r="S275" s="146"/>
      <c r="T275" s="146"/>
    </row>
    <row r="276" spans="8:20">
      <c r="H276" s="149"/>
      <c r="I276" s="150"/>
      <c r="J276" s="150"/>
      <c r="K276" s="150"/>
      <c r="L276" s="150"/>
      <c r="M276" s="150"/>
      <c r="O276" s="136"/>
      <c r="P276" s="146"/>
      <c r="Q276" s="146"/>
      <c r="R276" s="146"/>
      <c r="S276" s="146"/>
      <c r="T276" s="146"/>
    </row>
    <row r="277" spans="8:20">
      <c r="H277" s="149"/>
      <c r="I277" s="150"/>
      <c r="J277" s="150"/>
      <c r="K277" s="150"/>
      <c r="L277" s="150"/>
      <c r="M277" s="150"/>
      <c r="O277" s="136"/>
      <c r="P277" s="146"/>
      <c r="Q277" s="146"/>
      <c r="R277" s="146"/>
      <c r="S277" s="146"/>
      <c r="T277" s="146"/>
    </row>
    <row r="278" spans="8:20">
      <c r="H278" s="149"/>
      <c r="I278" s="150"/>
      <c r="J278" s="150"/>
      <c r="K278" s="150"/>
      <c r="L278" s="150"/>
      <c r="M278" s="150"/>
      <c r="O278" s="136"/>
      <c r="P278" s="146"/>
      <c r="Q278" s="146"/>
      <c r="R278" s="146"/>
      <c r="S278" s="146"/>
      <c r="T278" s="146"/>
    </row>
    <row r="279" spans="8:20">
      <c r="H279" s="149"/>
      <c r="I279" s="150"/>
      <c r="J279" s="150"/>
      <c r="K279" s="150"/>
      <c r="L279" s="150"/>
      <c r="M279" s="150"/>
      <c r="O279" s="136"/>
      <c r="P279" s="146"/>
      <c r="Q279" s="146"/>
      <c r="R279" s="146"/>
      <c r="S279" s="146"/>
      <c r="T279" s="146"/>
    </row>
    <row r="280" spans="8:20">
      <c r="H280" s="149"/>
      <c r="I280" s="150"/>
      <c r="J280" s="150"/>
      <c r="K280" s="150"/>
      <c r="L280" s="150"/>
      <c r="M280" s="150"/>
      <c r="O280" s="136"/>
      <c r="P280" s="146"/>
      <c r="Q280" s="146"/>
      <c r="R280" s="146"/>
      <c r="S280" s="146"/>
      <c r="T280" s="146"/>
    </row>
    <row r="281" spans="8:20">
      <c r="H281" s="149"/>
      <c r="I281" s="150"/>
      <c r="J281" s="150"/>
      <c r="K281" s="150"/>
      <c r="L281" s="150"/>
      <c r="M281" s="150"/>
      <c r="O281" s="136"/>
      <c r="P281" s="146"/>
      <c r="Q281" s="146"/>
      <c r="R281" s="146"/>
      <c r="S281" s="146"/>
      <c r="T281" s="146"/>
    </row>
    <row r="282" spans="8:20">
      <c r="H282" s="149"/>
      <c r="I282" s="150"/>
      <c r="J282" s="150"/>
      <c r="K282" s="150"/>
      <c r="L282" s="150"/>
      <c r="M282" s="150"/>
      <c r="O282" s="136"/>
      <c r="P282" s="146"/>
      <c r="Q282" s="146"/>
      <c r="R282" s="146"/>
      <c r="S282" s="146"/>
      <c r="T282" s="146"/>
    </row>
    <row r="283" spans="8:20">
      <c r="H283" s="149"/>
      <c r="I283" s="150"/>
      <c r="J283" s="150"/>
      <c r="K283" s="150"/>
      <c r="L283" s="150"/>
      <c r="M283" s="150"/>
      <c r="O283" s="136"/>
      <c r="P283" s="146"/>
      <c r="Q283" s="146"/>
      <c r="R283" s="146"/>
      <c r="S283" s="146"/>
      <c r="T283" s="146"/>
    </row>
    <row r="284" spans="8:20">
      <c r="H284" s="149"/>
      <c r="I284" s="150"/>
      <c r="J284" s="150"/>
      <c r="K284" s="150"/>
      <c r="L284" s="150"/>
      <c r="M284" s="150"/>
      <c r="O284" s="136"/>
      <c r="P284" s="146"/>
      <c r="Q284" s="146"/>
      <c r="R284" s="146"/>
      <c r="S284" s="146"/>
      <c r="T284" s="146"/>
    </row>
    <row r="285" spans="8:20">
      <c r="H285" s="149"/>
      <c r="I285" s="150"/>
      <c r="J285" s="150"/>
      <c r="K285" s="150"/>
      <c r="L285" s="150"/>
      <c r="M285" s="150"/>
      <c r="O285" s="136"/>
      <c r="P285" s="146"/>
      <c r="Q285" s="146"/>
      <c r="R285" s="146"/>
      <c r="S285" s="146"/>
      <c r="T285" s="146"/>
    </row>
    <row r="286" spans="8:20">
      <c r="H286" s="149"/>
      <c r="I286" s="150"/>
      <c r="J286" s="150"/>
      <c r="K286" s="150"/>
      <c r="L286" s="150"/>
      <c r="M286" s="150"/>
      <c r="O286" s="136"/>
      <c r="P286" s="146"/>
      <c r="Q286" s="146"/>
      <c r="R286" s="146"/>
      <c r="S286" s="146"/>
      <c r="T286" s="146"/>
    </row>
    <row r="287" spans="8:20">
      <c r="H287" s="149"/>
      <c r="I287" s="150"/>
      <c r="J287" s="150"/>
      <c r="K287" s="150"/>
      <c r="L287" s="150"/>
      <c r="M287" s="150"/>
      <c r="O287" s="136"/>
      <c r="P287" s="146"/>
      <c r="Q287" s="146"/>
      <c r="R287" s="146"/>
      <c r="S287" s="146"/>
      <c r="T287" s="146"/>
    </row>
    <row r="288" spans="8:20">
      <c r="H288" s="149"/>
      <c r="I288" s="150"/>
      <c r="J288" s="150"/>
      <c r="K288" s="150"/>
      <c r="L288" s="150"/>
      <c r="M288" s="150"/>
      <c r="O288" s="136"/>
      <c r="P288" s="146"/>
      <c r="Q288" s="146"/>
      <c r="R288" s="146"/>
      <c r="S288" s="146"/>
      <c r="T288" s="146"/>
    </row>
    <row r="289" spans="8:20">
      <c r="H289" s="149"/>
      <c r="I289" s="150"/>
      <c r="J289" s="150"/>
      <c r="K289" s="150"/>
      <c r="L289" s="150"/>
      <c r="M289" s="150"/>
      <c r="O289" s="136"/>
      <c r="P289" s="146"/>
      <c r="Q289" s="146"/>
      <c r="R289" s="146"/>
      <c r="S289" s="146"/>
      <c r="T289" s="146"/>
    </row>
    <row r="290" spans="8:20">
      <c r="H290" s="149"/>
      <c r="I290" s="150"/>
      <c r="J290" s="150"/>
      <c r="K290" s="150"/>
      <c r="L290" s="150"/>
      <c r="M290" s="150"/>
      <c r="O290" s="136"/>
      <c r="P290" s="146"/>
      <c r="Q290" s="146"/>
      <c r="R290" s="146"/>
      <c r="S290" s="146"/>
      <c r="T290" s="146"/>
    </row>
    <row r="291" spans="8:20">
      <c r="H291" s="149"/>
      <c r="I291" s="150"/>
      <c r="J291" s="150"/>
      <c r="K291" s="150"/>
      <c r="L291" s="150"/>
      <c r="M291" s="150"/>
      <c r="O291" s="136"/>
      <c r="P291" s="146"/>
      <c r="Q291" s="146"/>
      <c r="R291" s="146"/>
      <c r="S291" s="146"/>
      <c r="T291" s="146"/>
    </row>
    <row r="292" spans="8:20">
      <c r="H292" s="149"/>
      <c r="I292" s="150"/>
      <c r="J292" s="150"/>
      <c r="K292" s="150"/>
      <c r="L292" s="150"/>
      <c r="M292" s="150"/>
      <c r="O292" s="136"/>
      <c r="P292" s="146"/>
      <c r="Q292" s="146"/>
      <c r="R292" s="146"/>
      <c r="S292" s="146"/>
      <c r="T292" s="146"/>
    </row>
    <row r="293" spans="8:20">
      <c r="H293" s="149"/>
      <c r="I293" s="150"/>
      <c r="J293" s="150"/>
      <c r="K293" s="150"/>
      <c r="L293" s="150"/>
      <c r="M293" s="150"/>
      <c r="O293" s="151"/>
      <c r="P293" s="146"/>
      <c r="Q293" s="146"/>
      <c r="R293" s="146"/>
      <c r="S293" s="146"/>
      <c r="T293" s="146"/>
    </row>
    <row r="294" spans="8:20">
      <c r="H294" s="149"/>
      <c r="I294" s="150"/>
      <c r="J294" s="150"/>
      <c r="K294" s="150"/>
      <c r="L294" s="150"/>
      <c r="M294" s="150"/>
      <c r="O294" s="151"/>
      <c r="P294" s="146"/>
      <c r="Q294" s="146"/>
      <c r="R294" s="146"/>
      <c r="S294" s="146"/>
      <c r="T294" s="146"/>
    </row>
    <row r="295" spans="8:20">
      <c r="H295" s="149"/>
      <c r="I295" s="150"/>
      <c r="J295" s="150"/>
      <c r="K295" s="150"/>
      <c r="L295" s="150"/>
      <c r="M295" s="150"/>
      <c r="O295" s="151"/>
      <c r="P295" s="146"/>
      <c r="Q295" s="146"/>
      <c r="R295" s="146"/>
      <c r="S295" s="146"/>
      <c r="T295" s="146"/>
    </row>
    <row r="296" spans="8:20">
      <c r="H296" s="149"/>
      <c r="I296" s="150"/>
      <c r="J296" s="150"/>
      <c r="K296" s="150"/>
      <c r="L296" s="150"/>
      <c r="M296" s="150"/>
      <c r="O296" s="151"/>
      <c r="P296" s="146"/>
      <c r="Q296" s="146"/>
      <c r="R296" s="146"/>
      <c r="S296" s="146"/>
      <c r="T296" s="146"/>
    </row>
    <row r="297" spans="8:20">
      <c r="H297" s="149"/>
      <c r="I297" s="150"/>
      <c r="J297" s="150"/>
      <c r="K297" s="150"/>
      <c r="L297" s="150"/>
      <c r="M297" s="150"/>
      <c r="O297" s="151"/>
      <c r="P297" s="146"/>
      <c r="Q297" s="146"/>
      <c r="R297" s="146"/>
      <c r="S297" s="146"/>
      <c r="T297" s="146"/>
    </row>
    <row r="298" spans="8:20">
      <c r="H298" s="149"/>
      <c r="I298" s="150"/>
      <c r="J298" s="150"/>
      <c r="K298" s="150"/>
      <c r="L298" s="150"/>
      <c r="M298" s="150"/>
      <c r="O298" s="151"/>
      <c r="P298" s="146"/>
      <c r="Q298" s="146"/>
      <c r="R298" s="146"/>
      <c r="S298" s="146"/>
      <c r="T298" s="146"/>
    </row>
    <row r="299" spans="8:20">
      <c r="H299" s="149"/>
      <c r="I299" s="150"/>
      <c r="J299" s="150"/>
      <c r="K299" s="150"/>
      <c r="L299" s="150"/>
      <c r="M299" s="150"/>
      <c r="O299" s="151"/>
      <c r="P299" s="146"/>
      <c r="Q299" s="146"/>
      <c r="R299" s="146"/>
      <c r="S299" s="146"/>
      <c r="T299" s="146"/>
    </row>
    <row r="300" spans="8:20">
      <c r="H300" s="149"/>
      <c r="I300" s="150"/>
      <c r="J300" s="150"/>
      <c r="K300" s="150"/>
      <c r="L300" s="150"/>
      <c r="M300" s="150"/>
      <c r="O300" s="151"/>
      <c r="P300" s="146"/>
      <c r="Q300" s="146"/>
      <c r="R300" s="146"/>
      <c r="S300" s="146"/>
      <c r="T300" s="146"/>
    </row>
    <row r="301" spans="8:20">
      <c r="H301" s="149"/>
      <c r="I301" s="150"/>
      <c r="J301" s="150"/>
      <c r="K301" s="150"/>
      <c r="L301" s="150"/>
      <c r="M301" s="150"/>
      <c r="O301" s="151"/>
      <c r="P301" s="146"/>
      <c r="Q301" s="146"/>
      <c r="R301" s="146"/>
      <c r="S301" s="146"/>
      <c r="T301" s="146"/>
    </row>
    <row r="302" spans="8:20">
      <c r="H302" s="149"/>
      <c r="I302" s="150"/>
      <c r="J302" s="150"/>
      <c r="K302" s="150"/>
      <c r="L302" s="150"/>
      <c r="M302" s="150"/>
      <c r="O302" s="151"/>
      <c r="P302" s="146"/>
      <c r="Q302" s="146"/>
      <c r="R302" s="146"/>
      <c r="S302" s="146"/>
      <c r="T302" s="146"/>
    </row>
    <row r="303" spans="8:20">
      <c r="H303" s="149"/>
      <c r="I303" s="150"/>
      <c r="J303" s="150"/>
      <c r="K303" s="150"/>
      <c r="L303" s="150"/>
      <c r="M303" s="150"/>
      <c r="O303" s="151"/>
      <c r="P303" s="146"/>
      <c r="Q303" s="146"/>
      <c r="R303" s="146"/>
      <c r="S303" s="146"/>
      <c r="T303" s="146"/>
    </row>
    <row r="304" spans="8:20">
      <c r="H304" s="149"/>
      <c r="I304" s="150"/>
      <c r="J304" s="150"/>
      <c r="K304" s="150"/>
      <c r="L304" s="150"/>
      <c r="M304" s="150"/>
      <c r="O304" s="151"/>
      <c r="P304" s="146"/>
      <c r="Q304" s="146"/>
      <c r="R304" s="146"/>
      <c r="S304" s="146"/>
      <c r="T304" s="146"/>
    </row>
    <row r="305" spans="8:20">
      <c r="H305" s="149"/>
      <c r="I305" s="150"/>
      <c r="J305" s="150"/>
      <c r="K305" s="150"/>
      <c r="L305" s="150"/>
      <c r="M305" s="150"/>
      <c r="O305" s="151"/>
      <c r="P305" s="146"/>
      <c r="Q305" s="146"/>
      <c r="R305" s="146"/>
      <c r="S305" s="146"/>
      <c r="T305" s="146"/>
    </row>
    <row r="306" spans="8:20">
      <c r="H306" s="149"/>
      <c r="I306" s="150"/>
      <c r="J306" s="150"/>
      <c r="K306" s="150"/>
      <c r="L306" s="150"/>
      <c r="M306" s="150"/>
      <c r="O306" s="151"/>
      <c r="P306" s="146"/>
      <c r="Q306" s="146"/>
      <c r="R306" s="146"/>
      <c r="S306" s="146"/>
      <c r="T306" s="146"/>
    </row>
    <row r="307" spans="8:20">
      <c r="H307" s="149"/>
      <c r="I307" s="150"/>
      <c r="J307" s="150"/>
      <c r="K307" s="150"/>
      <c r="L307" s="150"/>
      <c r="M307" s="150"/>
      <c r="O307" s="151"/>
      <c r="P307" s="146"/>
      <c r="Q307" s="146"/>
      <c r="R307" s="146"/>
      <c r="S307" s="146"/>
      <c r="T307" s="146"/>
    </row>
    <row r="308" spans="8:20">
      <c r="H308" s="149"/>
      <c r="I308" s="150"/>
      <c r="J308" s="150"/>
      <c r="K308" s="150"/>
      <c r="L308" s="150"/>
      <c r="M308" s="150"/>
      <c r="O308" s="151"/>
      <c r="P308" s="146"/>
      <c r="Q308" s="146"/>
      <c r="R308" s="146"/>
      <c r="S308" s="146"/>
      <c r="T308" s="146"/>
    </row>
    <row r="309" spans="8:20">
      <c r="H309" s="149"/>
      <c r="I309" s="150"/>
      <c r="J309" s="150"/>
      <c r="K309" s="150"/>
      <c r="L309" s="150"/>
      <c r="M309" s="150"/>
      <c r="O309" s="151"/>
      <c r="P309" s="146"/>
      <c r="Q309" s="146"/>
      <c r="R309" s="146"/>
      <c r="S309" s="146"/>
      <c r="T309" s="146"/>
    </row>
    <row r="310" spans="8:20">
      <c r="H310" s="149"/>
      <c r="I310" s="150"/>
      <c r="J310" s="150"/>
      <c r="K310" s="150"/>
      <c r="L310" s="150"/>
      <c r="M310" s="150"/>
      <c r="O310" s="151"/>
      <c r="P310" s="146"/>
      <c r="Q310" s="146"/>
      <c r="R310" s="146"/>
      <c r="S310" s="146"/>
      <c r="T310" s="146"/>
    </row>
    <row r="311" spans="8:20">
      <c r="H311" s="149"/>
      <c r="I311" s="150"/>
      <c r="J311" s="150"/>
      <c r="K311" s="150"/>
      <c r="L311" s="150"/>
      <c r="M311" s="150"/>
      <c r="O311" s="151"/>
      <c r="P311" s="146"/>
      <c r="Q311" s="146"/>
      <c r="R311" s="146"/>
      <c r="S311" s="146"/>
      <c r="T311" s="146"/>
    </row>
    <row r="312" spans="8:20">
      <c r="H312" s="149"/>
      <c r="I312" s="150"/>
      <c r="J312" s="150"/>
      <c r="K312" s="150"/>
      <c r="L312" s="150"/>
      <c r="M312" s="150"/>
      <c r="O312" s="151"/>
      <c r="P312" s="146"/>
      <c r="Q312" s="146"/>
      <c r="R312" s="146"/>
      <c r="S312" s="146"/>
      <c r="T312" s="146"/>
    </row>
    <row r="313" spans="8:20">
      <c r="H313" s="149"/>
      <c r="I313" s="150"/>
      <c r="J313" s="150"/>
      <c r="K313" s="150"/>
      <c r="L313" s="150"/>
      <c r="M313" s="150"/>
      <c r="O313" s="151"/>
      <c r="P313" s="146"/>
      <c r="Q313" s="146"/>
      <c r="R313" s="146"/>
      <c r="S313" s="146"/>
      <c r="T313" s="146"/>
    </row>
    <row r="314" spans="8:20">
      <c r="H314" s="148"/>
      <c r="I314" s="148"/>
      <c r="J314" s="148"/>
      <c r="K314" s="148"/>
      <c r="L314" s="148"/>
      <c r="M314" s="148"/>
      <c r="O314" s="151"/>
      <c r="P314" s="146"/>
      <c r="Q314" s="146"/>
      <c r="R314" s="146"/>
      <c r="S314" s="146"/>
      <c r="T314" s="146"/>
    </row>
    <row r="315" spans="8:20">
      <c r="H315" s="148"/>
      <c r="I315" s="148"/>
      <c r="J315" s="148"/>
      <c r="K315" s="148"/>
      <c r="L315" s="148"/>
      <c r="M315" s="148"/>
      <c r="O315" s="151"/>
      <c r="P315" s="146"/>
      <c r="Q315" s="146"/>
      <c r="R315" s="146"/>
      <c r="S315" s="146"/>
      <c r="T315" s="146"/>
    </row>
    <row r="316" spans="8:20">
      <c r="H316" s="148"/>
      <c r="I316" s="148"/>
      <c r="J316" s="148"/>
      <c r="K316" s="148"/>
      <c r="L316" s="148"/>
      <c r="M316" s="148"/>
      <c r="O316" s="151"/>
      <c r="P316" s="146"/>
      <c r="Q316" s="146"/>
      <c r="R316" s="146"/>
      <c r="S316" s="146"/>
      <c r="T316" s="146"/>
    </row>
    <row r="317" spans="8:20">
      <c r="H317" s="148"/>
      <c r="I317" s="148"/>
      <c r="J317" s="148"/>
      <c r="K317" s="148"/>
      <c r="L317" s="148"/>
      <c r="M317" s="148"/>
      <c r="O317" s="151"/>
      <c r="P317" s="146"/>
      <c r="Q317" s="146"/>
      <c r="R317" s="146"/>
      <c r="S317" s="146"/>
      <c r="T317" s="146"/>
    </row>
    <row r="318" spans="8:20">
      <c r="H318" s="148"/>
      <c r="I318" s="148"/>
      <c r="J318" s="148"/>
      <c r="K318" s="148"/>
      <c r="L318" s="148"/>
      <c r="M318" s="148"/>
      <c r="O318" s="151"/>
      <c r="P318" s="146"/>
      <c r="Q318" s="146"/>
      <c r="R318" s="146"/>
      <c r="S318" s="146"/>
      <c r="T318" s="146"/>
    </row>
    <row r="319" spans="8:20">
      <c r="H319" s="148"/>
      <c r="I319" s="148"/>
      <c r="J319" s="148"/>
      <c r="K319" s="148"/>
      <c r="L319" s="148"/>
      <c r="M319" s="148"/>
      <c r="O319" s="151"/>
      <c r="P319" s="146"/>
      <c r="Q319" s="146"/>
      <c r="R319" s="146"/>
      <c r="S319" s="146"/>
      <c r="T319" s="146"/>
    </row>
    <row r="320" spans="8:20">
      <c r="H320" s="148"/>
      <c r="I320" s="148"/>
      <c r="J320" s="148"/>
      <c r="K320" s="148"/>
      <c r="L320" s="148"/>
      <c r="M320" s="148"/>
      <c r="O320" s="151"/>
      <c r="P320" s="146"/>
      <c r="Q320" s="146"/>
      <c r="R320" s="146"/>
      <c r="S320" s="146"/>
      <c r="T320" s="146"/>
    </row>
    <row r="321" spans="8:20">
      <c r="H321" s="148"/>
      <c r="I321" s="148"/>
      <c r="J321" s="148"/>
      <c r="K321" s="148"/>
      <c r="L321" s="148"/>
      <c r="M321" s="148"/>
      <c r="O321" s="151"/>
      <c r="P321" s="146"/>
      <c r="Q321" s="146"/>
      <c r="R321" s="146"/>
      <c r="S321" s="146"/>
      <c r="T321" s="146"/>
    </row>
    <row r="322" spans="8:20">
      <c r="H322" s="148"/>
      <c r="I322" s="148"/>
      <c r="J322" s="148"/>
      <c r="K322" s="148"/>
      <c r="L322" s="148"/>
      <c r="M322" s="148"/>
      <c r="O322" s="151"/>
      <c r="P322" s="146"/>
      <c r="Q322" s="146"/>
      <c r="R322" s="146"/>
      <c r="S322" s="146"/>
      <c r="T322" s="146"/>
    </row>
    <row r="323" spans="8:20">
      <c r="H323" s="148"/>
      <c r="I323" s="148"/>
      <c r="J323" s="148"/>
      <c r="K323" s="148"/>
      <c r="L323" s="148"/>
      <c r="M323" s="148"/>
      <c r="O323" s="151"/>
      <c r="P323" s="146"/>
      <c r="Q323" s="146"/>
      <c r="R323" s="146"/>
      <c r="S323" s="146"/>
      <c r="T323" s="146"/>
    </row>
    <row r="324" spans="8:20">
      <c r="H324" s="148"/>
      <c r="I324" s="148"/>
      <c r="J324" s="148"/>
      <c r="K324" s="148"/>
      <c r="L324" s="148"/>
      <c r="M324" s="148"/>
      <c r="O324" s="151"/>
      <c r="P324" s="146"/>
      <c r="Q324" s="146"/>
      <c r="R324" s="146"/>
      <c r="S324" s="146"/>
      <c r="T324" s="146"/>
    </row>
    <row r="325" spans="8:20">
      <c r="H325" s="148"/>
      <c r="I325" s="148"/>
      <c r="J325" s="148"/>
      <c r="K325" s="148"/>
      <c r="L325" s="148"/>
      <c r="M325" s="148"/>
      <c r="O325" s="151"/>
      <c r="P325" s="146"/>
      <c r="Q325" s="146"/>
      <c r="R325" s="146"/>
      <c r="S325" s="146"/>
      <c r="T325" s="146"/>
    </row>
    <row r="326" spans="8:20">
      <c r="H326" s="148"/>
      <c r="I326" s="148"/>
      <c r="J326" s="148"/>
      <c r="K326" s="148"/>
      <c r="L326" s="148"/>
      <c r="M326" s="148"/>
      <c r="O326" s="151"/>
      <c r="P326" s="146"/>
      <c r="Q326" s="146"/>
      <c r="R326" s="146"/>
      <c r="S326" s="146"/>
      <c r="T326" s="146"/>
    </row>
    <row r="327" spans="8:20">
      <c r="H327" s="148"/>
      <c r="I327" s="148"/>
      <c r="J327" s="148"/>
      <c r="K327" s="148"/>
      <c r="L327" s="148"/>
      <c r="M327" s="148"/>
      <c r="O327" s="151"/>
      <c r="P327" s="146"/>
      <c r="Q327" s="146"/>
      <c r="R327" s="146"/>
      <c r="S327" s="146"/>
      <c r="T327" s="146"/>
    </row>
    <row r="328" spans="8:20">
      <c r="H328" s="148"/>
      <c r="I328" s="148"/>
      <c r="J328" s="148"/>
      <c r="K328" s="148"/>
      <c r="L328" s="148"/>
      <c r="M328" s="148"/>
      <c r="O328" s="151"/>
      <c r="P328" s="146"/>
      <c r="Q328" s="146"/>
      <c r="R328" s="146"/>
      <c r="S328" s="146"/>
      <c r="T328" s="146"/>
    </row>
    <row r="329" spans="8:20">
      <c r="H329" s="148"/>
      <c r="I329" s="148"/>
      <c r="J329" s="148"/>
      <c r="K329" s="148"/>
      <c r="L329" s="148"/>
      <c r="M329" s="148"/>
      <c r="O329" s="151"/>
      <c r="P329" s="146"/>
      <c r="Q329" s="146"/>
      <c r="R329" s="146"/>
      <c r="S329" s="146"/>
      <c r="T329" s="146"/>
    </row>
    <row r="330" spans="8:20">
      <c r="H330" s="148"/>
      <c r="I330" s="148"/>
      <c r="J330" s="148"/>
      <c r="K330" s="148"/>
      <c r="L330" s="148"/>
      <c r="M330" s="148"/>
      <c r="O330" s="151"/>
      <c r="P330" s="146"/>
      <c r="Q330" s="146"/>
      <c r="R330" s="146"/>
      <c r="S330" s="146"/>
      <c r="T330" s="146"/>
    </row>
    <row r="331" spans="8:20">
      <c r="H331" s="148"/>
      <c r="I331" s="148"/>
      <c r="J331" s="148"/>
      <c r="K331" s="148"/>
      <c r="L331" s="148"/>
      <c r="M331" s="148"/>
      <c r="O331" s="151"/>
      <c r="P331" s="146"/>
      <c r="Q331" s="146"/>
      <c r="R331" s="146"/>
      <c r="S331" s="146"/>
      <c r="T331" s="146"/>
    </row>
    <row r="332" spans="8:20">
      <c r="H332" s="148"/>
      <c r="I332" s="148"/>
      <c r="J332" s="148"/>
      <c r="K332" s="148"/>
      <c r="L332" s="148"/>
      <c r="M332" s="148"/>
      <c r="O332" s="151"/>
      <c r="P332" s="146"/>
      <c r="Q332" s="146"/>
      <c r="R332" s="146"/>
      <c r="S332" s="146"/>
      <c r="T332" s="146"/>
    </row>
    <row r="333" spans="8:20">
      <c r="H333" s="148"/>
      <c r="I333" s="148"/>
      <c r="J333" s="148"/>
      <c r="K333" s="148"/>
      <c r="L333" s="148"/>
      <c r="M333" s="148"/>
      <c r="O333" s="151"/>
      <c r="P333" s="146"/>
      <c r="Q333" s="146"/>
      <c r="R333" s="146"/>
      <c r="S333" s="146"/>
      <c r="T333" s="146"/>
    </row>
    <row r="334" spans="8:20">
      <c r="H334" s="148"/>
      <c r="I334" s="148"/>
      <c r="J334" s="148"/>
      <c r="K334" s="148"/>
      <c r="L334" s="148"/>
      <c r="M334" s="148"/>
      <c r="O334" s="151"/>
      <c r="P334" s="146"/>
      <c r="Q334" s="146"/>
      <c r="R334" s="146"/>
      <c r="S334" s="146"/>
      <c r="T334" s="146"/>
    </row>
    <row r="335" spans="8:20">
      <c r="H335" s="148"/>
      <c r="I335" s="148"/>
      <c r="J335" s="148"/>
      <c r="K335" s="148"/>
      <c r="L335" s="148"/>
      <c r="M335" s="148"/>
      <c r="O335" s="151"/>
      <c r="P335" s="146"/>
      <c r="Q335" s="146"/>
      <c r="R335" s="146"/>
      <c r="S335" s="146"/>
      <c r="T335" s="146"/>
    </row>
    <row r="336" spans="8:20">
      <c r="H336" s="148"/>
      <c r="I336" s="148"/>
      <c r="J336" s="148"/>
      <c r="K336" s="148"/>
      <c r="L336" s="148"/>
      <c r="M336" s="148"/>
      <c r="O336" s="151"/>
      <c r="P336" s="146"/>
      <c r="Q336" s="146"/>
      <c r="R336" s="146"/>
      <c r="S336" s="146"/>
      <c r="T336" s="146"/>
    </row>
    <row r="337" spans="8:20">
      <c r="H337" s="148"/>
      <c r="I337" s="148"/>
      <c r="J337" s="148"/>
      <c r="K337" s="148"/>
      <c r="L337" s="148"/>
      <c r="M337" s="148"/>
      <c r="O337" s="151"/>
      <c r="P337" s="146"/>
      <c r="Q337" s="146"/>
      <c r="R337" s="146"/>
      <c r="S337" s="146"/>
      <c r="T337" s="146"/>
    </row>
    <row r="338" spans="8:20">
      <c r="H338" s="148"/>
      <c r="I338" s="148"/>
      <c r="J338" s="148"/>
      <c r="K338" s="148"/>
      <c r="L338" s="148"/>
      <c r="M338" s="148"/>
      <c r="O338" s="151"/>
      <c r="P338" s="146"/>
      <c r="Q338" s="146"/>
      <c r="R338" s="146"/>
      <c r="S338" s="146"/>
      <c r="T338" s="146"/>
    </row>
    <row r="339" spans="8:20">
      <c r="H339" s="148"/>
      <c r="I339" s="148"/>
      <c r="J339" s="148"/>
      <c r="K339" s="148"/>
      <c r="L339" s="148"/>
      <c r="M339" s="148"/>
      <c r="O339" s="151"/>
      <c r="P339" s="146"/>
      <c r="Q339" s="146"/>
      <c r="R339" s="146"/>
      <c r="S339" s="146"/>
      <c r="T339" s="146"/>
    </row>
    <row r="340" spans="8:20">
      <c r="H340" s="148"/>
      <c r="I340" s="148"/>
      <c r="J340" s="148"/>
      <c r="K340" s="148"/>
      <c r="L340" s="148"/>
      <c r="M340" s="148"/>
      <c r="O340" s="151"/>
      <c r="P340" s="146"/>
      <c r="Q340" s="146"/>
      <c r="R340" s="146"/>
      <c r="S340" s="146"/>
      <c r="T340" s="146"/>
    </row>
    <row r="341" spans="8:20">
      <c r="H341" s="148"/>
      <c r="I341" s="148"/>
      <c r="J341" s="148"/>
      <c r="K341" s="148"/>
      <c r="L341" s="148"/>
      <c r="M341" s="148"/>
      <c r="O341" s="151"/>
      <c r="P341" s="146"/>
      <c r="Q341" s="146"/>
      <c r="R341" s="146"/>
      <c r="S341" s="146"/>
      <c r="T341" s="146"/>
    </row>
    <row r="342" spans="8:20">
      <c r="H342" s="148"/>
      <c r="I342" s="148"/>
      <c r="J342" s="148"/>
      <c r="K342" s="148"/>
      <c r="L342" s="148"/>
      <c r="M342" s="148"/>
      <c r="O342" s="151"/>
      <c r="P342" s="146"/>
      <c r="Q342" s="146"/>
      <c r="R342" s="146"/>
      <c r="S342" s="146"/>
      <c r="T342" s="146"/>
    </row>
    <row r="343" spans="8:20">
      <c r="H343" s="148"/>
      <c r="I343" s="148"/>
      <c r="J343" s="148"/>
      <c r="K343" s="148"/>
      <c r="L343" s="148"/>
      <c r="M343" s="148"/>
      <c r="O343" s="151"/>
      <c r="P343" s="146"/>
      <c r="Q343" s="146"/>
      <c r="R343" s="146"/>
      <c r="S343" s="146"/>
      <c r="T343" s="146"/>
    </row>
    <row r="344" spans="8:20">
      <c r="H344" s="148"/>
      <c r="I344" s="148"/>
      <c r="J344" s="148"/>
      <c r="K344" s="148"/>
      <c r="L344" s="148"/>
      <c r="M344" s="148"/>
      <c r="O344" s="151"/>
      <c r="P344" s="146"/>
      <c r="Q344" s="146"/>
      <c r="R344" s="146"/>
      <c r="S344" s="146"/>
      <c r="T344" s="146"/>
    </row>
    <row r="345" spans="8:20">
      <c r="H345" s="148"/>
      <c r="I345" s="148"/>
      <c r="J345" s="148"/>
      <c r="K345" s="148"/>
      <c r="L345" s="148"/>
      <c r="M345" s="148"/>
      <c r="O345" s="151"/>
      <c r="P345" s="146"/>
      <c r="Q345" s="146"/>
      <c r="R345" s="146"/>
      <c r="S345" s="146"/>
      <c r="T345" s="146"/>
    </row>
    <row r="346" spans="8:20">
      <c r="H346" s="148"/>
      <c r="I346" s="148"/>
      <c r="J346" s="148"/>
      <c r="K346" s="148"/>
      <c r="L346" s="148"/>
      <c r="M346" s="148"/>
      <c r="O346" s="151"/>
      <c r="P346" s="146"/>
      <c r="Q346" s="146"/>
      <c r="R346" s="146"/>
      <c r="S346" s="146"/>
      <c r="T346" s="146"/>
    </row>
    <row r="347" spans="8:20">
      <c r="H347" s="148"/>
      <c r="I347" s="148"/>
      <c r="J347" s="148"/>
      <c r="K347" s="148"/>
      <c r="L347" s="148"/>
      <c r="M347" s="148"/>
      <c r="O347" s="151"/>
      <c r="P347" s="146"/>
      <c r="Q347" s="146"/>
      <c r="R347" s="146"/>
      <c r="S347" s="146"/>
      <c r="T347" s="146"/>
    </row>
    <row r="348" spans="8:20">
      <c r="H348" s="148"/>
      <c r="I348" s="148"/>
      <c r="J348" s="148"/>
      <c r="K348" s="148"/>
      <c r="L348" s="148"/>
      <c r="M348" s="148"/>
      <c r="O348" s="151"/>
      <c r="P348" s="146"/>
      <c r="Q348" s="146"/>
      <c r="R348" s="146"/>
      <c r="S348" s="146"/>
      <c r="T348" s="146"/>
    </row>
    <row r="349" spans="8:20">
      <c r="H349" s="148"/>
      <c r="I349" s="148"/>
      <c r="J349" s="148"/>
      <c r="K349" s="148"/>
      <c r="L349" s="148"/>
      <c r="M349" s="148"/>
      <c r="O349" s="151"/>
      <c r="P349" s="146"/>
      <c r="Q349" s="146"/>
      <c r="R349" s="146"/>
      <c r="S349" s="146"/>
      <c r="T349" s="146"/>
    </row>
    <row r="350" spans="8:20">
      <c r="H350" s="148"/>
      <c r="I350" s="148"/>
      <c r="J350" s="148"/>
      <c r="K350" s="148"/>
      <c r="L350" s="148"/>
      <c r="M350" s="148"/>
      <c r="O350" s="151"/>
      <c r="P350" s="146"/>
      <c r="Q350" s="146"/>
      <c r="R350" s="146"/>
      <c r="S350" s="146"/>
      <c r="T350" s="146"/>
    </row>
    <row r="351" spans="8:20">
      <c r="H351" s="148"/>
      <c r="I351" s="148"/>
      <c r="J351" s="148"/>
      <c r="K351" s="148"/>
      <c r="L351" s="148"/>
      <c r="M351" s="148"/>
      <c r="O351" s="151"/>
      <c r="P351" s="146"/>
      <c r="Q351" s="146"/>
      <c r="R351" s="146"/>
      <c r="S351" s="146"/>
      <c r="T351" s="146"/>
    </row>
    <row r="352" spans="8:20">
      <c r="H352" s="148"/>
      <c r="I352" s="148"/>
      <c r="J352" s="148"/>
      <c r="K352" s="148"/>
      <c r="L352" s="148"/>
      <c r="M352" s="148"/>
      <c r="O352" s="151"/>
      <c r="P352" s="146"/>
      <c r="Q352" s="146"/>
      <c r="R352" s="146"/>
      <c r="S352" s="146"/>
      <c r="T352" s="146"/>
    </row>
  </sheetData>
  <mergeCells count="3">
    <mergeCell ref="O1:T1"/>
    <mergeCell ref="V1:AA1"/>
    <mergeCell ref="AC1:AH1"/>
  </mergeCells>
  <phoneticPr fontId="5" type="noConversion"/>
  <conditionalFormatting sqref="H166:H273 AC57:AC106 V108:V156 O163:O292">
    <cfRule type="expression" dxfId="3" priority="2" stopIfTrue="1">
      <formula>H57&gt;0</formula>
    </cfRule>
  </conditionalFormatting>
  <conditionalFormatting sqref="A4:B4 A7:B7">
    <cfRule type="expression" dxfId="2" priority="1" stopIfTrue="1">
      <formula>A4&gt;0</formula>
    </cfRule>
  </conditionalFormatting>
  <conditionalFormatting sqref="N4:N156 N163:N65535 AB4:AB65535 U4:U156">
    <cfRule type="expression" dxfId="1" priority="3" stopIfTrue="1">
      <formula>OR(O4&lt;&gt;"",M4&lt;&gt;"")</formula>
    </cfRule>
  </conditionalFormatting>
  <conditionalFormatting sqref="U157:U65535">
    <cfRule type="expression" dxfId="0" priority="4"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Drop Down 1">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zoomScaleNormal="100" workbookViewId="0">
      <selection activeCell="Q23" sqref="Q23"/>
    </sheetView>
  </sheetViews>
  <sheetFormatPr defaultRowHeight="14.25"/>
  <cols>
    <col min="14" max="14" width="10.5" customWidth="1"/>
  </cols>
  <sheetData>
    <row r="1" spans="1:14" ht="20.25" customHeight="1">
      <c r="A1" s="2"/>
      <c r="B1" s="2"/>
      <c r="C1" s="2"/>
    </row>
    <row r="2" spans="1:14" ht="15.75">
      <c r="A2" s="2"/>
      <c r="B2" s="2"/>
      <c r="C2" s="2"/>
    </row>
    <row r="3" spans="1:14" ht="18" customHeight="1">
      <c r="A3" s="2"/>
      <c r="B3" s="2"/>
      <c r="C3" s="2"/>
    </row>
    <row r="4" spans="1:14">
      <c r="A4" s="187" t="s">
        <v>30</v>
      </c>
      <c r="B4" s="187"/>
      <c r="C4" s="187"/>
      <c r="D4" s="187"/>
      <c r="E4" s="187"/>
      <c r="F4" s="187"/>
      <c r="G4" s="187"/>
      <c r="H4" s="187"/>
      <c r="I4" s="187"/>
      <c r="J4" s="187"/>
      <c r="K4" s="187"/>
      <c r="L4" s="187"/>
      <c r="M4" s="187"/>
      <c r="N4" s="187"/>
    </row>
    <row r="5" spans="1:14">
      <c r="A5" s="190" t="s">
        <v>31</v>
      </c>
      <c r="B5" s="190"/>
      <c r="C5" s="190"/>
      <c r="D5" s="190"/>
      <c r="E5" s="190"/>
      <c r="F5" s="190"/>
      <c r="G5" s="190"/>
      <c r="H5" s="190" t="s">
        <v>36</v>
      </c>
      <c r="I5" s="190"/>
      <c r="J5" s="190"/>
      <c r="K5" s="190"/>
      <c r="L5" s="190"/>
      <c r="M5" s="190"/>
      <c r="N5" s="190"/>
    </row>
    <row r="6" spans="1:14" ht="13.5" customHeight="1">
      <c r="A6" s="190"/>
      <c r="B6" s="190"/>
      <c r="C6" s="190"/>
      <c r="D6" s="190"/>
      <c r="E6" s="190"/>
      <c r="F6" s="190"/>
      <c r="G6" s="190"/>
      <c r="H6" s="190"/>
      <c r="I6" s="190"/>
      <c r="J6" s="190"/>
      <c r="K6" s="190"/>
      <c r="L6" s="190"/>
      <c r="M6" s="190"/>
      <c r="N6" s="190"/>
    </row>
    <row r="7" spans="1:14" ht="15.75">
      <c r="A7" s="43"/>
      <c r="B7" s="43"/>
      <c r="C7" s="43"/>
      <c r="D7" s="43"/>
      <c r="E7" s="43"/>
      <c r="F7" s="43"/>
      <c r="G7" s="43"/>
      <c r="H7" s="43"/>
      <c r="I7" s="43"/>
      <c r="J7" s="43"/>
      <c r="K7" s="43"/>
      <c r="L7" s="43"/>
      <c r="M7" s="3"/>
    </row>
    <row r="8" spans="1:14" ht="15.75">
      <c r="A8" s="43"/>
      <c r="B8" s="43"/>
      <c r="C8" s="43"/>
      <c r="D8" s="43"/>
      <c r="E8" s="43"/>
      <c r="F8" s="43"/>
      <c r="G8" s="43"/>
      <c r="H8" s="43"/>
      <c r="I8" s="43"/>
      <c r="J8" s="43"/>
      <c r="K8" s="43"/>
      <c r="L8" s="43"/>
      <c r="M8" s="3"/>
    </row>
    <row r="9" spans="1:14" ht="15.75">
      <c r="A9" s="43"/>
      <c r="B9" s="43"/>
      <c r="C9" s="43"/>
      <c r="D9" s="43"/>
      <c r="E9" s="43"/>
      <c r="F9" s="43"/>
      <c r="G9" s="43"/>
      <c r="H9" s="43"/>
      <c r="I9" s="43"/>
      <c r="J9" s="43"/>
      <c r="K9" s="43"/>
      <c r="L9" s="43"/>
      <c r="M9" s="3"/>
    </row>
    <row r="10" spans="1:14" ht="15.75">
      <c r="A10" s="43"/>
      <c r="B10" s="43"/>
      <c r="C10" s="43"/>
      <c r="D10" s="43"/>
      <c r="E10" s="43"/>
      <c r="F10" s="43"/>
      <c r="G10" s="43"/>
      <c r="H10" s="43"/>
      <c r="I10" s="43"/>
      <c r="J10" s="43"/>
      <c r="K10" s="43"/>
      <c r="L10" s="43"/>
      <c r="M10" s="3"/>
    </row>
    <row r="11" spans="1:14" ht="15.75">
      <c r="A11" s="43"/>
      <c r="B11" s="43"/>
      <c r="C11" s="43"/>
      <c r="D11" s="43"/>
      <c r="E11" s="43"/>
      <c r="F11" s="43"/>
      <c r="G11" s="43"/>
      <c r="H11" s="43"/>
      <c r="I11" s="43"/>
      <c r="J11" s="43"/>
      <c r="K11" s="43"/>
      <c r="L11" s="43"/>
      <c r="M11" s="3"/>
    </row>
    <row r="12" spans="1:14" ht="15.75">
      <c r="A12" s="43"/>
      <c r="B12" s="43"/>
      <c r="C12" s="43"/>
      <c r="D12" s="43"/>
      <c r="E12" s="43"/>
      <c r="F12" s="43"/>
      <c r="G12" s="43"/>
      <c r="H12" s="43"/>
      <c r="I12" s="43"/>
      <c r="J12" s="43"/>
      <c r="K12" s="43"/>
      <c r="L12" s="43"/>
      <c r="M12" s="3"/>
    </row>
    <row r="13" spans="1:14" ht="15.75">
      <c r="A13" s="43"/>
      <c r="B13" s="43"/>
      <c r="C13" s="43"/>
      <c r="D13" s="43"/>
      <c r="E13" s="43"/>
      <c r="F13" s="43"/>
      <c r="G13" s="43"/>
      <c r="H13" s="43"/>
      <c r="I13" s="43"/>
      <c r="J13" s="43"/>
      <c r="K13" s="43"/>
      <c r="L13" s="43"/>
      <c r="M13" s="3"/>
    </row>
    <row r="14" spans="1:14" ht="15.75">
      <c r="A14" s="43"/>
      <c r="B14" s="43"/>
      <c r="C14" s="43"/>
      <c r="D14" s="43"/>
      <c r="E14" s="43"/>
      <c r="F14" s="43"/>
      <c r="G14" s="43"/>
      <c r="H14" s="43"/>
      <c r="I14" s="43"/>
      <c r="J14" s="43"/>
      <c r="K14" s="43"/>
      <c r="L14" s="43"/>
      <c r="M14" s="3"/>
    </row>
    <row r="15" spans="1:14" ht="15.75">
      <c r="A15" s="43"/>
      <c r="B15" s="43"/>
      <c r="C15" s="43"/>
      <c r="D15" s="43"/>
      <c r="E15" s="43"/>
      <c r="F15" s="43"/>
      <c r="G15" s="43"/>
      <c r="H15" s="43"/>
      <c r="I15" s="43"/>
      <c r="J15" s="43"/>
      <c r="K15" s="43"/>
      <c r="L15" s="43"/>
      <c r="M15" s="3"/>
    </row>
    <row r="16" spans="1:14" ht="15.75">
      <c r="A16" s="43"/>
      <c r="B16" s="43"/>
      <c r="C16" s="43"/>
      <c r="D16" s="43"/>
      <c r="E16" s="43"/>
      <c r="F16" s="43"/>
      <c r="G16" s="43"/>
      <c r="H16" s="43"/>
      <c r="I16" s="43"/>
      <c r="J16" s="43"/>
      <c r="K16" s="43"/>
      <c r="L16" s="43"/>
      <c r="M16" s="3"/>
    </row>
    <row r="17" spans="1:14" ht="15.75">
      <c r="A17" s="43"/>
      <c r="B17" s="43"/>
      <c r="C17" s="43"/>
      <c r="D17" s="43"/>
      <c r="E17" s="43"/>
      <c r="F17" s="43"/>
      <c r="G17" s="43"/>
      <c r="H17" s="43"/>
      <c r="I17" s="43"/>
      <c r="J17" s="43"/>
      <c r="K17" s="43"/>
      <c r="L17" s="43"/>
      <c r="M17" s="3"/>
    </row>
    <row r="18" spans="1:14" ht="15.75">
      <c r="A18" s="43"/>
      <c r="B18" s="43"/>
      <c r="C18" s="43"/>
      <c r="D18" s="43"/>
      <c r="E18" s="43"/>
      <c r="F18" s="43"/>
      <c r="G18" s="43"/>
      <c r="H18" s="43"/>
      <c r="I18" s="43"/>
      <c r="J18" s="43"/>
      <c r="K18" s="43"/>
      <c r="L18" s="43"/>
      <c r="M18" s="3"/>
    </row>
    <row r="19" spans="1:14" ht="15.75">
      <c r="A19" s="43"/>
      <c r="B19" s="43"/>
      <c r="C19" s="43"/>
      <c r="D19" s="43"/>
      <c r="E19" s="43"/>
      <c r="F19" s="43"/>
      <c r="G19" s="43"/>
      <c r="H19" s="43"/>
      <c r="I19" s="43"/>
      <c r="J19" s="43"/>
      <c r="K19" s="43"/>
      <c r="L19" s="43"/>
      <c r="M19" s="3"/>
    </row>
    <row r="20" spans="1:14" ht="15.75">
      <c r="A20" s="43"/>
      <c r="B20" s="43"/>
      <c r="C20" s="43"/>
      <c r="D20" s="43"/>
      <c r="E20" s="43"/>
      <c r="F20" s="43"/>
      <c r="G20" s="43"/>
      <c r="H20" s="43"/>
      <c r="I20" s="43"/>
      <c r="J20" s="43"/>
      <c r="K20" s="43"/>
      <c r="L20" s="43"/>
      <c r="M20" s="3"/>
    </row>
    <row r="21" spans="1:14" ht="15.75" customHeight="1">
      <c r="A21" s="190" t="s">
        <v>396</v>
      </c>
      <c r="B21" s="190"/>
      <c r="C21" s="190"/>
      <c r="D21" s="190"/>
      <c r="E21" s="190"/>
      <c r="F21" s="190"/>
      <c r="G21" s="190"/>
      <c r="H21" s="189" t="s">
        <v>29</v>
      </c>
      <c r="I21" s="189"/>
      <c r="J21" s="189"/>
      <c r="K21" s="189"/>
      <c r="L21" s="189"/>
      <c r="M21" s="189"/>
      <c r="N21" s="189"/>
    </row>
    <row r="22" spans="1:14" ht="15.75" customHeight="1">
      <c r="A22" s="190"/>
      <c r="B22" s="190"/>
      <c r="C22" s="190"/>
      <c r="D22" s="190"/>
      <c r="E22" s="190"/>
      <c r="F22" s="190"/>
      <c r="G22" s="190"/>
      <c r="H22" s="189"/>
      <c r="I22" s="189"/>
      <c r="J22" s="189"/>
      <c r="K22" s="189"/>
      <c r="L22" s="189"/>
      <c r="M22" s="189"/>
      <c r="N22" s="189"/>
    </row>
    <row r="23" spans="1:14" ht="15.75">
      <c r="A23" s="43"/>
      <c r="B23" s="43"/>
      <c r="C23" s="43"/>
      <c r="D23" s="43"/>
      <c r="E23" s="43"/>
      <c r="F23" s="43"/>
      <c r="G23" s="43"/>
      <c r="H23" s="43"/>
      <c r="I23" s="43"/>
      <c r="J23" s="43"/>
      <c r="K23" s="43"/>
      <c r="L23" s="43"/>
      <c r="M23" s="3"/>
    </row>
    <row r="24" spans="1:14" ht="15.75">
      <c r="A24" s="43"/>
      <c r="B24" s="43"/>
      <c r="C24" s="43"/>
      <c r="D24" s="43"/>
      <c r="E24" s="43"/>
      <c r="F24" s="43"/>
      <c r="G24" s="43"/>
      <c r="H24" s="43"/>
      <c r="I24" s="43"/>
      <c r="J24" s="43"/>
      <c r="K24" s="43"/>
      <c r="L24" s="43"/>
      <c r="M24" s="3"/>
    </row>
    <row r="25" spans="1:14" ht="15.75">
      <c r="A25" s="43"/>
      <c r="B25" s="43"/>
      <c r="C25" s="43"/>
      <c r="D25" s="43"/>
      <c r="E25" s="43"/>
      <c r="F25" s="43"/>
      <c r="G25" s="43"/>
      <c r="H25" s="43"/>
      <c r="I25" s="43"/>
      <c r="J25" s="43"/>
      <c r="K25" s="43"/>
      <c r="L25" s="43"/>
      <c r="M25" s="3"/>
    </row>
    <row r="26" spans="1:14" ht="15.75">
      <c r="A26" s="43"/>
      <c r="B26" s="43"/>
      <c r="C26" s="43"/>
      <c r="D26" s="43"/>
      <c r="E26" s="43"/>
      <c r="F26" s="43"/>
      <c r="G26" s="43"/>
      <c r="H26" s="43"/>
      <c r="I26" s="43"/>
      <c r="J26" s="43"/>
      <c r="K26" s="43"/>
      <c r="L26" s="43"/>
      <c r="M26" s="3"/>
    </row>
    <row r="27" spans="1:14" ht="15.75">
      <c r="A27" s="43"/>
      <c r="B27" s="43"/>
      <c r="C27" s="43"/>
      <c r="D27" s="43"/>
      <c r="E27" s="43"/>
      <c r="F27" s="43"/>
      <c r="G27" s="43"/>
      <c r="H27" s="43"/>
      <c r="I27" s="43"/>
      <c r="J27" s="43"/>
      <c r="K27" s="43"/>
      <c r="L27" s="43"/>
      <c r="M27" s="3"/>
    </row>
    <row r="28" spans="1:14" ht="15.75">
      <c r="A28" s="43"/>
      <c r="B28" s="43"/>
      <c r="C28" s="43"/>
      <c r="D28" s="43"/>
      <c r="E28" s="43"/>
      <c r="F28" s="43"/>
      <c r="G28" s="43"/>
      <c r="H28" s="43"/>
      <c r="I28" s="43"/>
      <c r="J28" s="43"/>
      <c r="K28" s="43"/>
      <c r="L28" s="43"/>
      <c r="M28" s="3"/>
    </row>
    <row r="29" spans="1:14" ht="15.75">
      <c r="A29" s="43"/>
      <c r="B29" s="43"/>
      <c r="C29" s="43"/>
      <c r="D29" s="43"/>
      <c r="E29" s="43"/>
      <c r="F29" s="43"/>
      <c r="G29" s="43"/>
      <c r="H29" s="43"/>
      <c r="I29" s="43"/>
      <c r="J29" s="43"/>
      <c r="K29" s="43"/>
      <c r="L29" s="43"/>
      <c r="M29" s="3"/>
    </row>
    <row r="30" spans="1:14" ht="15.75">
      <c r="A30" s="43"/>
      <c r="B30" s="43"/>
      <c r="C30" s="43"/>
      <c r="D30" s="43"/>
      <c r="E30" s="43"/>
      <c r="F30" s="43"/>
      <c r="G30" s="43"/>
      <c r="H30" s="43"/>
      <c r="I30" s="43"/>
      <c r="J30" s="43"/>
      <c r="K30" s="43"/>
      <c r="L30" s="43"/>
      <c r="M30" s="3"/>
    </row>
    <row r="31" spans="1:14" ht="15.75">
      <c r="A31" s="43"/>
      <c r="B31" s="43"/>
      <c r="C31" s="43"/>
      <c r="D31" s="43"/>
      <c r="E31" s="43"/>
      <c r="F31" s="43"/>
      <c r="G31" s="43"/>
      <c r="H31" s="43"/>
      <c r="I31" s="43"/>
      <c r="J31" s="43"/>
      <c r="K31" s="43"/>
      <c r="L31" s="43"/>
      <c r="M31" s="3"/>
    </row>
    <row r="32" spans="1:14" ht="15.75">
      <c r="A32" s="43"/>
      <c r="B32" s="43"/>
      <c r="C32" s="43"/>
      <c r="D32" s="43"/>
      <c r="E32" s="43"/>
      <c r="F32" s="43"/>
      <c r="G32" s="43"/>
      <c r="H32" s="43"/>
      <c r="I32" s="43"/>
      <c r="J32" s="43"/>
      <c r="K32" s="43"/>
      <c r="L32" s="43"/>
      <c r="M32" s="3"/>
    </row>
    <row r="33" spans="1:13" ht="15.75">
      <c r="A33" s="43"/>
      <c r="B33" s="43"/>
      <c r="C33" s="43"/>
      <c r="D33" s="43"/>
      <c r="E33" s="43"/>
      <c r="F33" s="43"/>
      <c r="G33" s="43"/>
      <c r="H33" s="43"/>
      <c r="I33" s="43"/>
      <c r="J33" s="43"/>
      <c r="K33" s="43"/>
      <c r="L33" s="43"/>
      <c r="M33" s="3"/>
    </row>
    <row r="34" spans="1:13" ht="15.75">
      <c r="A34" s="43"/>
      <c r="B34" s="43"/>
      <c r="C34" s="43"/>
      <c r="D34" s="43"/>
      <c r="E34" s="43"/>
      <c r="F34" s="43"/>
      <c r="G34" s="43"/>
      <c r="H34" s="43"/>
      <c r="I34" s="43"/>
      <c r="J34" s="43"/>
      <c r="K34" s="43"/>
      <c r="L34" s="43"/>
      <c r="M34" s="3"/>
    </row>
    <row r="35" spans="1:13" ht="15.75">
      <c r="A35" s="43"/>
      <c r="B35" s="43"/>
      <c r="C35" s="43"/>
      <c r="D35" s="43"/>
      <c r="E35" s="43"/>
      <c r="F35" s="43"/>
      <c r="G35" s="43"/>
      <c r="H35" s="43"/>
      <c r="I35" s="43"/>
      <c r="J35" s="43"/>
      <c r="K35" s="43"/>
      <c r="L35" s="43"/>
      <c r="M35" s="3"/>
    </row>
    <row r="36" spans="1:13" ht="15.75">
      <c r="A36" s="43"/>
      <c r="B36" s="43"/>
      <c r="C36" s="43"/>
      <c r="D36" s="43"/>
      <c r="E36" s="43"/>
      <c r="F36" s="43"/>
      <c r="G36" s="43"/>
      <c r="H36" s="43"/>
      <c r="I36" s="43"/>
      <c r="J36" s="43"/>
      <c r="K36" s="43"/>
      <c r="L36" s="43"/>
      <c r="M36" s="3"/>
    </row>
    <row r="37" spans="1:13" ht="15.75">
      <c r="A37" s="1" t="s">
        <v>33</v>
      </c>
      <c r="B37" s="4"/>
      <c r="C37" s="4"/>
      <c r="D37" s="43"/>
      <c r="E37" s="43"/>
      <c r="F37" s="43"/>
      <c r="G37" s="43"/>
      <c r="H37" s="188"/>
      <c r="I37" s="188"/>
      <c r="J37" s="188"/>
      <c r="K37" s="188"/>
      <c r="L37" s="188"/>
      <c r="M37" s="3"/>
    </row>
    <row r="38" spans="1:13" ht="15.75">
      <c r="A38" s="43"/>
      <c r="B38" s="43"/>
      <c r="C38" s="43"/>
      <c r="D38" s="43"/>
      <c r="E38" s="43"/>
      <c r="F38" s="43"/>
      <c r="G38" s="43"/>
      <c r="H38" s="43"/>
      <c r="I38" s="43"/>
      <c r="J38" s="43"/>
      <c r="K38" s="43"/>
      <c r="L38" s="43"/>
      <c r="M38" s="3"/>
    </row>
    <row r="39" spans="1:13" ht="15.75">
      <c r="H39" s="43"/>
      <c r="I39" s="43"/>
      <c r="J39" s="43"/>
      <c r="K39" s="43"/>
      <c r="L39" s="43"/>
      <c r="M39" s="3"/>
    </row>
    <row r="40" spans="1:13" ht="15.75">
      <c r="H40" s="43"/>
      <c r="I40" s="43"/>
      <c r="J40" s="43"/>
      <c r="K40" s="43"/>
      <c r="L40" s="43"/>
      <c r="M40" s="3"/>
    </row>
    <row r="41" spans="1:13" ht="15.75">
      <c r="H41" s="43"/>
      <c r="I41" s="43"/>
      <c r="J41" s="43"/>
      <c r="K41" s="43"/>
      <c r="L41" s="43"/>
      <c r="M41" s="3"/>
    </row>
    <row r="42" spans="1:13" ht="15.75">
      <c r="H42" s="43"/>
      <c r="I42" s="43"/>
      <c r="J42" s="43"/>
      <c r="K42" s="43"/>
      <c r="L42" s="43"/>
      <c r="M42" s="3"/>
    </row>
    <row r="43" spans="1:13" ht="15.75">
      <c r="H43" s="43"/>
      <c r="I43" s="43"/>
      <c r="J43" s="43"/>
      <c r="K43" s="43"/>
      <c r="L43" s="43"/>
      <c r="M43" s="3"/>
    </row>
    <row r="44" spans="1:13" ht="15.75">
      <c r="H44" s="43"/>
      <c r="I44" s="43"/>
      <c r="J44" s="43"/>
      <c r="K44" s="43"/>
      <c r="L44" s="43"/>
      <c r="M44" s="3"/>
    </row>
    <row r="45" spans="1:13" ht="15.75">
      <c r="H45" s="43"/>
      <c r="I45" s="43"/>
      <c r="J45" s="43"/>
      <c r="K45" s="43"/>
      <c r="L45" s="43"/>
      <c r="M45" s="3"/>
    </row>
    <row r="46" spans="1:13" ht="15.75">
      <c r="H46" s="43"/>
      <c r="I46" s="43"/>
      <c r="J46" s="43"/>
      <c r="K46" s="43"/>
      <c r="L46" s="43"/>
      <c r="M46" s="3"/>
    </row>
    <row r="47" spans="1:13" ht="15.75">
      <c r="H47" s="43"/>
      <c r="I47" s="43"/>
      <c r="J47" s="43"/>
      <c r="K47" s="43"/>
      <c r="L47" s="43"/>
      <c r="M47" s="3"/>
    </row>
    <row r="48" spans="1:13" ht="15.75">
      <c r="H48" s="43"/>
      <c r="I48" s="43"/>
      <c r="J48" s="43"/>
      <c r="K48" s="43"/>
      <c r="L48" s="43"/>
      <c r="M48" s="3"/>
    </row>
    <row r="49" spans="8:13" ht="15.75">
      <c r="H49" s="43"/>
      <c r="I49" s="43"/>
      <c r="J49" s="43"/>
      <c r="K49" s="43"/>
      <c r="L49" s="43"/>
      <c r="M49" s="3"/>
    </row>
    <row r="50" spans="8:13" ht="15.75">
      <c r="H50" s="43"/>
      <c r="I50" s="43"/>
      <c r="J50" s="43"/>
      <c r="K50" s="43"/>
      <c r="L50" s="43"/>
      <c r="M50" s="3"/>
    </row>
    <row r="51" spans="8:13" ht="15.75">
      <c r="H51" s="43"/>
      <c r="I51" s="43"/>
      <c r="J51" s="43"/>
      <c r="K51" s="43"/>
      <c r="L51" s="43"/>
      <c r="M51" s="3"/>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4"/>
  <sheetViews>
    <sheetView showGridLines="0" workbookViewId="0">
      <pane xSplit="12" topLeftCell="M1" activePane="topRight" state="frozenSplit"/>
      <selection pane="topRight" activeCell="A21" sqref="A21"/>
    </sheetView>
  </sheetViews>
  <sheetFormatPr defaultRowHeight="15.75"/>
  <cols>
    <col min="1" max="1" width="9" style="52"/>
    <col min="2" max="2" width="9" style="52" customWidth="1"/>
    <col min="3" max="3" width="10.25" style="52" customWidth="1"/>
    <col min="4" max="9" width="9" style="52" customWidth="1"/>
    <col min="10" max="10" width="11.125" style="52" bestFit="1" customWidth="1"/>
    <col min="11" max="12" width="9" style="52" customWidth="1"/>
    <col min="13" max="16384" width="9" style="52"/>
  </cols>
  <sheetData>
    <row r="1" spans="1:12">
      <c r="G1" s="79"/>
    </row>
    <row r="3" spans="1:12" ht="13.5" customHeight="1"/>
    <row r="4" spans="1:12">
      <c r="A4" s="67" t="s">
        <v>51</v>
      </c>
      <c r="B4" s="66">
        <f>通信行业周报!H7-3</f>
        <v>41999</v>
      </c>
      <c r="C4" s="66"/>
      <c r="D4" s="65"/>
    </row>
    <row r="5" spans="1:12" ht="24" customHeight="1" thickBot="1">
      <c r="A5" s="191" t="s">
        <v>50</v>
      </c>
      <c r="B5" s="192"/>
      <c r="C5" s="192"/>
      <c r="D5" s="192"/>
      <c r="E5" s="192"/>
      <c r="F5" s="192"/>
      <c r="G5" s="192"/>
      <c r="H5" s="192"/>
      <c r="I5" s="192"/>
      <c r="J5" s="192"/>
      <c r="K5" s="192"/>
      <c r="L5" s="192"/>
    </row>
    <row r="6" spans="1:12" s="62" customFormat="1" ht="16.5" customHeight="1">
      <c r="A6" s="197" t="s">
        <v>49</v>
      </c>
      <c r="B6" s="198"/>
      <c r="C6" s="195" t="s">
        <v>48</v>
      </c>
      <c r="D6" s="196" t="s">
        <v>47</v>
      </c>
      <c r="E6" s="196"/>
      <c r="F6" s="196"/>
      <c r="G6" s="201" t="s">
        <v>46</v>
      </c>
      <c r="H6" s="202"/>
      <c r="I6" s="203"/>
      <c r="J6" s="64" t="s">
        <v>85</v>
      </c>
      <c r="K6" s="196" t="s">
        <v>45</v>
      </c>
      <c r="L6" s="196"/>
    </row>
    <row r="7" spans="1:12" s="62" customFormat="1" ht="16.5" customHeight="1">
      <c r="A7" s="199"/>
      <c r="B7" s="200"/>
      <c r="C7" s="196"/>
      <c r="D7" s="63" t="s">
        <v>44</v>
      </c>
      <c r="E7" s="63" t="s">
        <v>43</v>
      </c>
      <c r="F7" s="63" t="s">
        <v>42</v>
      </c>
      <c r="G7" s="63" t="s">
        <v>44</v>
      </c>
      <c r="H7" s="63" t="s">
        <v>43</v>
      </c>
      <c r="I7" s="63" t="s">
        <v>42</v>
      </c>
      <c r="J7" s="63" t="s">
        <v>83</v>
      </c>
      <c r="K7" s="63" t="s">
        <v>83</v>
      </c>
      <c r="L7" s="63" t="s">
        <v>84</v>
      </c>
    </row>
    <row r="8" spans="1:12">
      <c r="A8" s="61" t="s">
        <v>69</v>
      </c>
      <c r="B8" s="61" t="s">
        <v>58</v>
      </c>
      <c r="C8" s="61" t="s">
        <v>77</v>
      </c>
      <c r="D8" s="76">
        <v>-2.9085140137493415</v>
      </c>
      <c r="E8" s="76">
        <v>4.5558086560364419</v>
      </c>
      <c r="F8" s="76">
        <v>31.476396351358549</v>
      </c>
      <c r="G8" s="76">
        <v>10.942897816864132</v>
      </c>
      <c r="H8" s="76">
        <v>70.531720285862264</v>
      </c>
      <c r="I8" s="76">
        <v>629.2458853527005</v>
      </c>
      <c r="J8" s="76">
        <v>40.918209075927734</v>
      </c>
      <c r="K8" s="76">
        <v>54.851582023672883</v>
      </c>
      <c r="L8" s="76">
        <v>46.757255508843173</v>
      </c>
    </row>
    <row r="9" spans="1:12">
      <c r="A9" s="61" t="s">
        <v>72</v>
      </c>
      <c r="B9" s="61" t="s">
        <v>67</v>
      </c>
      <c r="C9" s="61" t="s">
        <v>76</v>
      </c>
      <c r="D9" s="76">
        <v>5.0271739130435034</v>
      </c>
      <c r="E9" s="76">
        <v>-3.4353529044347297</v>
      </c>
      <c r="F9" s="76">
        <v>9.6731028558621368</v>
      </c>
      <c r="G9" s="76">
        <v>15.71916936618287</v>
      </c>
      <c r="H9" s="76">
        <v>84.03252656353969</v>
      </c>
      <c r="I9" s="76">
        <v>803.02932533952367</v>
      </c>
      <c r="J9" s="76">
        <v>33.530941009521484</v>
      </c>
      <c r="K9" s="76">
        <v>82.980007532828495</v>
      </c>
      <c r="L9" s="76">
        <v>58.555319308314168</v>
      </c>
    </row>
    <row r="10" spans="1:12">
      <c r="A10" s="61" t="s">
        <v>82</v>
      </c>
      <c r="B10" s="61" t="s">
        <v>89</v>
      </c>
      <c r="C10" s="61" t="s">
        <v>95</v>
      </c>
      <c r="D10" s="76">
        <v>0</v>
      </c>
      <c r="E10" s="76">
        <v>0</v>
      </c>
      <c r="F10" s="76">
        <v>28.975643875937784</v>
      </c>
      <c r="G10" s="76">
        <v>0</v>
      </c>
      <c r="H10" s="76">
        <v>0</v>
      </c>
      <c r="I10" s="76">
        <v>421.81208141058505</v>
      </c>
      <c r="J10" s="76">
        <v>31.47401237487793</v>
      </c>
      <c r="K10" s="76">
        <v>27.354244973530406</v>
      </c>
      <c r="L10" s="76">
        <v>36.536048123308149</v>
      </c>
    </row>
    <row r="11" spans="1:12">
      <c r="A11" s="61" t="s">
        <v>70</v>
      </c>
      <c r="B11" s="61" t="s">
        <v>90</v>
      </c>
      <c r="C11" s="61" t="s">
        <v>75</v>
      </c>
      <c r="D11" s="76">
        <v>-2.3391812865497075</v>
      </c>
      <c r="E11" s="76">
        <v>17.155612244897966</v>
      </c>
      <c r="F11" s="76">
        <v>40.871528481635487</v>
      </c>
      <c r="G11" s="76">
        <v>16.151438045108968</v>
      </c>
      <c r="H11" s="76">
        <v>87.437524927241071</v>
      </c>
      <c r="I11" s="76">
        <v>387.0732773046355</v>
      </c>
      <c r="J11" s="76">
        <v>22.309934616088867</v>
      </c>
      <c r="K11" s="76">
        <v>108.49061161987161</v>
      </c>
      <c r="L11" s="76">
        <v>28.930038052105576</v>
      </c>
    </row>
    <row r="12" spans="1:12">
      <c r="A12" s="61" t="s">
        <v>74</v>
      </c>
      <c r="B12" s="61" t="s">
        <v>91</v>
      </c>
      <c r="C12" s="61" t="s">
        <v>94</v>
      </c>
      <c r="D12" s="76">
        <v>-8.1203007518797055</v>
      </c>
      <c r="E12" s="76">
        <v>-16.814159292035392</v>
      </c>
      <c r="F12" s="76">
        <v>21.199780564227666</v>
      </c>
      <c r="G12" s="76">
        <v>12.385307707263774</v>
      </c>
      <c r="H12" s="76">
        <v>80.487190524133823</v>
      </c>
      <c r="I12" s="76">
        <v>908.21929797056453</v>
      </c>
      <c r="J12" s="76">
        <v>25.128522872924805</v>
      </c>
      <c r="K12" s="76">
        <v>26.806660011833038</v>
      </c>
      <c r="L12" s="76">
        <v>30.058771644324583</v>
      </c>
    </row>
    <row r="13" spans="1:12">
      <c r="A13" s="61" t="s">
        <v>71</v>
      </c>
      <c r="B13" s="61" t="s">
        <v>68</v>
      </c>
      <c r="C13" s="61" t="s">
        <v>78</v>
      </c>
      <c r="D13" s="76">
        <v>-8.4025403028822669</v>
      </c>
      <c r="E13" s="76">
        <v>-1.2118018967333999</v>
      </c>
      <c r="F13" s="76">
        <v>98.335954426597795</v>
      </c>
      <c r="G13" s="76">
        <v>10.567071276975847</v>
      </c>
      <c r="H13" s="76">
        <v>67.065699592602797</v>
      </c>
      <c r="I13" s="76">
        <v>643.01265661071761</v>
      </c>
      <c r="J13" s="76">
        <v>73.702827453613281</v>
      </c>
      <c r="K13" s="76">
        <v>205.55773927448112</v>
      </c>
      <c r="L13" s="76">
        <v>109.22835817678074</v>
      </c>
    </row>
    <row r="14" spans="1:12">
      <c r="A14" s="61" t="s">
        <v>79</v>
      </c>
      <c r="B14" s="61" t="s">
        <v>92</v>
      </c>
      <c r="C14" s="61" t="s">
        <v>80</v>
      </c>
      <c r="D14" s="76">
        <v>-2.1186440677966045</v>
      </c>
      <c r="E14" s="76">
        <v>7.441860465116279</v>
      </c>
      <c r="F14" s="76">
        <v>45.054945054945051</v>
      </c>
      <c r="G14" s="76">
        <v>31.104884620050832</v>
      </c>
      <c r="H14" s="76">
        <v>105.43809700159984</v>
      </c>
      <c r="I14" s="76">
        <v>745.54382100888483</v>
      </c>
      <c r="J14" s="76">
        <v>218.95735168457031</v>
      </c>
      <c r="K14" s="76">
        <v>112.82053882539446</v>
      </c>
      <c r="L14" s="76">
        <v>556.32515142715977</v>
      </c>
    </row>
    <row r="15" spans="1:12">
      <c r="A15" s="69" t="s">
        <v>73</v>
      </c>
      <c r="B15" s="69" t="s">
        <v>93</v>
      </c>
      <c r="C15" s="69" t="s">
        <v>81</v>
      </c>
      <c r="D15" s="77">
        <v>6.5847665847665882</v>
      </c>
      <c r="E15" s="77">
        <v>-6.5086206896551646</v>
      </c>
      <c r="F15" s="77">
        <v>90.660395351802876</v>
      </c>
      <c r="G15" s="77">
        <v>8.9775890719495379</v>
      </c>
      <c r="H15" s="77">
        <v>36.244950053312394</v>
      </c>
      <c r="I15" s="77">
        <v>290.01498260075135</v>
      </c>
      <c r="J15" s="77">
        <v>33.975563049316406</v>
      </c>
      <c r="K15" s="77">
        <v>7.3985198234071872</v>
      </c>
      <c r="L15" s="77">
        <v>27.326392939203608</v>
      </c>
    </row>
    <row r="16" spans="1:12">
      <c r="A16" s="118"/>
      <c r="B16" s="118"/>
      <c r="C16" s="118"/>
      <c r="D16" s="119"/>
      <c r="E16" s="119"/>
      <c r="F16" s="119"/>
      <c r="G16" s="119"/>
      <c r="H16" s="119"/>
      <c r="I16" s="119"/>
      <c r="J16" s="119"/>
      <c r="K16" s="119"/>
      <c r="L16" s="119"/>
    </row>
    <row r="17" spans="1:26">
      <c r="A17" s="1" t="s">
        <v>86</v>
      </c>
      <c r="B17" s="55"/>
      <c r="C17" s="55"/>
      <c r="D17" s="55"/>
      <c r="E17" s="55"/>
      <c r="F17" s="55"/>
      <c r="G17" s="55"/>
      <c r="H17" s="55"/>
      <c r="I17" s="55"/>
      <c r="J17" s="55"/>
      <c r="K17" s="55"/>
      <c r="L17" s="55"/>
      <c r="M17" s="59"/>
      <c r="N17" s="58"/>
      <c r="O17" s="58"/>
      <c r="P17" s="58"/>
      <c r="Q17" s="58"/>
      <c r="R17" s="58"/>
      <c r="S17" s="58"/>
      <c r="T17" s="58"/>
      <c r="U17" s="58"/>
      <c r="V17" s="58"/>
      <c r="W17" s="58"/>
      <c r="X17" s="58"/>
      <c r="Y17" s="58"/>
      <c r="Z17" s="58"/>
    </row>
    <row r="18" spans="1:26">
      <c r="A18" s="55"/>
      <c r="B18" s="55"/>
      <c r="C18" s="55"/>
      <c r="D18" s="55"/>
      <c r="E18" s="55"/>
      <c r="F18" s="55"/>
      <c r="G18" s="55"/>
      <c r="H18" s="55"/>
      <c r="I18" s="55"/>
      <c r="J18" s="55"/>
      <c r="K18" s="55"/>
      <c r="L18" s="55"/>
      <c r="M18" s="59"/>
      <c r="N18" s="58"/>
      <c r="O18" s="58"/>
      <c r="P18" s="58"/>
      <c r="Q18" s="58"/>
      <c r="R18" s="58"/>
      <c r="S18" s="58"/>
      <c r="T18" s="58"/>
      <c r="U18" s="58"/>
      <c r="V18" s="58"/>
      <c r="W18" s="58"/>
      <c r="X18" s="58"/>
      <c r="Y18" s="58"/>
      <c r="Z18" s="58"/>
    </row>
    <row r="19" spans="1:26">
      <c r="A19" s="55"/>
      <c r="B19" s="55"/>
      <c r="C19" s="55"/>
      <c r="D19" s="55"/>
      <c r="E19" s="55"/>
      <c r="F19" s="55"/>
      <c r="G19" s="55"/>
      <c r="H19" s="55"/>
      <c r="I19" s="55"/>
      <c r="J19" s="55"/>
      <c r="K19" s="55"/>
      <c r="L19" s="55"/>
      <c r="M19" s="59"/>
      <c r="N19" s="58"/>
      <c r="O19" s="58"/>
      <c r="P19" s="58"/>
      <c r="Q19" s="58"/>
      <c r="R19" s="58"/>
      <c r="S19" s="58"/>
      <c r="T19" s="58"/>
      <c r="U19" s="58"/>
      <c r="V19" s="58"/>
      <c r="W19" s="58"/>
      <c r="X19" s="58"/>
      <c r="Y19" s="58"/>
      <c r="Z19" s="58"/>
    </row>
    <row r="20" spans="1:26">
      <c r="A20" s="55"/>
      <c r="B20" s="55"/>
      <c r="C20" s="55"/>
      <c r="D20" s="55"/>
      <c r="E20" s="55"/>
      <c r="F20" s="55"/>
      <c r="G20" s="55"/>
      <c r="H20" s="55"/>
      <c r="I20" s="55"/>
      <c r="J20" s="55"/>
      <c r="K20" s="55"/>
      <c r="L20" s="55"/>
      <c r="M20" s="59"/>
      <c r="N20" s="58"/>
      <c r="O20" s="58"/>
      <c r="P20" s="58"/>
      <c r="Q20" s="58"/>
      <c r="R20" s="58"/>
      <c r="S20" s="58"/>
      <c r="T20" s="58"/>
      <c r="U20" s="58"/>
      <c r="V20" s="58"/>
      <c r="W20" s="58"/>
      <c r="X20" s="58"/>
      <c r="Y20" s="58"/>
      <c r="Z20" s="58"/>
    </row>
    <row r="21" spans="1:26">
      <c r="A21" s="55"/>
      <c r="B21" s="55"/>
      <c r="C21" s="55"/>
      <c r="D21" s="55"/>
      <c r="E21" s="55"/>
      <c r="F21" s="55"/>
      <c r="G21" s="55"/>
      <c r="H21" s="55"/>
      <c r="I21" s="55"/>
      <c r="J21" s="55"/>
      <c r="K21" s="55"/>
      <c r="L21" s="55"/>
      <c r="M21" s="59"/>
      <c r="N21" s="58"/>
      <c r="O21" s="58"/>
      <c r="P21" s="58"/>
      <c r="Q21" s="58"/>
      <c r="R21" s="58"/>
      <c r="S21" s="58"/>
      <c r="T21" s="58"/>
      <c r="U21" s="58"/>
      <c r="V21" s="58"/>
      <c r="W21" s="58"/>
      <c r="X21" s="58"/>
      <c r="Y21" s="58"/>
      <c r="Z21" s="58"/>
    </row>
    <row r="22" spans="1:26">
      <c r="A22" s="55"/>
      <c r="B22" s="55"/>
      <c r="C22" s="55"/>
      <c r="D22" s="55"/>
      <c r="E22" s="55"/>
      <c r="F22" s="55"/>
      <c r="G22" s="55"/>
      <c r="H22" s="55"/>
      <c r="I22" s="55"/>
      <c r="J22" s="55"/>
      <c r="K22" s="55"/>
      <c r="L22" s="55"/>
      <c r="M22" s="59"/>
      <c r="N22" s="58"/>
      <c r="O22" s="58"/>
      <c r="P22" s="58"/>
      <c r="Q22" s="58"/>
      <c r="R22" s="58"/>
      <c r="S22" s="58"/>
      <c r="T22" s="58"/>
      <c r="U22" s="58"/>
      <c r="V22" s="58"/>
      <c r="W22" s="58"/>
      <c r="X22" s="58"/>
      <c r="Y22" s="58"/>
      <c r="Z22" s="58"/>
    </row>
    <row r="23" spans="1:26">
      <c r="A23" s="55"/>
      <c r="B23" s="55"/>
      <c r="C23" s="55"/>
      <c r="D23" s="55"/>
      <c r="E23" s="55"/>
      <c r="F23" s="55"/>
      <c r="G23" s="55"/>
      <c r="H23" s="55"/>
      <c r="I23" s="55"/>
      <c r="J23" s="55"/>
      <c r="K23" s="55"/>
      <c r="L23" s="55"/>
      <c r="M23" s="60"/>
    </row>
    <row r="24" spans="1:26">
      <c r="A24" s="55"/>
      <c r="B24" s="55"/>
      <c r="C24" s="55"/>
      <c r="D24" s="55"/>
      <c r="E24" s="55"/>
      <c r="F24" s="55"/>
      <c r="G24" s="55"/>
      <c r="H24" s="55"/>
      <c r="I24" s="55"/>
      <c r="J24" s="55"/>
      <c r="K24" s="55"/>
      <c r="L24" s="55"/>
      <c r="M24" s="59"/>
      <c r="N24" s="59"/>
      <c r="O24" s="59"/>
      <c r="P24" s="59"/>
      <c r="Q24" s="59"/>
      <c r="R24" s="59"/>
      <c r="S24" s="59"/>
      <c r="T24" s="59"/>
      <c r="U24" s="59"/>
      <c r="V24" s="59"/>
      <c r="W24" s="59"/>
      <c r="X24" s="59"/>
      <c r="Y24" s="59"/>
      <c r="Z24" s="59"/>
    </row>
    <row r="25" spans="1:26">
      <c r="A25" s="55"/>
      <c r="B25" s="55"/>
      <c r="C25" s="55"/>
      <c r="D25" s="55"/>
      <c r="E25" s="55"/>
      <c r="F25" s="55"/>
      <c r="G25" s="55"/>
      <c r="H25" s="55"/>
      <c r="I25" s="55"/>
      <c r="J25" s="55"/>
      <c r="K25" s="55"/>
      <c r="L25" s="55"/>
      <c r="M25" s="59"/>
      <c r="N25" s="58"/>
      <c r="O25" s="58"/>
      <c r="P25" s="58"/>
      <c r="Q25" s="58"/>
      <c r="R25" s="58"/>
      <c r="S25" s="58"/>
      <c r="T25" s="58"/>
      <c r="U25" s="58"/>
      <c r="V25" s="58"/>
      <c r="W25" s="58"/>
      <c r="X25" s="58"/>
      <c r="Y25" s="58"/>
      <c r="Z25" s="58"/>
    </row>
    <row r="26" spans="1:26">
      <c r="A26" s="55"/>
      <c r="B26" s="55"/>
      <c r="C26" s="55"/>
      <c r="D26" s="55"/>
      <c r="E26" s="55"/>
      <c r="F26" s="55"/>
      <c r="G26" s="55"/>
      <c r="H26" s="55"/>
      <c r="I26" s="55"/>
      <c r="J26" s="55"/>
      <c r="K26" s="55"/>
      <c r="L26" s="55"/>
      <c r="M26" s="59"/>
      <c r="N26" s="58"/>
      <c r="O26" s="58"/>
      <c r="P26" s="58"/>
      <c r="Q26" s="58"/>
      <c r="R26" s="58"/>
      <c r="S26" s="58"/>
      <c r="T26" s="58"/>
      <c r="U26" s="58"/>
      <c r="V26" s="58"/>
      <c r="W26" s="58"/>
      <c r="X26" s="58"/>
      <c r="Y26" s="58"/>
      <c r="Z26" s="58"/>
    </row>
    <row r="27" spans="1:26">
      <c r="A27" s="55"/>
      <c r="B27" s="55"/>
      <c r="C27" s="55"/>
      <c r="D27" s="55"/>
      <c r="E27" s="55"/>
      <c r="F27" s="55"/>
      <c r="G27" s="55"/>
      <c r="H27" s="55"/>
      <c r="I27" s="55"/>
      <c r="J27" s="55"/>
      <c r="K27" s="55"/>
      <c r="L27" s="55"/>
      <c r="M27" s="59"/>
      <c r="N27" s="58"/>
      <c r="O27" s="58"/>
      <c r="P27" s="58"/>
      <c r="Q27" s="58"/>
      <c r="R27" s="58"/>
      <c r="S27" s="58"/>
      <c r="T27" s="58"/>
      <c r="U27" s="58"/>
      <c r="V27" s="58"/>
      <c r="W27" s="58"/>
      <c r="X27" s="58"/>
      <c r="Y27" s="58"/>
      <c r="Z27" s="58"/>
    </row>
    <row r="28" spans="1:26">
      <c r="A28" s="55"/>
      <c r="B28" s="55"/>
      <c r="C28" s="55"/>
      <c r="D28" s="55"/>
      <c r="E28" s="55"/>
      <c r="F28" s="55"/>
      <c r="G28" s="55"/>
      <c r="H28" s="55"/>
      <c r="I28" s="55"/>
      <c r="J28" s="55"/>
      <c r="K28" s="55"/>
      <c r="L28" s="55"/>
      <c r="M28" s="59"/>
      <c r="N28" s="58"/>
      <c r="O28" s="58"/>
      <c r="P28" s="58"/>
      <c r="Q28" s="58"/>
      <c r="R28" s="58"/>
      <c r="S28" s="58"/>
      <c r="T28" s="58"/>
      <c r="U28" s="58"/>
      <c r="V28" s="58"/>
      <c r="W28" s="58"/>
      <c r="X28" s="58"/>
      <c r="Y28" s="58"/>
      <c r="Z28" s="58"/>
    </row>
    <row r="29" spans="1:26">
      <c r="A29" s="193"/>
      <c r="B29" s="194"/>
      <c r="C29" s="194"/>
      <c r="D29" s="194"/>
      <c r="E29" s="194"/>
      <c r="F29" s="55"/>
      <c r="G29" s="55"/>
      <c r="H29" s="55"/>
      <c r="I29" s="55"/>
      <c r="J29" s="55"/>
      <c r="K29" s="55"/>
      <c r="L29" s="55"/>
      <c r="M29" s="59"/>
      <c r="N29" s="58"/>
      <c r="O29" s="58"/>
      <c r="P29" s="58"/>
      <c r="Q29" s="58"/>
      <c r="R29" s="58"/>
      <c r="S29" s="58"/>
      <c r="T29" s="58"/>
      <c r="U29" s="58"/>
      <c r="V29" s="58"/>
      <c r="W29" s="58"/>
      <c r="X29" s="58"/>
      <c r="Y29" s="58"/>
      <c r="Z29" s="58"/>
    </row>
    <row r="30" spans="1:26">
      <c r="A30" s="194"/>
      <c r="B30" s="194"/>
      <c r="C30" s="194"/>
      <c r="D30" s="194"/>
      <c r="E30" s="194"/>
      <c r="F30" s="55"/>
      <c r="G30" s="55"/>
      <c r="H30" s="55"/>
      <c r="I30" s="55"/>
      <c r="J30" s="55"/>
      <c r="K30" s="55"/>
      <c r="L30" s="55"/>
      <c r="M30" s="59"/>
      <c r="N30" s="58"/>
      <c r="O30" s="58"/>
      <c r="P30" s="58"/>
      <c r="Q30" s="58"/>
      <c r="R30" s="58"/>
      <c r="S30" s="58"/>
      <c r="T30" s="58"/>
      <c r="U30" s="58"/>
      <c r="V30" s="58"/>
      <c r="W30" s="58"/>
      <c r="X30" s="58"/>
      <c r="Y30" s="58"/>
      <c r="Z30" s="58"/>
    </row>
    <row r="31" spans="1:26">
      <c r="A31" s="55"/>
      <c r="B31" s="55"/>
      <c r="C31" s="55"/>
      <c r="D31" s="55"/>
      <c r="E31" s="55"/>
      <c r="F31" s="55"/>
      <c r="G31" s="55"/>
      <c r="H31" s="55"/>
      <c r="I31" s="55"/>
      <c r="J31" s="55"/>
      <c r="K31" s="55"/>
      <c r="L31" s="55"/>
      <c r="M31" s="59"/>
      <c r="N31" s="58"/>
      <c r="O31" s="58"/>
      <c r="P31" s="58"/>
      <c r="Q31" s="58"/>
      <c r="R31" s="58"/>
      <c r="S31" s="58"/>
      <c r="T31" s="58"/>
      <c r="U31" s="58"/>
      <c r="V31" s="58"/>
      <c r="W31" s="58"/>
      <c r="X31" s="58"/>
      <c r="Y31" s="58"/>
      <c r="Z31" s="58"/>
    </row>
    <row r="32" spans="1:26">
      <c r="A32" s="55"/>
      <c r="B32" s="55"/>
      <c r="C32" s="55"/>
      <c r="D32" s="55"/>
      <c r="E32" s="55"/>
      <c r="F32" s="55"/>
      <c r="G32" s="55"/>
      <c r="H32" s="55"/>
      <c r="I32" s="55"/>
      <c r="J32" s="55"/>
      <c r="K32" s="55"/>
      <c r="L32" s="55"/>
    </row>
    <row r="33" spans="1:12">
      <c r="A33" s="55"/>
      <c r="B33" s="55"/>
      <c r="C33" s="55"/>
      <c r="D33" s="55"/>
      <c r="E33" s="55"/>
      <c r="F33" s="55"/>
      <c r="G33" s="55"/>
      <c r="H33" s="55"/>
      <c r="I33" s="55"/>
      <c r="J33" s="55"/>
      <c r="K33" s="55"/>
      <c r="L33" s="55"/>
    </row>
    <row r="34" spans="1:12">
      <c r="A34" s="55"/>
      <c r="B34" s="55"/>
      <c r="C34" s="55"/>
      <c r="D34" s="55"/>
      <c r="E34" s="55"/>
      <c r="F34" s="55"/>
      <c r="G34" s="55"/>
      <c r="H34" s="55"/>
      <c r="I34" s="55"/>
      <c r="J34" s="55"/>
      <c r="K34" s="55"/>
      <c r="L34" s="55"/>
    </row>
    <row r="35" spans="1:12">
      <c r="A35" s="55"/>
      <c r="B35" s="55"/>
      <c r="C35" s="55"/>
      <c r="D35" s="55"/>
      <c r="E35" s="55"/>
      <c r="F35" s="55"/>
      <c r="G35" s="55"/>
      <c r="H35" s="55"/>
      <c r="I35" s="55"/>
      <c r="J35" s="55"/>
      <c r="K35" s="55"/>
      <c r="L35" s="55"/>
    </row>
    <row r="36" spans="1:12">
      <c r="A36" s="55"/>
      <c r="B36" s="55"/>
      <c r="C36" s="55"/>
      <c r="D36" s="55"/>
      <c r="E36" s="55"/>
      <c r="F36" s="55"/>
      <c r="G36" s="55"/>
      <c r="H36" s="55"/>
      <c r="I36" s="55"/>
      <c r="J36" s="55"/>
      <c r="K36" s="55"/>
      <c r="L36" s="55"/>
    </row>
    <row r="37" spans="1:12">
      <c r="A37" s="55"/>
      <c r="B37" s="55"/>
      <c r="C37" s="55"/>
      <c r="D37" s="55"/>
      <c r="E37" s="55"/>
      <c r="F37" s="55"/>
      <c r="G37" s="55"/>
      <c r="H37" s="55"/>
      <c r="I37" s="55"/>
      <c r="J37" s="55"/>
      <c r="K37" s="55"/>
      <c r="L37" s="55"/>
    </row>
    <row r="38" spans="1:12">
      <c r="A38" s="55"/>
      <c r="B38" s="55"/>
      <c r="C38" s="55"/>
      <c r="D38" s="55"/>
      <c r="E38" s="55"/>
      <c r="F38" s="55"/>
      <c r="G38" s="55"/>
      <c r="H38" s="55"/>
      <c r="I38" s="55"/>
      <c r="J38" s="55"/>
      <c r="K38" s="55"/>
      <c r="L38" s="55"/>
    </row>
    <row r="39" spans="1:12">
      <c r="A39" s="55"/>
      <c r="B39" s="55"/>
      <c r="C39" s="55"/>
      <c r="D39" s="55"/>
      <c r="E39" s="55"/>
      <c r="F39" s="55"/>
      <c r="G39" s="55"/>
      <c r="H39" s="55"/>
      <c r="I39" s="55"/>
      <c r="J39" s="55"/>
      <c r="K39" s="55"/>
      <c r="L39" s="55"/>
    </row>
    <row r="40" spans="1:12">
      <c r="A40" s="55"/>
      <c r="B40" s="55"/>
      <c r="C40" s="55"/>
      <c r="D40" s="55"/>
      <c r="E40" s="55"/>
      <c r="F40" s="55"/>
      <c r="G40" s="55"/>
      <c r="H40" s="55"/>
      <c r="I40" s="55"/>
      <c r="J40" s="55"/>
      <c r="K40" s="55"/>
      <c r="L40" s="55"/>
    </row>
    <row r="41" spans="1:12">
      <c r="A41" s="55"/>
      <c r="B41" s="55"/>
      <c r="C41" s="55"/>
      <c r="D41" s="55"/>
      <c r="E41" s="55"/>
      <c r="F41" s="55"/>
      <c r="G41" s="55"/>
      <c r="H41" s="55"/>
      <c r="I41" s="55"/>
      <c r="J41" s="55"/>
      <c r="K41" s="55"/>
      <c r="L41" s="55"/>
    </row>
    <row r="42" spans="1:12">
      <c r="A42" s="55"/>
      <c r="B42" s="55"/>
      <c r="C42" s="55"/>
      <c r="D42" s="55"/>
      <c r="E42" s="55"/>
      <c r="F42" s="55"/>
      <c r="G42" s="55"/>
      <c r="H42" s="55"/>
      <c r="I42" s="55"/>
      <c r="J42" s="55"/>
      <c r="K42" s="55"/>
      <c r="L42" s="55"/>
    </row>
    <row r="43" spans="1:12">
      <c r="A43" s="55"/>
      <c r="B43" s="55"/>
      <c r="C43" s="55"/>
      <c r="D43" s="55"/>
      <c r="E43" s="55"/>
      <c r="F43" s="55"/>
      <c r="G43" s="55"/>
      <c r="H43" s="55"/>
      <c r="I43" s="55"/>
      <c r="J43" s="55"/>
      <c r="K43" s="55"/>
      <c r="L43" s="55"/>
    </row>
    <row r="44" spans="1:12">
      <c r="A44" s="57"/>
      <c r="B44" s="56"/>
      <c r="C44" s="56"/>
      <c r="D44" s="56"/>
      <c r="E44" s="55"/>
      <c r="F44" s="55"/>
      <c r="G44" s="55"/>
      <c r="H44" s="55"/>
      <c r="I44" s="55"/>
      <c r="J44" s="55"/>
      <c r="K44" s="55"/>
      <c r="L44" s="55"/>
    </row>
    <row r="45" spans="1:12">
      <c r="B45" s="56"/>
      <c r="C45" s="56"/>
      <c r="D45" s="56"/>
      <c r="E45" s="55"/>
      <c r="F45" s="55"/>
      <c r="G45" s="55"/>
      <c r="H45" s="55"/>
      <c r="I45" s="55"/>
      <c r="J45" s="55"/>
      <c r="K45" s="55"/>
      <c r="L45" s="55"/>
    </row>
    <row r="46" spans="1:12">
      <c r="A46" s="55"/>
      <c r="B46" s="55"/>
      <c r="C46" s="55"/>
      <c r="D46" s="55"/>
      <c r="E46" s="55"/>
      <c r="F46" s="55"/>
      <c r="G46" s="55"/>
      <c r="H46" s="55"/>
      <c r="I46" s="55"/>
      <c r="J46" s="55"/>
      <c r="K46" s="55"/>
      <c r="L46" s="55"/>
    </row>
    <row r="47" spans="1:12">
      <c r="A47" s="55"/>
      <c r="B47" s="55"/>
      <c r="C47" s="55"/>
      <c r="D47" s="55"/>
      <c r="E47" s="55"/>
      <c r="F47" s="55"/>
      <c r="G47" s="55"/>
      <c r="H47" s="55"/>
      <c r="I47" s="55"/>
      <c r="J47" s="55"/>
      <c r="K47" s="55"/>
      <c r="L47" s="55"/>
    </row>
    <row r="48" spans="1:12">
      <c r="A48" s="55"/>
      <c r="B48" s="55"/>
      <c r="C48" s="55"/>
      <c r="D48" s="55"/>
      <c r="E48" s="55"/>
      <c r="F48" s="55"/>
      <c r="G48" s="55"/>
      <c r="H48" s="55"/>
      <c r="I48" s="55"/>
      <c r="J48" s="55"/>
      <c r="K48" s="55"/>
      <c r="L48" s="55"/>
    </row>
    <row r="49" spans="1:12">
      <c r="A49" s="55"/>
      <c r="B49" s="55"/>
      <c r="C49" s="55"/>
      <c r="D49" s="55"/>
      <c r="E49" s="55"/>
      <c r="F49" s="55"/>
      <c r="G49" s="55"/>
      <c r="H49" s="55"/>
      <c r="I49" s="55"/>
      <c r="J49" s="55"/>
      <c r="K49" s="55"/>
      <c r="L49" s="55"/>
    </row>
    <row r="50" spans="1:12">
      <c r="A50" s="55"/>
      <c r="B50" s="55"/>
      <c r="C50" s="55"/>
      <c r="D50" s="55"/>
      <c r="E50" s="55"/>
      <c r="F50" s="55"/>
      <c r="G50" s="55"/>
      <c r="H50" s="55"/>
      <c r="I50" s="55"/>
      <c r="J50" s="55"/>
      <c r="K50" s="55"/>
      <c r="L50" s="55"/>
    </row>
    <row r="51" spans="1:12">
      <c r="A51" s="55"/>
      <c r="B51" s="55"/>
      <c r="C51" s="55"/>
      <c r="D51" s="55"/>
      <c r="E51" s="55"/>
      <c r="F51" s="55"/>
      <c r="G51" s="55"/>
      <c r="H51" s="55"/>
      <c r="I51" s="55"/>
      <c r="J51" s="55"/>
      <c r="K51" s="55"/>
      <c r="L51" s="55"/>
    </row>
    <row r="52" spans="1:12">
      <c r="A52" s="55"/>
      <c r="B52" s="55"/>
      <c r="C52" s="55"/>
      <c r="D52" s="55"/>
      <c r="E52" s="55"/>
      <c r="F52" s="55"/>
      <c r="G52" s="55"/>
      <c r="H52" s="55"/>
      <c r="I52" s="55"/>
      <c r="J52" s="55"/>
      <c r="K52" s="55"/>
      <c r="L52" s="55"/>
    </row>
    <row r="53" spans="1:12">
      <c r="A53" s="55"/>
      <c r="B53" s="55"/>
      <c r="C53" s="55"/>
      <c r="D53" s="55"/>
      <c r="E53" s="55"/>
      <c r="F53" s="55"/>
      <c r="G53" s="55"/>
      <c r="H53" s="55"/>
      <c r="I53" s="55"/>
      <c r="J53" s="55"/>
      <c r="K53" s="55"/>
      <c r="L53" s="55"/>
    </row>
    <row r="54" spans="1:12">
      <c r="A54" s="55"/>
      <c r="B54" s="55"/>
      <c r="C54" s="55"/>
      <c r="D54" s="55"/>
      <c r="E54" s="55"/>
      <c r="F54" s="55"/>
      <c r="G54" s="55"/>
      <c r="H54" s="55"/>
      <c r="I54" s="55"/>
      <c r="J54" s="55"/>
      <c r="K54" s="55"/>
      <c r="L54" s="55"/>
    </row>
    <row r="55" spans="1:12">
      <c r="E55" s="56"/>
      <c r="F55" s="56"/>
      <c r="G55" s="56"/>
      <c r="H55" s="56"/>
      <c r="I55" s="56"/>
      <c r="J55" s="56"/>
      <c r="K55" s="56"/>
      <c r="L55" s="56"/>
    </row>
    <row r="56" spans="1:12">
      <c r="A56" s="55"/>
      <c r="B56" s="55"/>
      <c r="C56" s="55"/>
      <c r="D56" s="55"/>
      <c r="E56" s="55"/>
      <c r="F56" s="55"/>
      <c r="G56" s="55"/>
      <c r="H56" s="55"/>
      <c r="I56" s="55"/>
      <c r="J56" s="55"/>
      <c r="K56" s="55"/>
      <c r="L56" s="55"/>
    </row>
    <row r="57" spans="1:12">
      <c r="A57" s="55"/>
      <c r="B57" s="55"/>
      <c r="C57" s="55"/>
      <c r="D57" s="55"/>
      <c r="E57" s="55"/>
      <c r="F57" s="55"/>
      <c r="G57" s="55"/>
      <c r="H57" s="55"/>
      <c r="I57" s="55"/>
      <c r="J57" s="55"/>
      <c r="K57" s="55"/>
      <c r="L57" s="55"/>
    </row>
    <row r="58" spans="1:12">
      <c r="A58" s="55"/>
      <c r="B58" s="55"/>
      <c r="C58" s="55"/>
      <c r="D58" s="55"/>
      <c r="E58" s="55"/>
      <c r="F58" s="55"/>
      <c r="G58" s="55"/>
      <c r="H58" s="55"/>
      <c r="I58" s="55"/>
      <c r="J58" s="55"/>
      <c r="K58" s="55"/>
      <c r="L58" s="55"/>
    </row>
    <row r="59" spans="1:12">
      <c r="A59" s="55"/>
      <c r="B59" s="55"/>
      <c r="C59" s="55"/>
      <c r="D59" s="55"/>
      <c r="E59" s="55"/>
      <c r="F59" s="55"/>
      <c r="G59" s="55"/>
      <c r="H59" s="55"/>
      <c r="I59" s="55"/>
      <c r="J59" s="55"/>
      <c r="K59" s="55"/>
      <c r="L59" s="55"/>
    </row>
    <row r="60" spans="1:12">
      <c r="A60" s="55"/>
      <c r="B60" s="55"/>
      <c r="C60" s="55"/>
      <c r="D60" s="55"/>
      <c r="E60" s="55"/>
      <c r="F60" s="55"/>
      <c r="G60" s="55"/>
      <c r="H60" s="55"/>
      <c r="I60" s="55"/>
      <c r="J60" s="55"/>
      <c r="K60" s="55"/>
      <c r="L60" s="55"/>
    </row>
    <row r="61" spans="1:12">
      <c r="A61" s="55"/>
      <c r="B61" s="55"/>
      <c r="C61" s="55"/>
      <c r="D61" s="55"/>
      <c r="E61" s="55"/>
      <c r="F61" s="55"/>
      <c r="G61" s="55"/>
      <c r="H61" s="55"/>
      <c r="I61" s="55"/>
      <c r="J61" s="55"/>
      <c r="K61" s="55"/>
      <c r="L61" s="55"/>
    </row>
    <row r="62" spans="1:12">
      <c r="A62" s="55"/>
      <c r="B62" s="55"/>
      <c r="C62" s="55"/>
      <c r="D62" s="55"/>
      <c r="E62" s="55"/>
      <c r="F62" s="55"/>
      <c r="G62" s="55"/>
      <c r="H62" s="55"/>
      <c r="I62" s="55"/>
      <c r="J62" s="55"/>
      <c r="K62" s="55"/>
      <c r="L62" s="55"/>
    </row>
    <row r="63" spans="1:12">
      <c r="A63" s="55"/>
      <c r="B63" s="55"/>
      <c r="C63" s="55"/>
      <c r="D63" s="55"/>
      <c r="E63" s="55"/>
      <c r="F63" s="55"/>
      <c r="G63" s="55"/>
      <c r="H63" s="55"/>
      <c r="I63" s="55"/>
      <c r="J63" s="55"/>
      <c r="K63" s="55"/>
      <c r="L63" s="55"/>
    </row>
    <row r="64" spans="1:12">
      <c r="A64" s="55"/>
      <c r="B64" s="55"/>
      <c r="C64" s="55"/>
      <c r="D64" s="55"/>
      <c r="E64" s="55"/>
      <c r="F64" s="55"/>
      <c r="G64" s="55"/>
      <c r="H64" s="55"/>
      <c r="I64" s="55"/>
      <c r="J64" s="55"/>
      <c r="K64" s="55"/>
      <c r="L64" s="55"/>
    </row>
    <row r="65" spans="1:12">
      <c r="A65" s="55"/>
      <c r="B65" s="55"/>
      <c r="C65" s="55"/>
      <c r="D65" s="55"/>
      <c r="E65" s="55"/>
      <c r="F65" s="55"/>
      <c r="G65" s="55"/>
      <c r="H65" s="55"/>
      <c r="I65" s="55"/>
      <c r="J65" s="55"/>
      <c r="K65" s="55"/>
      <c r="L65" s="55"/>
    </row>
    <row r="66" spans="1:12">
      <c r="A66" s="55"/>
      <c r="B66" s="55"/>
      <c r="C66" s="55"/>
      <c r="D66" s="55"/>
      <c r="E66" s="55"/>
      <c r="F66" s="55"/>
      <c r="G66" s="55"/>
      <c r="H66" s="55"/>
      <c r="I66" s="55"/>
      <c r="J66" s="55"/>
      <c r="K66" s="55"/>
      <c r="L66" s="55"/>
    </row>
    <row r="67" spans="1:12">
      <c r="A67" s="55"/>
      <c r="B67" s="55"/>
      <c r="C67" s="55"/>
      <c r="D67" s="55"/>
      <c r="E67" s="55"/>
      <c r="F67" s="55"/>
      <c r="G67" s="55"/>
      <c r="H67" s="55"/>
      <c r="I67" s="55"/>
      <c r="J67" s="55"/>
      <c r="K67" s="55"/>
      <c r="L67" s="55"/>
    </row>
    <row r="68" spans="1:12">
      <c r="A68" s="55"/>
      <c r="B68" s="55"/>
      <c r="C68" s="55"/>
      <c r="D68" s="55"/>
      <c r="E68" s="55"/>
      <c r="F68" s="55"/>
      <c r="G68" s="55"/>
      <c r="H68" s="55"/>
      <c r="I68" s="55"/>
      <c r="J68" s="55"/>
      <c r="K68" s="55"/>
      <c r="L68" s="55"/>
    </row>
    <row r="69" spans="1:12">
      <c r="A69" s="55"/>
      <c r="B69" s="55"/>
      <c r="C69" s="55"/>
      <c r="D69" s="55"/>
      <c r="E69" s="55"/>
      <c r="F69" s="55"/>
      <c r="G69" s="55"/>
      <c r="H69" s="55"/>
      <c r="I69" s="55"/>
      <c r="J69" s="55"/>
      <c r="K69" s="55"/>
      <c r="L69" s="55"/>
    </row>
    <row r="70" spans="1:12">
      <c r="A70" s="55"/>
      <c r="B70" s="55"/>
      <c r="C70" s="55"/>
      <c r="D70" s="55"/>
      <c r="E70" s="55"/>
      <c r="F70" s="55"/>
      <c r="G70" s="55"/>
      <c r="H70" s="55"/>
      <c r="I70" s="55"/>
      <c r="J70" s="55"/>
      <c r="K70" s="55"/>
      <c r="L70" s="55"/>
    </row>
    <row r="71" spans="1:12">
      <c r="A71" s="55"/>
      <c r="B71" s="55"/>
      <c r="C71" s="55"/>
      <c r="D71" s="55"/>
      <c r="E71" s="55"/>
      <c r="F71" s="55"/>
      <c r="G71" s="55"/>
      <c r="H71" s="55"/>
      <c r="I71" s="55"/>
      <c r="J71" s="55"/>
      <c r="K71" s="55"/>
      <c r="L71" s="55"/>
    </row>
    <row r="72" spans="1:12">
      <c r="A72" s="55"/>
      <c r="B72" s="55"/>
      <c r="C72" s="55"/>
      <c r="D72" s="55"/>
      <c r="E72" s="55"/>
      <c r="F72" s="55"/>
      <c r="G72" s="55"/>
      <c r="H72" s="55"/>
      <c r="I72" s="55"/>
      <c r="J72" s="55"/>
      <c r="K72" s="55"/>
      <c r="L72" s="55"/>
    </row>
    <row r="73" spans="1:12">
      <c r="A73" s="55"/>
      <c r="B73" s="55"/>
      <c r="C73" s="55"/>
      <c r="D73" s="55"/>
      <c r="E73" s="55"/>
      <c r="F73" s="55"/>
      <c r="G73" s="55"/>
      <c r="H73" s="55"/>
      <c r="I73" s="55"/>
      <c r="J73" s="55"/>
      <c r="K73" s="55"/>
      <c r="L73" s="55"/>
    </row>
    <row r="74" spans="1:12">
      <c r="A74" s="55"/>
      <c r="B74" s="55"/>
      <c r="C74" s="55"/>
      <c r="D74" s="55"/>
      <c r="E74" s="55"/>
      <c r="F74" s="55"/>
      <c r="G74" s="55"/>
      <c r="H74" s="55"/>
      <c r="I74" s="55"/>
      <c r="J74" s="55"/>
      <c r="K74" s="55"/>
      <c r="L74" s="55"/>
    </row>
    <row r="75" spans="1:12">
      <c r="A75" s="55"/>
      <c r="B75" s="55"/>
      <c r="C75" s="55"/>
      <c r="D75" s="55"/>
      <c r="E75" s="55"/>
      <c r="F75" s="55"/>
      <c r="G75" s="55"/>
      <c r="H75" s="55"/>
      <c r="I75" s="55"/>
      <c r="J75" s="55"/>
      <c r="K75" s="55"/>
      <c r="L75" s="55"/>
    </row>
    <row r="76" spans="1:12">
      <c r="A76" s="55"/>
      <c r="B76" s="55"/>
      <c r="C76" s="55"/>
      <c r="D76" s="55"/>
      <c r="E76" s="55"/>
      <c r="F76" s="55"/>
      <c r="G76" s="55"/>
      <c r="H76" s="55"/>
      <c r="I76" s="55"/>
      <c r="J76" s="55"/>
      <c r="K76" s="55"/>
      <c r="L76" s="55"/>
    </row>
    <row r="77" spans="1:12">
      <c r="A77" s="55"/>
      <c r="B77" s="55"/>
      <c r="C77" s="55"/>
      <c r="D77" s="55"/>
      <c r="E77" s="55"/>
      <c r="F77" s="55"/>
      <c r="G77" s="55"/>
      <c r="H77" s="55"/>
      <c r="I77" s="55"/>
      <c r="J77" s="55"/>
      <c r="K77" s="55"/>
      <c r="L77" s="55"/>
    </row>
    <row r="78" spans="1:12">
      <c r="A78" s="55"/>
      <c r="B78" s="55"/>
      <c r="C78" s="55"/>
      <c r="D78" s="55"/>
      <c r="E78" s="55"/>
      <c r="F78" s="55"/>
      <c r="G78" s="55"/>
      <c r="H78" s="55"/>
      <c r="I78" s="55"/>
      <c r="J78" s="55"/>
      <c r="K78" s="55"/>
      <c r="L78" s="55"/>
    </row>
    <row r="79" spans="1:12">
      <c r="A79" s="55"/>
      <c r="B79" s="55"/>
      <c r="C79" s="55"/>
      <c r="D79" s="55"/>
      <c r="E79" s="55"/>
      <c r="F79" s="55"/>
      <c r="G79" s="55"/>
      <c r="H79" s="55"/>
      <c r="I79" s="55"/>
      <c r="J79" s="55"/>
      <c r="K79" s="55"/>
      <c r="L79" s="55"/>
    </row>
    <row r="80" spans="1:12">
      <c r="A80" s="55"/>
      <c r="B80" s="55"/>
      <c r="C80" s="55"/>
      <c r="D80" s="55"/>
      <c r="E80" s="55"/>
      <c r="F80" s="55"/>
      <c r="G80" s="55"/>
      <c r="H80" s="55"/>
      <c r="I80" s="55"/>
      <c r="J80" s="55"/>
      <c r="K80" s="55"/>
      <c r="L80" s="55"/>
    </row>
    <row r="81" spans="1:12">
      <c r="A81" s="55"/>
      <c r="B81" s="55"/>
      <c r="C81" s="55"/>
      <c r="D81" s="55"/>
      <c r="E81" s="55"/>
      <c r="F81" s="55"/>
      <c r="G81" s="55"/>
      <c r="H81" s="55"/>
      <c r="I81" s="55"/>
      <c r="J81" s="55"/>
      <c r="K81" s="55"/>
      <c r="L81" s="55"/>
    </row>
    <row r="82" spans="1:12">
      <c r="A82" s="55"/>
      <c r="B82" s="55"/>
      <c r="C82" s="55"/>
      <c r="D82" s="55"/>
      <c r="E82" s="55"/>
      <c r="F82" s="55"/>
      <c r="G82" s="55"/>
      <c r="H82" s="55"/>
      <c r="I82" s="55"/>
      <c r="J82" s="55"/>
      <c r="K82" s="55"/>
      <c r="L82" s="55"/>
    </row>
    <row r="83" spans="1:12">
      <c r="A83" s="55"/>
      <c r="B83" s="55"/>
      <c r="C83" s="55"/>
      <c r="D83" s="55"/>
      <c r="E83" s="55"/>
      <c r="F83" s="55"/>
      <c r="G83" s="55"/>
      <c r="H83" s="55"/>
      <c r="I83" s="55"/>
      <c r="J83" s="55"/>
      <c r="K83" s="55"/>
      <c r="L83" s="55"/>
    </row>
    <row r="84" spans="1:12">
      <c r="A84" s="55"/>
      <c r="B84" s="55"/>
      <c r="C84" s="55"/>
      <c r="D84" s="55"/>
      <c r="E84" s="55"/>
      <c r="F84" s="55"/>
      <c r="G84" s="55"/>
      <c r="H84" s="55"/>
      <c r="I84" s="55"/>
      <c r="J84" s="55"/>
      <c r="K84" s="55"/>
      <c r="L84" s="55"/>
    </row>
    <row r="85" spans="1:12">
      <c r="A85" s="55"/>
      <c r="B85" s="55"/>
      <c r="C85" s="55"/>
      <c r="D85" s="55"/>
      <c r="E85" s="55"/>
      <c r="F85" s="55"/>
      <c r="G85" s="55"/>
      <c r="H85" s="55"/>
      <c r="I85" s="55"/>
      <c r="J85" s="55"/>
      <c r="K85" s="55"/>
      <c r="L85" s="55"/>
    </row>
    <row r="86" spans="1:12">
      <c r="A86" s="55"/>
      <c r="B86" s="55"/>
      <c r="C86" s="55"/>
      <c r="D86" s="55"/>
      <c r="E86" s="55"/>
      <c r="F86" s="55"/>
      <c r="G86" s="55"/>
      <c r="H86" s="55"/>
      <c r="I86" s="55"/>
      <c r="J86" s="55"/>
      <c r="K86" s="55"/>
      <c r="L86" s="55"/>
    </row>
    <row r="87" spans="1:12">
      <c r="A87" s="55"/>
      <c r="B87" s="55"/>
      <c r="C87" s="55"/>
      <c r="D87" s="55"/>
      <c r="E87" s="55"/>
      <c r="F87" s="55"/>
      <c r="G87" s="55"/>
      <c r="H87" s="55"/>
      <c r="I87" s="55"/>
      <c r="J87" s="55"/>
      <c r="K87" s="55"/>
      <c r="L87" s="55"/>
    </row>
    <row r="88" spans="1:12">
      <c r="A88" s="55"/>
      <c r="B88" s="55"/>
      <c r="C88" s="55"/>
      <c r="D88" s="55"/>
      <c r="E88" s="55"/>
      <c r="F88" s="55"/>
      <c r="G88" s="55"/>
      <c r="H88" s="55"/>
      <c r="I88" s="55"/>
      <c r="J88" s="55"/>
      <c r="K88" s="55"/>
      <c r="L88" s="55"/>
    </row>
    <row r="89" spans="1:12">
      <c r="A89" s="55"/>
      <c r="B89" s="55"/>
      <c r="C89" s="55"/>
      <c r="D89" s="55"/>
      <c r="E89" s="55"/>
      <c r="F89" s="55"/>
      <c r="G89" s="55"/>
      <c r="H89" s="55"/>
      <c r="I89" s="55"/>
      <c r="J89" s="55"/>
      <c r="K89" s="55"/>
      <c r="L89" s="55"/>
    </row>
    <row r="90" spans="1:12">
      <c r="A90" s="55"/>
      <c r="B90" s="55"/>
      <c r="C90" s="55"/>
      <c r="D90" s="55"/>
      <c r="E90" s="55"/>
      <c r="F90" s="55"/>
      <c r="G90" s="55"/>
      <c r="H90" s="55"/>
      <c r="I90" s="55"/>
      <c r="J90" s="55"/>
      <c r="K90" s="55"/>
      <c r="L90" s="55"/>
    </row>
    <row r="91" spans="1:12">
      <c r="A91" s="55"/>
      <c r="B91" s="55"/>
      <c r="C91" s="55"/>
      <c r="D91" s="55"/>
      <c r="E91" s="55"/>
      <c r="F91" s="55"/>
      <c r="G91" s="55"/>
      <c r="H91" s="55"/>
      <c r="I91" s="55"/>
      <c r="J91" s="55"/>
      <c r="K91" s="55"/>
      <c r="L91" s="55"/>
    </row>
    <row r="92" spans="1:12">
      <c r="A92" s="55"/>
      <c r="B92" s="55"/>
      <c r="C92" s="55"/>
      <c r="D92" s="55"/>
      <c r="E92" s="55"/>
      <c r="F92" s="55"/>
      <c r="G92" s="55"/>
      <c r="H92" s="55"/>
      <c r="I92" s="55"/>
      <c r="J92" s="55"/>
      <c r="K92" s="55"/>
      <c r="L92" s="55"/>
    </row>
    <row r="93" spans="1:12">
      <c r="A93" s="55"/>
      <c r="B93" s="55"/>
      <c r="C93" s="55"/>
      <c r="D93" s="55"/>
      <c r="E93" s="55"/>
      <c r="F93" s="55"/>
      <c r="G93" s="55"/>
      <c r="H93" s="55"/>
      <c r="I93" s="55"/>
      <c r="J93" s="55"/>
      <c r="K93" s="55"/>
      <c r="L93" s="55"/>
    </row>
    <row r="94" spans="1:12">
      <c r="A94" s="55"/>
      <c r="B94" s="55"/>
      <c r="C94" s="55"/>
      <c r="D94" s="55"/>
      <c r="E94" s="55"/>
      <c r="F94" s="55"/>
      <c r="G94" s="55"/>
      <c r="H94" s="55"/>
      <c r="I94" s="55"/>
      <c r="J94" s="55"/>
      <c r="K94" s="55"/>
      <c r="L94" s="55"/>
    </row>
    <row r="95" spans="1:12">
      <c r="A95" s="55"/>
      <c r="B95" s="55"/>
      <c r="C95" s="55"/>
      <c r="D95" s="55"/>
      <c r="E95" s="55"/>
      <c r="F95" s="55"/>
      <c r="G95" s="55"/>
      <c r="H95" s="55"/>
      <c r="I95" s="55"/>
      <c r="J95" s="55"/>
      <c r="K95" s="55"/>
      <c r="L95" s="55"/>
    </row>
    <row r="96" spans="1:12">
      <c r="A96" s="55"/>
      <c r="B96" s="55"/>
      <c r="C96" s="55"/>
      <c r="D96" s="55"/>
      <c r="E96" s="55"/>
      <c r="F96" s="55"/>
      <c r="G96" s="55"/>
      <c r="H96" s="55"/>
      <c r="I96" s="55"/>
      <c r="J96" s="55"/>
      <c r="K96" s="55"/>
      <c r="L96" s="55"/>
    </row>
    <row r="97" spans="1:12">
      <c r="A97" s="55"/>
      <c r="B97" s="55"/>
      <c r="C97" s="55"/>
      <c r="D97" s="55"/>
      <c r="E97" s="55"/>
      <c r="F97" s="55"/>
      <c r="G97" s="55"/>
      <c r="H97" s="55"/>
      <c r="I97" s="55"/>
      <c r="J97" s="55"/>
      <c r="K97" s="55"/>
      <c r="L97" s="55"/>
    </row>
    <row r="98" spans="1:12">
      <c r="A98" s="55"/>
      <c r="B98" s="55"/>
      <c r="C98" s="55"/>
      <c r="D98" s="55"/>
      <c r="E98" s="55"/>
      <c r="F98" s="55"/>
      <c r="G98" s="55"/>
      <c r="H98" s="55"/>
      <c r="I98" s="55"/>
      <c r="J98" s="55"/>
      <c r="K98" s="55"/>
      <c r="L98" s="55"/>
    </row>
    <row r="99" spans="1:12">
      <c r="A99" s="55"/>
      <c r="B99" s="55"/>
      <c r="C99" s="55"/>
      <c r="D99" s="55"/>
      <c r="E99" s="55"/>
      <c r="F99" s="55"/>
      <c r="G99" s="55"/>
      <c r="H99" s="55"/>
      <c r="I99" s="55"/>
      <c r="J99" s="55"/>
      <c r="K99" s="55"/>
      <c r="L99" s="55"/>
    </row>
    <row r="100" spans="1:12">
      <c r="A100" s="55"/>
      <c r="B100" s="55"/>
      <c r="C100" s="55"/>
      <c r="D100" s="55"/>
      <c r="E100" s="55"/>
      <c r="F100" s="55"/>
      <c r="G100" s="55"/>
      <c r="H100" s="55"/>
      <c r="I100" s="55"/>
      <c r="J100" s="55"/>
      <c r="K100" s="55"/>
      <c r="L100" s="55"/>
    </row>
    <row r="101" spans="1:12">
      <c r="A101" s="55"/>
      <c r="B101" s="55"/>
      <c r="C101" s="55"/>
      <c r="D101" s="55"/>
      <c r="E101" s="55"/>
      <c r="F101" s="55"/>
      <c r="G101" s="55"/>
      <c r="H101" s="55"/>
      <c r="I101" s="55"/>
      <c r="J101" s="55"/>
      <c r="K101" s="55"/>
      <c r="L101" s="55"/>
    </row>
    <row r="102" spans="1:12">
      <c r="A102" s="55"/>
      <c r="B102" s="55"/>
      <c r="C102" s="55"/>
      <c r="D102" s="55"/>
      <c r="E102" s="55"/>
      <c r="F102" s="55"/>
      <c r="G102" s="55"/>
      <c r="H102" s="55"/>
      <c r="I102" s="55"/>
      <c r="J102" s="55"/>
      <c r="K102" s="55"/>
      <c r="L102" s="55"/>
    </row>
    <row r="103" spans="1:12">
      <c r="A103" s="55"/>
      <c r="B103" s="55"/>
      <c r="C103" s="55"/>
      <c r="D103" s="55"/>
      <c r="E103" s="55"/>
      <c r="F103" s="55"/>
      <c r="G103" s="55"/>
      <c r="H103" s="55"/>
      <c r="I103" s="55"/>
      <c r="J103" s="55"/>
      <c r="K103" s="55"/>
      <c r="L103" s="55"/>
    </row>
    <row r="104" spans="1:12">
      <c r="A104" s="55"/>
      <c r="B104" s="55"/>
      <c r="C104" s="55"/>
      <c r="D104" s="55"/>
      <c r="E104" s="55"/>
      <c r="F104" s="55"/>
      <c r="G104" s="55"/>
      <c r="H104" s="55"/>
      <c r="I104" s="55"/>
      <c r="J104" s="55"/>
      <c r="K104" s="55"/>
      <c r="L104" s="55"/>
    </row>
    <row r="105" spans="1:12">
      <c r="A105" s="55"/>
      <c r="B105" s="55"/>
      <c r="C105" s="55"/>
      <c r="D105" s="55"/>
      <c r="E105" s="55"/>
      <c r="F105" s="55"/>
      <c r="G105" s="55"/>
      <c r="H105" s="55"/>
      <c r="I105" s="55"/>
      <c r="J105" s="55"/>
      <c r="K105" s="55"/>
      <c r="L105" s="55"/>
    </row>
    <row r="106" spans="1:12">
      <c r="A106" s="55"/>
      <c r="B106" s="55"/>
      <c r="C106" s="55"/>
      <c r="D106" s="55"/>
      <c r="E106" s="55"/>
      <c r="F106" s="55"/>
      <c r="G106" s="55"/>
      <c r="H106" s="55"/>
      <c r="I106" s="55"/>
      <c r="J106" s="55"/>
      <c r="K106" s="55"/>
      <c r="L106" s="55"/>
    </row>
    <row r="107" spans="1:12">
      <c r="A107" s="55"/>
      <c r="B107" s="55"/>
      <c r="C107" s="55"/>
      <c r="D107" s="55"/>
      <c r="E107" s="55"/>
      <c r="F107" s="55"/>
      <c r="G107" s="55"/>
      <c r="H107" s="55"/>
      <c r="I107" s="55"/>
      <c r="J107" s="55"/>
      <c r="K107" s="55"/>
      <c r="L107" s="55"/>
    </row>
    <row r="108" spans="1:12">
      <c r="A108" s="55"/>
      <c r="B108" s="55"/>
      <c r="C108" s="55"/>
      <c r="D108" s="55"/>
      <c r="E108" s="55"/>
      <c r="F108" s="55"/>
      <c r="G108" s="55"/>
      <c r="H108" s="55"/>
      <c r="I108" s="55"/>
      <c r="J108" s="55"/>
      <c r="K108" s="55"/>
      <c r="L108" s="55"/>
    </row>
    <row r="109" spans="1:12">
      <c r="A109" s="55"/>
      <c r="B109" s="55"/>
      <c r="C109" s="55"/>
      <c r="D109" s="55"/>
      <c r="E109" s="55"/>
      <c r="F109" s="55"/>
      <c r="G109" s="55"/>
      <c r="H109" s="55"/>
      <c r="I109" s="55"/>
      <c r="J109" s="55"/>
      <c r="K109" s="55"/>
      <c r="L109" s="55"/>
    </row>
    <row r="110" spans="1:12">
      <c r="A110" s="55"/>
      <c r="B110" s="55"/>
      <c r="C110" s="55"/>
      <c r="D110" s="55"/>
      <c r="E110" s="55"/>
      <c r="F110" s="55"/>
      <c r="G110" s="55"/>
      <c r="H110" s="55"/>
      <c r="I110" s="55"/>
      <c r="J110" s="55"/>
      <c r="K110" s="55"/>
      <c r="L110" s="55"/>
    </row>
    <row r="111" spans="1:12">
      <c r="A111" s="55"/>
      <c r="B111" s="55"/>
      <c r="C111" s="55"/>
      <c r="D111" s="55"/>
      <c r="E111" s="55"/>
      <c r="F111" s="55"/>
      <c r="G111" s="55"/>
      <c r="H111" s="55"/>
      <c r="I111" s="55"/>
      <c r="J111" s="55"/>
      <c r="K111" s="55"/>
      <c r="L111" s="55"/>
    </row>
    <row r="112" spans="1:12">
      <c r="A112" s="55"/>
      <c r="B112" s="55"/>
      <c r="C112" s="55"/>
      <c r="D112" s="55"/>
      <c r="E112" s="55"/>
      <c r="F112" s="55"/>
      <c r="G112" s="55"/>
      <c r="H112" s="55"/>
      <c r="I112" s="55"/>
      <c r="J112" s="55"/>
      <c r="K112" s="55"/>
      <c r="L112" s="55"/>
    </row>
    <row r="113" spans="1:12">
      <c r="A113" s="55"/>
      <c r="B113" s="55"/>
      <c r="C113" s="55"/>
      <c r="D113" s="55"/>
      <c r="E113" s="55"/>
      <c r="F113" s="55"/>
      <c r="G113" s="55"/>
      <c r="H113" s="55"/>
      <c r="I113" s="55"/>
      <c r="J113" s="55"/>
      <c r="K113" s="55"/>
      <c r="L113" s="55"/>
    </row>
    <row r="114" spans="1:12">
      <c r="A114" s="55"/>
      <c r="B114" s="55"/>
      <c r="C114" s="55"/>
      <c r="D114" s="55"/>
      <c r="E114" s="55"/>
      <c r="F114" s="55"/>
      <c r="G114" s="55"/>
      <c r="H114" s="55"/>
      <c r="I114" s="55"/>
      <c r="J114" s="55"/>
      <c r="K114" s="55"/>
      <c r="L114" s="55"/>
    </row>
    <row r="115" spans="1:12">
      <c r="A115" s="55"/>
      <c r="B115" s="55"/>
      <c r="C115" s="55"/>
      <c r="D115" s="55"/>
      <c r="E115" s="55"/>
      <c r="F115" s="55"/>
      <c r="G115" s="55"/>
      <c r="H115" s="55"/>
      <c r="I115" s="55"/>
      <c r="J115" s="55"/>
      <c r="K115" s="55"/>
      <c r="L115" s="55"/>
    </row>
    <row r="116" spans="1:12">
      <c r="A116" s="55"/>
      <c r="B116" s="55"/>
      <c r="C116" s="55"/>
      <c r="D116" s="55"/>
      <c r="E116" s="55"/>
      <c r="F116" s="55"/>
      <c r="G116" s="55"/>
      <c r="H116" s="55"/>
      <c r="I116" s="55"/>
      <c r="J116" s="55"/>
      <c r="K116" s="55"/>
      <c r="L116" s="55"/>
    </row>
    <row r="117" spans="1:12">
      <c r="A117" s="55"/>
      <c r="B117" s="55"/>
      <c r="C117" s="55"/>
      <c r="D117" s="55"/>
      <c r="E117" s="55"/>
      <c r="F117" s="55"/>
      <c r="G117" s="55"/>
      <c r="H117" s="55"/>
      <c r="I117" s="55"/>
      <c r="J117" s="55"/>
      <c r="K117" s="55"/>
      <c r="L117" s="55"/>
    </row>
    <row r="118" spans="1:12">
      <c r="A118" s="55"/>
      <c r="B118" s="55"/>
      <c r="C118" s="55"/>
      <c r="D118" s="55"/>
      <c r="E118" s="55"/>
      <c r="F118" s="55"/>
      <c r="G118" s="55"/>
      <c r="H118" s="55"/>
      <c r="I118" s="55"/>
      <c r="J118" s="55"/>
      <c r="K118" s="55"/>
      <c r="L118" s="55"/>
    </row>
    <row r="119" spans="1:12">
      <c r="A119" s="55"/>
      <c r="B119" s="55"/>
      <c r="C119" s="55"/>
      <c r="D119" s="55"/>
      <c r="E119" s="55"/>
      <c r="F119" s="55"/>
      <c r="G119" s="55"/>
      <c r="H119" s="55"/>
      <c r="I119" s="55"/>
      <c r="J119" s="55"/>
      <c r="K119" s="55"/>
      <c r="L119" s="55"/>
    </row>
    <row r="120" spans="1:12">
      <c r="A120" s="55"/>
      <c r="B120" s="55"/>
      <c r="C120" s="55"/>
      <c r="D120" s="55"/>
      <c r="E120" s="55"/>
      <c r="F120" s="55"/>
      <c r="G120" s="55"/>
      <c r="H120" s="55"/>
      <c r="I120" s="55"/>
      <c r="J120" s="55"/>
      <c r="K120" s="55"/>
      <c r="L120" s="55"/>
    </row>
    <row r="121" spans="1:12">
      <c r="A121" s="55"/>
      <c r="B121" s="55"/>
      <c r="C121" s="55"/>
      <c r="D121" s="55"/>
      <c r="E121" s="55"/>
      <c r="F121" s="55"/>
      <c r="G121" s="55"/>
      <c r="H121" s="55"/>
      <c r="I121" s="55"/>
      <c r="J121" s="55"/>
      <c r="K121" s="55"/>
      <c r="L121" s="55"/>
    </row>
    <row r="122" spans="1:12">
      <c r="A122" s="55"/>
      <c r="B122" s="55"/>
      <c r="C122" s="55"/>
      <c r="D122" s="55"/>
      <c r="E122" s="55"/>
      <c r="F122" s="55"/>
      <c r="G122" s="55"/>
      <c r="H122" s="55"/>
      <c r="I122" s="55"/>
      <c r="J122" s="55"/>
      <c r="K122" s="55"/>
      <c r="L122" s="55"/>
    </row>
    <row r="123" spans="1:12">
      <c r="A123" s="55"/>
      <c r="B123" s="55"/>
      <c r="C123" s="55"/>
      <c r="D123" s="55"/>
      <c r="E123" s="55"/>
      <c r="F123" s="55"/>
      <c r="G123" s="55"/>
      <c r="H123" s="55"/>
      <c r="I123" s="55"/>
      <c r="J123" s="55"/>
      <c r="K123" s="55"/>
      <c r="L123" s="55"/>
    </row>
    <row r="124" spans="1:12">
      <c r="A124" s="55"/>
      <c r="B124" s="55"/>
      <c r="C124" s="55"/>
      <c r="D124" s="55"/>
      <c r="E124" s="55"/>
      <c r="F124" s="55"/>
      <c r="G124" s="55"/>
      <c r="H124" s="55"/>
      <c r="I124" s="55"/>
      <c r="J124" s="55"/>
      <c r="K124" s="55"/>
      <c r="L124" s="55"/>
    </row>
  </sheetData>
  <mergeCells count="7">
    <mergeCell ref="A5:L5"/>
    <mergeCell ref="A29:E30"/>
    <mergeCell ref="C6:C7"/>
    <mergeCell ref="D6:F6"/>
    <mergeCell ref="K6:L6"/>
    <mergeCell ref="A6:B7"/>
    <mergeCell ref="G6:I6"/>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topLeftCell="A49" zoomScaleNormal="100" workbookViewId="0">
      <selection activeCell="O5" sqref="O5"/>
    </sheetView>
  </sheetViews>
  <sheetFormatPr defaultRowHeight="14.25"/>
  <cols>
    <col min="1" max="5" width="9" style="101" customWidth="1"/>
    <col min="6" max="7" width="9" style="101"/>
    <col min="8" max="8" width="12.375" style="101" customWidth="1"/>
    <col min="9" max="9" width="17.125" style="113" bestFit="1" customWidth="1"/>
    <col min="10" max="10" width="13.375" style="114" bestFit="1" customWidth="1"/>
    <col min="11" max="11" width="10.625" style="114" bestFit="1" customWidth="1"/>
    <col min="12" max="12" width="12.25" style="114" customWidth="1"/>
    <col min="13" max="13" width="11.5" style="116" bestFit="1" customWidth="1"/>
    <col min="14" max="14" width="8.125" style="116" bestFit="1" customWidth="1"/>
    <col min="15" max="15" width="9" style="101" customWidth="1"/>
    <col min="16" max="16" width="9.625" style="101" customWidth="1"/>
    <col min="17" max="16384" width="9" style="101"/>
  </cols>
  <sheetData>
    <row r="1" spans="2:16">
      <c r="I1" s="102"/>
      <c r="J1" s="204" t="s">
        <v>171</v>
      </c>
      <c r="K1" s="204"/>
      <c r="L1" s="103" t="s">
        <v>172</v>
      </c>
      <c r="M1" s="205" t="s">
        <v>173</v>
      </c>
      <c r="N1" s="205"/>
      <c r="O1" s="205" t="s">
        <v>174</v>
      </c>
      <c r="P1" s="205"/>
    </row>
    <row r="2" spans="2:16" ht="24">
      <c r="E2" s="52"/>
      <c r="F2" s="52"/>
      <c r="G2" s="52"/>
      <c r="H2" s="104"/>
      <c r="I2" s="105" t="s">
        <v>32</v>
      </c>
      <c r="J2" s="106" t="s">
        <v>87</v>
      </c>
      <c r="K2" s="106" t="s">
        <v>88</v>
      </c>
      <c r="L2" s="106" t="s">
        <v>175</v>
      </c>
      <c r="M2" s="91" t="s">
        <v>176</v>
      </c>
      <c r="N2" s="91" t="s">
        <v>177</v>
      </c>
      <c r="O2" s="107" t="s">
        <v>178</v>
      </c>
      <c r="P2" s="107" t="s">
        <v>334</v>
      </c>
    </row>
    <row r="3" spans="2:16" ht="15.75">
      <c r="E3" s="52"/>
      <c r="F3" s="52"/>
      <c r="G3" s="52"/>
      <c r="H3" s="104"/>
      <c r="I3" s="105" t="s">
        <v>333</v>
      </c>
      <c r="J3" s="106">
        <v>31772.959999999999</v>
      </c>
      <c r="K3" s="106">
        <v>121.44</v>
      </c>
      <c r="L3" s="164">
        <v>420.5</v>
      </c>
      <c r="M3" s="108">
        <v>48102.5</v>
      </c>
      <c r="N3" s="108">
        <v>37.549799999999998</v>
      </c>
      <c r="O3" s="108">
        <v>7123</v>
      </c>
      <c r="P3" s="107"/>
    </row>
    <row r="4" spans="2:16" ht="15.75">
      <c r="E4" s="52"/>
      <c r="F4" s="52"/>
      <c r="G4" s="52"/>
      <c r="I4" s="102">
        <v>41943</v>
      </c>
      <c r="J4" s="106">
        <v>29308.77</v>
      </c>
      <c r="K4" s="106">
        <v>127.02</v>
      </c>
      <c r="L4" s="103">
        <v>249.2</v>
      </c>
      <c r="M4" s="108">
        <v>48157.5</v>
      </c>
      <c r="N4" s="108">
        <v>37.700000000000003</v>
      </c>
      <c r="O4" s="108">
        <v>5450</v>
      </c>
      <c r="P4" s="108"/>
    </row>
    <row r="5" spans="2:16" ht="15.75">
      <c r="E5" s="52"/>
      <c r="F5" s="52"/>
      <c r="G5" s="52"/>
      <c r="I5" s="102">
        <v>41912</v>
      </c>
      <c r="J5" s="106">
        <v>27281.72</v>
      </c>
      <c r="K5" s="106">
        <v>136.06</v>
      </c>
      <c r="L5" s="161">
        <v>404.3</v>
      </c>
      <c r="M5" s="108">
        <v>48242.5</v>
      </c>
      <c r="N5" s="108">
        <v>37.9</v>
      </c>
      <c r="O5" s="108">
        <v>4094.9</v>
      </c>
      <c r="P5" s="110">
        <v>37300</v>
      </c>
    </row>
    <row r="6" spans="2:16" ht="15.75">
      <c r="E6" s="52"/>
      <c r="F6" s="52"/>
      <c r="G6" s="52"/>
      <c r="I6" s="102">
        <v>41882</v>
      </c>
      <c r="J6" s="106">
        <v>24810.957600000002</v>
      </c>
      <c r="K6" s="106">
        <v>143.5514</v>
      </c>
      <c r="L6" s="154">
        <v>237</v>
      </c>
      <c r="M6" s="108">
        <v>47959.5</v>
      </c>
      <c r="N6" s="108">
        <v>37.85</v>
      </c>
      <c r="O6" s="108">
        <v>2956.8</v>
      </c>
      <c r="P6" s="108"/>
    </row>
    <row r="7" spans="2:16" ht="15.75">
      <c r="E7" s="52"/>
      <c r="F7" s="52"/>
      <c r="G7" s="52"/>
      <c r="I7" s="102">
        <v>41851</v>
      </c>
      <c r="J7" s="106">
        <v>21899.308300000001</v>
      </c>
      <c r="K7" s="106">
        <v>157.35550000000001</v>
      </c>
      <c r="L7" s="103">
        <v>243.6</v>
      </c>
      <c r="M7" s="108">
        <v>47690.3</v>
      </c>
      <c r="N7" s="108">
        <v>37.75</v>
      </c>
      <c r="O7" s="108">
        <v>2043.7</v>
      </c>
      <c r="P7" s="108"/>
    </row>
    <row r="8" spans="2:16">
      <c r="B8" s="72"/>
      <c r="I8" s="109">
        <v>41820</v>
      </c>
      <c r="J8" s="106">
        <v>17982.1708</v>
      </c>
      <c r="K8" s="106">
        <v>146.0025</v>
      </c>
      <c r="L8" s="106">
        <v>454.7</v>
      </c>
      <c r="M8" s="108">
        <v>46406.5</v>
      </c>
      <c r="N8" s="108">
        <v>36.94</v>
      </c>
      <c r="O8" s="108">
        <v>1394.3</v>
      </c>
      <c r="P8" s="110">
        <v>28040</v>
      </c>
    </row>
    <row r="9" spans="2:16">
      <c r="B9" s="72"/>
      <c r="I9" s="109">
        <v>41790</v>
      </c>
      <c r="J9" s="106">
        <v>14000.2523</v>
      </c>
      <c r="K9" s="106">
        <v>179.7602</v>
      </c>
      <c r="L9" s="106">
        <v>253.9</v>
      </c>
      <c r="M9" s="108">
        <v>45419.5</v>
      </c>
      <c r="N9" s="108">
        <v>36.28</v>
      </c>
      <c r="O9" s="108">
        <v>810.9</v>
      </c>
      <c r="P9" s="108"/>
    </row>
    <row r="10" spans="2:16">
      <c r="I10" s="109">
        <v>41759</v>
      </c>
      <c r="J10" s="106">
        <v>9441.4302000000007</v>
      </c>
      <c r="K10" s="106">
        <v>158.01599999999999</v>
      </c>
      <c r="L10" s="106">
        <v>142</v>
      </c>
      <c r="M10" s="108">
        <v>44501.8</v>
      </c>
      <c r="N10" s="108">
        <v>35.9</v>
      </c>
      <c r="O10" s="108">
        <v>479.8</v>
      </c>
      <c r="P10" s="108"/>
    </row>
    <row r="11" spans="2:16" ht="15" customHeight="1">
      <c r="I11" s="109">
        <v>41729</v>
      </c>
      <c r="J11" s="106">
        <v>7176.7</v>
      </c>
      <c r="K11" s="106">
        <v>161.5</v>
      </c>
      <c r="L11" s="106">
        <v>284.3</v>
      </c>
      <c r="M11" s="108">
        <v>42978.6</v>
      </c>
      <c r="N11" s="108">
        <v>34.700000000000003</v>
      </c>
      <c r="O11" s="108">
        <v>279.3</v>
      </c>
      <c r="P11" s="110">
        <f t="shared" ref="P11" si="0">O11*100</f>
        <v>27930</v>
      </c>
    </row>
    <row r="12" spans="2:16">
      <c r="I12" s="109">
        <v>41698</v>
      </c>
      <c r="J12" s="106">
        <v>4156.2464</v>
      </c>
      <c r="K12" s="106">
        <v>136.90389999999999</v>
      </c>
      <c r="L12" s="106">
        <v>226.3</v>
      </c>
      <c r="M12" s="108">
        <v>41923.800000000003</v>
      </c>
      <c r="N12" s="108">
        <v>33.94</v>
      </c>
      <c r="O12" s="108">
        <v>134</v>
      </c>
      <c r="P12" s="110"/>
    </row>
    <row r="13" spans="2:16">
      <c r="I13" s="109">
        <v>41639</v>
      </c>
      <c r="J13" s="106">
        <v>14248.525299999999</v>
      </c>
      <c r="K13" s="106">
        <v>21.2316</v>
      </c>
      <c r="L13" s="106">
        <v>1111.7</v>
      </c>
      <c r="M13" s="108">
        <v>40161.1</v>
      </c>
      <c r="N13" s="108">
        <v>32.700000000000003</v>
      </c>
      <c r="O13" s="108"/>
      <c r="P13" s="110">
        <v>20010</v>
      </c>
    </row>
    <row r="14" spans="2:16">
      <c r="I14" s="109">
        <v>41608</v>
      </c>
      <c r="J14" s="106">
        <v>11858.0774</v>
      </c>
      <c r="K14" s="106">
        <v>15.2537</v>
      </c>
      <c r="L14" s="106">
        <v>335.2</v>
      </c>
      <c r="M14" s="108">
        <v>38687.800000000003</v>
      </c>
      <c r="N14" s="108">
        <v>31.6</v>
      </c>
      <c r="O14" s="108"/>
      <c r="P14" s="110"/>
    </row>
    <row r="15" spans="2:16">
      <c r="I15" s="109">
        <v>41578</v>
      </c>
      <c r="J15" s="106">
        <v>10617.266</v>
      </c>
      <c r="K15" s="106">
        <v>13.7151</v>
      </c>
      <c r="L15" s="106">
        <v>230.3</v>
      </c>
      <c r="M15" s="108">
        <v>37940.6</v>
      </c>
      <c r="N15" s="108">
        <v>31.2</v>
      </c>
      <c r="O15" s="108"/>
      <c r="P15" s="110"/>
    </row>
    <row r="16" spans="2:16">
      <c r="I16" s="109">
        <v>41547</v>
      </c>
      <c r="J16" s="106">
        <v>9404.1836000000003</v>
      </c>
      <c r="K16" s="106">
        <v>9.3699999999999992</v>
      </c>
      <c r="L16" s="106">
        <v>347.8</v>
      </c>
      <c r="M16" s="108">
        <v>36759.800000000003</v>
      </c>
      <c r="N16" s="108">
        <v>30.47</v>
      </c>
      <c r="O16" s="108"/>
      <c r="P16" s="110">
        <v>15769.999999999998</v>
      </c>
    </row>
    <row r="17" spans="1:16">
      <c r="I17" s="109">
        <v>41517</v>
      </c>
      <c r="J17" s="106">
        <v>8211.0764999999992</v>
      </c>
      <c r="K17" s="106">
        <v>4.5747</v>
      </c>
      <c r="L17" s="106">
        <v>215.6</v>
      </c>
      <c r="M17" s="108">
        <v>35129</v>
      </c>
      <c r="N17" s="108">
        <v>29.4</v>
      </c>
      <c r="O17" s="108"/>
      <c r="P17" s="110"/>
    </row>
    <row r="18" spans="1:16">
      <c r="I18" s="109">
        <v>41486</v>
      </c>
      <c r="J18" s="106">
        <v>6987.058</v>
      </c>
      <c r="K18" s="106">
        <v>-1.2089000000000001</v>
      </c>
      <c r="L18" s="106">
        <v>217.7</v>
      </c>
      <c r="M18" s="108">
        <v>33373.9</v>
      </c>
      <c r="N18" s="108">
        <v>28.16</v>
      </c>
      <c r="O18" s="108"/>
      <c r="P18" s="110"/>
    </row>
    <row r="19" spans="1:16">
      <c r="I19" s="109">
        <v>41455</v>
      </c>
      <c r="J19" s="106">
        <v>5789.4312</v>
      </c>
      <c r="K19" s="106">
        <v>-5.6936999999999998</v>
      </c>
      <c r="L19" s="106">
        <v>470.1</v>
      </c>
      <c r="M19" s="108">
        <v>31887</v>
      </c>
      <c r="N19" s="108">
        <v>27.1</v>
      </c>
      <c r="O19" s="108"/>
      <c r="P19" s="110">
        <v>12610</v>
      </c>
    </row>
    <row r="20" spans="1:16">
      <c r="I20" s="109">
        <v>41425</v>
      </c>
      <c r="J20" s="106">
        <v>4376.4119000000001</v>
      </c>
      <c r="K20" s="106">
        <v>-9.9749999999999996</v>
      </c>
      <c r="L20" s="106">
        <v>173.9</v>
      </c>
      <c r="M20" s="108">
        <v>30437.3</v>
      </c>
      <c r="N20" s="108">
        <v>26.1</v>
      </c>
      <c r="O20" s="108"/>
      <c r="P20" s="110"/>
    </row>
    <row r="21" spans="1:16">
      <c r="I21" s="109">
        <v>41394</v>
      </c>
      <c r="J21" s="106">
        <v>3450.8</v>
      </c>
      <c r="K21" s="106">
        <v>-8.1999999999999993</v>
      </c>
      <c r="L21" s="106">
        <v>164.5</v>
      </c>
      <c r="M21" s="108">
        <v>28874.3</v>
      </c>
      <c r="N21" s="108">
        <v>25</v>
      </c>
      <c r="O21" s="108"/>
      <c r="P21" s="110"/>
    </row>
    <row r="22" spans="1:16">
      <c r="I22" s="109">
        <v>41364</v>
      </c>
      <c r="J22" s="106">
        <v>2566.3000000000002</v>
      </c>
      <c r="K22" s="106">
        <v>10.4</v>
      </c>
      <c r="L22" s="106">
        <v>488</v>
      </c>
      <c r="M22" s="108">
        <v>27726.7</v>
      </c>
      <c r="N22" s="108">
        <v>24.2</v>
      </c>
      <c r="O22" s="108"/>
      <c r="P22" s="110">
        <v>9020</v>
      </c>
    </row>
    <row r="23" spans="1:16">
      <c r="I23" s="109">
        <v>41333</v>
      </c>
      <c r="J23" s="106">
        <v>1681.2208000000001</v>
      </c>
      <c r="K23" s="106">
        <v>27.23</v>
      </c>
      <c r="L23" s="106"/>
      <c r="M23" s="108">
        <v>25991.599999999999</v>
      </c>
      <c r="N23" s="108">
        <v>23</v>
      </c>
      <c r="O23" s="108"/>
      <c r="P23" s="110"/>
    </row>
    <row r="24" spans="1:16">
      <c r="I24" s="109">
        <v>41274</v>
      </c>
      <c r="J24" s="106">
        <v>11777.5</v>
      </c>
      <c r="K24" s="106">
        <v>41</v>
      </c>
      <c r="L24" s="106">
        <v>773.9</v>
      </c>
      <c r="M24" s="108">
        <v>24588</v>
      </c>
      <c r="N24" s="108">
        <v>21.9</v>
      </c>
      <c r="O24" s="108"/>
      <c r="P24" s="110">
        <v>6833</v>
      </c>
    </row>
    <row r="25" spans="1:16">
      <c r="I25" s="109">
        <v>41243</v>
      </c>
      <c r="J25" s="106">
        <v>10310.6</v>
      </c>
      <c r="K25" s="106">
        <v>36.799999999999997</v>
      </c>
      <c r="L25" s="106">
        <v>376.9</v>
      </c>
      <c r="M25" s="108">
        <v>23280.3</v>
      </c>
      <c r="N25" s="108">
        <v>20.9</v>
      </c>
      <c r="O25" s="108"/>
      <c r="P25" s="110"/>
    </row>
    <row r="26" spans="1:16">
      <c r="I26" s="109">
        <v>41213</v>
      </c>
      <c r="J26" s="106">
        <v>9355.7999999999993</v>
      </c>
      <c r="K26" s="106">
        <v>36.700000000000003</v>
      </c>
      <c r="L26" s="106">
        <v>210</v>
      </c>
      <c r="M26" s="108">
        <v>22048.6</v>
      </c>
      <c r="N26" s="108">
        <v>20</v>
      </c>
      <c r="O26" s="108"/>
      <c r="P26" s="110"/>
    </row>
    <row r="27" spans="1:16">
      <c r="I27" s="109">
        <v>41182</v>
      </c>
      <c r="J27" s="106">
        <v>8616.2999999999993</v>
      </c>
      <c r="K27" s="106">
        <v>37.5</v>
      </c>
      <c r="L27" s="106">
        <v>324.89999999999998</v>
      </c>
      <c r="M27" s="108">
        <v>21241.5</v>
      </c>
      <c r="N27" s="108">
        <v>19</v>
      </c>
      <c r="O27" s="108"/>
      <c r="P27" s="110">
        <v>4370</v>
      </c>
    </row>
    <row r="28" spans="1:16">
      <c r="A28" s="111"/>
      <c r="I28" s="109">
        <v>41152</v>
      </c>
      <c r="J28" s="106">
        <v>7868</v>
      </c>
      <c r="K28" s="106">
        <v>40.5</v>
      </c>
      <c r="L28" s="106">
        <v>240.9</v>
      </c>
      <c r="M28" s="108">
        <v>20263.900000000001</v>
      </c>
      <c r="N28" s="108">
        <v>18.7</v>
      </c>
      <c r="O28" s="108"/>
      <c r="P28" s="110"/>
    </row>
    <row r="29" spans="1:16">
      <c r="I29" s="109">
        <v>41121</v>
      </c>
      <c r="J29" s="106">
        <v>7086.2</v>
      </c>
      <c r="K29" s="106">
        <v>44.1</v>
      </c>
      <c r="L29" s="106">
        <v>201.6</v>
      </c>
      <c r="M29" s="108">
        <v>19255.7</v>
      </c>
      <c r="N29" s="108">
        <v>18</v>
      </c>
      <c r="O29" s="108"/>
      <c r="P29" s="110"/>
    </row>
    <row r="30" spans="1:16">
      <c r="I30" s="109">
        <v>41090</v>
      </c>
      <c r="J30" s="106">
        <v>6317.5</v>
      </c>
      <c r="K30" s="106">
        <v>30.8</v>
      </c>
      <c r="L30" s="106">
        <v>612.79999999999995</v>
      </c>
      <c r="M30" s="108">
        <v>18376.099999999999</v>
      </c>
      <c r="N30" s="108">
        <v>17.3</v>
      </c>
      <c r="O30" s="108"/>
      <c r="P30" s="110">
        <v>2770</v>
      </c>
    </row>
    <row r="31" spans="1:16">
      <c r="I31" s="109">
        <v>41060</v>
      </c>
      <c r="J31" s="106">
        <v>5000.6000000000004</v>
      </c>
      <c r="K31" s="106">
        <v>44.2</v>
      </c>
      <c r="L31" s="106">
        <v>212.7</v>
      </c>
      <c r="M31" s="108">
        <v>17575.3</v>
      </c>
      <c r="N31" s="108">
        <v>16.7</v>
      </c>
      <c r="O31" s="108"/>
      <c r="P31" s="110"/>
    </row>
    <row r="32" spans="1:16">
      <c r="I32" s="109">
        <v>41029</v>
      </c>
      <c r="J32" s="106">
        <v>3903.7</v>
      </c>
      <c r="K32" s="106">
        <v>57.8</v>
      </c>
      <c r="L32" s="106">
        <v>147.30000000000001</v>
      </c>
      <c r="M32" s="108">
        <v>16667.5</v>
      </c>
      <c r="N32" s="108">
        <v>16</v>
      </c>
      <c r="O32" s="108"/>
      <c r="P32" s="110"/>
    </row>
    <row r="33" spans="9:16">
      <c r="I33" s="109">
        <v>40999</v>
      </c>
      <c r="J33" s="106">
        <v>3024.5</v>
      </c>
      <c r="K33" s="106">
        <v>99.1</v>
      </c>
      <c r="L33" s="106">
        <v>326.39999999999998</v>
      </c>
      <c r="M33" s="108">
        <v>15897.1</v>
      </c>
      <c r="N33" s="108">
        <v>15.4</v>
      </c>
      <c r="O33" s="108"/>
      <c r="P33" s="110">
        <v>1780</v>
      </c>
    </row>
    <row r="34" spans="9:16">
      <c r="I34" s="109">
        <v>40968</v>
      </c>
      <c r="J34" s="106">
        <v>1281</v>
      </c>
      <c r="K34" s="106">
        <v>38.9</v>
      </c>
      <c r="L34" s="106"/>
      <c r="M34" s="108">
        <v>15206</v>
      </c>
      <c r="N34" s="108">
        <v>14.9</v>
      </c>
      <c r="O34" s="108"/>
      <c r="P34" s="110"/>
    </row>
    <row r="35" spans="9:16">
      <c r="I35" s="109">
        <v>40939</v>
      </c>
      <c r="J35" s="106">
        <v>553.60230000000001</v>
      </c>
      <c r="K35" s="106">
        <v>17.325600000000001</v>
      </c>
      <c r="L35" s="106"/>
      <c r="M35" s="108">
        <v>14391.9</v>
      </c>
      <c r="N35" s="108">
        <v>14.3</v>
      </c>
      <c r="O35" s="108"/>
      <c r="P35" s="110"/>
    </row>
    <row r="36" spans="9:16">
      <c r="I36" s="109">
        <v>40908</v>
      </c>
      <c r="J36" s="106">
        <v>6962.9</v>
      </c>
      <c r="K36" s="106">
        <v>5.2</v>
      </c>
      <c r="L36" s="106">
        <v>675.7</v>
      </c>
      <c r="M36" s="108">
        <v>13660</v>
      </c>
      <c r="N36" s="108">
        <v>13.7</v>
      </c>
      <c r="O36" s="108"/>
      <c r="P36" s="110">
        <v>1040</v>
      </c>
    </row>
    <row r="37" spans="9:16">
      <c r="I37" s="109">
        <v>40877</v>
      </c>
      <c r="J37" s="106">
        <v>6271.1</v>
      </c>
      <c r="K37" s="106">
        <v>10.3</v>
      </c>
      <c r="L37" s="106">
        <v>363.6</v>
      </c>
      <c r="M37" s="108">
        <v>12842.4</v>
      </c>
      <c r="N37" s="108">
        <v>13</v>
      </c>
      <c r="O37" s="108"/>
      <c r="P37" s="110"/>
    </row>
    <row r="38" spans="9:16">
      <c r="I38" s="109">
        <v>40847</v>
      </c>
      <c r="J38" s="106">
        <v>5718.9</v>
      </c>
      <c r="K38" s="106">
        <v>14</v>
      </c>
      <c r="L38" s="106">
        <v>217.7</v>
      </c>
      <c r="M38" s="108"/>
      <c r="N38" s="108">
        <v>12.2</v>
      </c>
      <c r="O38" s="108"/>
      <c r="P38" s="110"/>
    </row>
    <row r="39" spans="9:16">
      <c r="I39" s="109">
        <v>40816</v>
      </c>
      <c r="J39" s="106">
        <v>5262.6</v>
      </c>
      <c r="K39" s="106">
        <v>24.2</v>
      </c>
      <c r="L39" s="106">
        <v>381.3</v>
      </c>
      <c r="M39" s="108"/>
      <c r="N39" s="108">
        <v>11.5</v>
      </c>
      <c r="O39" s="108"/>
      <c r="P39" s="110">
        <v>450</v>
      </c>
    </row>
    <row r="40" spans="9:16">
      <c r="I40" s="109">
        <v>40786</v>
      </c>
      <c r="J40" s="106">
        <v>4823.8999999999996</v>
      </c>
      <c r="K40" s="106">
        <v>37.5</v>
      </c>
      <c r="L40" s="106">
        <v>105.2</v>
      </c>
      <c r="M40" s="108"/>
      <c r="N40" s="108">
        <v>10.8</v>
      </c>
      <c r="O40" s="108"/>
      <c r="P40" s="110"/>
    </row>
    <row r="41" spans="9:16">
      <c r="I41" s="109">
        <v>40755</v>
      </c>
      <c r="J41" s="106">
        <v>4219.1000000000004</v>
      </c>
      <c r="K41" s="106">
        <v>45.3</v>
      </c>
      <c r="L41" s="106">
        <v>156.6</v>
      </c>
      <c r="M41" s="108"/>
      <c r="N41" s="108">
        <v>10</v>
      </c>
      <c r="O41" s="108"/>
      <c r="P41" s="110"/>
    </row>
    <row r="42" spans="9:16">
      <c r="I42" s="109">
        <v>40724</v>
      </c>
      <c r="J42" s="106">
        <v>4106.7</v>
      </c>
      <c r="K42" s="106">
        <v>68.099999999999994</v>
      </c>
      <c r="L42" s="106">
        <v>647.6</v>
      </c>
      <c r="M42" s="108"/>
      <c r="N42" s="108">
        <v>9.4</v>
      </c>
      <c r="O42" s="108"/>
      <c r="P42" s="110">
        <v>220.00000000000003</v>
      </c>
    </row>
    <row r="43" spans="9:16">
      <c r="I43" s="109">
        <v>40694</v>
      </c>
      <c r="J43" s="106">
        <v>2884.3</v>
      </c>
      <c r="K43" s="106">
        <v>44.4</v>
      </c>
      <c r="L43" s="106">
        <v>187.1</v>
      </c>
      <c r="M43" s="108"/>
      <c r="N43" s="108">
        <v>8.6999999999999993</v>
      </c>
      <c r="O43" s="108"/>
      <c r="P43" s="110"/>
    </row>
    <row r="44" spans="9:16">
      <c r="I44" s="109">
        <v>40663</v>
      </c>
      <c r="J44" s="106">
        <v>2026.9</v>
      </c>
      <c r="K44" s="106">
        <v>27.3</v>
      </c>
      <c r="L44" s="106">
        <v>139</v>
      </c>
      <c r="M44" s="108"/>
      <c r="N44" s="108">
        <v>8.1</v>
      </c>
      <c r="O44" s="108"/>
      <c r="P44" s="110"/>
    </row>
    <row r="45" spans="9:16">
      <c r="I45" s="109">
        <v>40633</v>
      </c>
      <c r="J45" s="106">
        <v>1359.1</v>
      </c>
      <c r="K45" s="106">
        <v>27.1</v>
      </c>
      <c r="L45" s="106">
        <v>247.7</v>
      </c>
      <c r="M45" s="108"/>
      <c r="N45" s="108">
        <v>7.5</v>
      </c>
      <c r="O45" s="108"/>
      <c r="P45" s="110">
        <v>80</v>
      </c>
    </row>
    <row r="46" spans="9:16">
      <c r="I46" s="109">
        <v>40602</v>
      </c>
      <c r="J46" s="106">
        <v>842.5</v>
      </c>
      <c r="K46" s="106">
        <v>18.5</v>
      </c>
      <c r="L46" s="106">
        <v>99.7</v>
      </c>
      <c r="M46" s="108"/>
      <c r="N46" s="108">
        <v>7</v>
      </c>
      <c r="O46" s="108"/>
      <c r="P46" s="110"/>
    </row>
    <row r="47" spans="9:16">
      <c r="I47" s="109">
        <v>40574</v>
      </c>
      <c r="J47" s="106">
        <v>442.87740000000002</v>
      </c>
      <c r="K47" s="106">
        <v>19.7546</v>
      </c>
      <c r="L47" s="106">
        <v>110.2</v>
      </c>
      <c r="M47" s="108"/>
      <c r="N47" s="108">
        <v>6.4</v>
      </c>
      <c r="O47" s="108"/>
      <c r="P47" s="110"/>
    </row>
    <row r="48" spans="9:16">
      <c r="I48" s="109">
        <v>40543</v>
      </c>
      <c r="J48" s="106">
        <v>6593</v>
      </c>
      <c r="K48" s="106">
        <v>4.5999999999999996</v>
      </c>
      <c r="L48" s="106">
        <v>712.7</v>
      </c>
      <c r="M48" s="108"/>
      <c r="N48" s="108"/>
      <c r="O48" s="108"/>
      <c r="P48" s="110">
        <v>20</v>
      </c>
    </row>
    <row r="49" spans="9:16">
      <c r="I49" s="109">
        <v>40512</v>
      </c>
      <c r="J49" s="106">
        <v>5701.9</v>
      </c>
      <c r="K49" s="106">
        <v>-1</v>
      </c>
      <c r="L49" s="106">
        <v>416.5</v>
      </c>
      <c r="M49" s="108"/>
      <c r="N49" s="108"/>
      <c r="O49" s="108"/>
      <c r="P49" s="110"/>
    </row>
    <row r="50" spans="9:16">
      <c r="I50" s="109">
        <v>40482</v>
      </c>
      <c r="J50" s="106">
        <v>5070.6000000000004</v>
      </c>
      <c r="K50" s="106">
        <v>-3.6</v>
      </c>
      <c r="L50" s="106">
        <v>275.89999999999998</v>
      </c>
      <c r="M50" s="108"/>
      <c r="N50" s="108"/>
      <c r="O50" s="108"/>
      <c r="P50" s="110"/>
    </row>
    <row r="51" spans="9:16">
      <c r="I51" s="109">
        <v>40451</v>
      </c>
      <c r="J51" s="106">
        <v>4298.8999999999996</v>
      </c>
      <c r="K51" s="106">
        <v>-10.3</v>
      </c>
      <c r="L51" s="106">
        <v>337.9</v>
      </c>
      <c r="M51" s="108"/>
      <c r="N51" s="108"/>
      <c r="O51" s="108"/>
      <c r="P51" s="110"/>
    </row>
    <row r="52" spans="9:16">
      <c r="I52" s="109">
        <v>40421</v>
      </c>
      <c r="J52" s="106">
        <v>3539.1</v>
      </c>
      <c r="K52" s="106">
        <v>-16.399999999999999</v>
      </c>
      <c r="L52" s="106">
        <v>398.9</v>
      </c>
      <c r="M52" s="112"/>
      <c r="N52" s="112"/>
      <c r="O52" s="108"/>
      <c r="P52" s="110"/>
    </row>
    <row r="53" spans="9:16">
      <c r="I53" s="109">
        <v>40390</v>
      </c>
      <c r="J53" s="106">
        <v>1084.5999999999999</v>
      </c>
      <c r="K53" s="106">
        <v>-34.1</v>
      </c>
      <c r="L53" s="106">
        <v>140</v>
      </c>
      <c r="M53" s="112"/>
      <c r="N53" s="112"/>
      <c r="O53" s="108"/>
      <c r="P53" s="110"/>
    </row>
    <row r="54" spans="9:16">
      <c r="I54" s="109">
        <v>40359</v>
      </c>
      <c r="J54" s="106">
        <v>917.1</v>
      </c>
      <c r="K54" s="106">
        <v>-40.6</v>
      </c>
      <c r="L54" s="106">
        <v>308.39999999999998</v>
      </c>
      <c r="M54" s="112"/>
      <c r="N54" s="112"/>
      <c r="O54" s="108"/>
      <c r="P54" s="110"/>
    </row>
    <row r="55" spans="9:16">
      <c r="I55" s="109">
        <v>40329</v>
      </c>
      <c r="J55" s="106">
        <v>744.4</v>
      </c>
      <c r="K55" s="106">
        <v>-45.8</v>
      </c>
      <c r="L55" s="106">
        <v>142.5</v>
      </c>
      <c r="M55" s="112"/>
      <c r="N55" s="112"/>
      <c r="O55" s="108"/>
      <c r="P55" s="110"/>
    </row>
    <row r="56" spans="9:16">
      <c r="I56" s="109">
        <v>40298</v>
      </c>
      <c r="J56" s="106">
        <v>1003.2</v>
      </c>
      <c r="K56" s="106">
        <v>-40.6</v>
      </c>
      <c r="L56" s="106">
        <v>105.4</v>
      </c>
      <c r="M56" s="112"/>
      <c r="N56" s="112"/>
      <c r="O56" s="108"/>
      <c r="P56" s="110"/>
    </row>
    <row r="57" spans="9:16">
      <c r="I57" s="109">
        <v>40268</v>
      </c>
      <c r="J57" s="106">
        <v>460.4</v>
      </c>
      <c r="K57" s="106">
        <v>-41.3</v>
      </c>
      <c r="L57" s="106"/>
      <c r="M57" s="112"/>
      <c r="N57" s="112"/>
      <c r="O57" s="108"/>
      <c r="P57" s="110"/>
    </row>
    <row r="58" spans="9:16">
      <c r="I58" s="109">
        <v>40237</v>
      </c>
      <c r="J58" s="106">
        <v>255.4</v>
      </c>
      <c r="K58" s="106">
        <v>-19</v>
      </c>
      <c r="L58" s="106"/>
      <c r="M58" s="112"/>
      <c r="N58" s="112"/>
      <c r="O58" s="108"/>
      <c r="P58" s="110"/>
    </row>
    <row r="59" spans="9:16">
      <c r="I59" s="109">
        <v>40209</v>
      </c>
      <c r="J59" s="106">
        <v>120.3706</v>
      </c>
      <c r="K59" s="106">
        <v>13.2098</v>
      </c>
      <c r="L59" s="106"/>
      <c r="M59" s="112"/>
      <c r="N59" s="112"/>
      <c r="O59" s="108"/>
      <c r="P59" s="110"/>
    </row>
    <row r="60" spans="9:16">
      <c r="I60" s="109">
        <v>40178</v>
      </c>
      <c r="J60" s="106">
        <v>3021.58</v>
      </c>
      <c r="K60" s="106">
        <v>102.2</v>
      </c>
      <c r="L60" s="106">
        <v>951.5</v>
      </c>
      <c r="M60" s="112"/>
      <c r="N60" s="112"/>
      <c r="O60" s="108"/>
      <c r="P60" s="110"/>
    </row>
    <row r="61" spans="9:16">
      <c r="I61" s="109">
        <v>40147</v>
      </c>
      <c r="J61" s="106">
        <v>2750.11</v>
      </c>
      <c r="K61" s="106">
        <v>112.8</v>
      </c>
      <c r="L61" s="106">
        <v>449.2</v>
      </c>
      <c r="M61" s="112"/>
      <c r="N61" s="112"/>
      <c r="O61" s="108"/>
      <c r="P61" s="110"/>
    </row>
    <row r="62" spans="9:16">
      <c r="I62" s="109">
        <v>40117</v>
      </c>
      <c r="J62" s="106">
        <v>2596.33</v>
      </c>
      <c r="K62" s="106">
        <v>123.5</v>
      </c>
      <c r="L62" s="106">
        <v>245.7</v>
      </c>
      <c r="M62" s="112"/>
      <c r="N62" s="112"/>
      <c r="O62" s="108"/>
      <c r="P62" s="110"/>
    </row>
    <row r="63" spans="9:16">
      <c r="I63" s="109">
        <v>40086</v>
      </c>
      <c r="J63" s="106">
        <v>2475.7399999999998</v>
      </c>
      <c r="K63" s="106">
        <v>136.1</v>
      </c>
      <c r="L63" s="106">
        <v>358</v>
      </c>
      <c r="M63" s="112"/>
      <c r="N63" s="112"/>
      <c r="O63" s="108"/>
      <c r="P63" s="110"/>
    </row>
    <row r="64" spans="9:16">
      <c r="I64" s="109">
        <v>40056</v>
      </c>
      <c r="J64" s="106">
        <v>2343</v>
      </c>
      <c r="K64" s="106">
        <v>147.4</v>
      </c>
      <c r="L64" s="106">
        <v>230.6</v>
      </c>
      <c r="M64" s="112"/>
      <c r="N64" s="112"/>
      <c r="O64" s="108"/>
      <c r="P64" s="110"/>
    </row>
    <row r="65" spans="1:16">
      <c r="I65" s="109">
        <v>40025</v>
      </c>
      <c r="J65" s="106">
        <v>2233.3000000000002</v>
      </c>
      <c r="K65" s="106">
        <v>159.1</v>
      </c>
      <c r="L65" s="106">
        <v>198.5</v>
      </c>
      <c r="M65" s="112"/>
      <c r="N65" s="112"/>
      <c r="O65" s="108"/>
      <c r="P65" s="110"/>
    </row>
    <row r="66" spans="1:16">
      <c r="I66" s="109">
        <v>39994</v>
      </c>
      <c r="J66" s="106">
        <v>2153.73</v>
      </c>
      <c r="K66" s="106">
        <v>193.7</v>
      </c>
      <c r="L66" s="106">
        <v>414.2</v>
      </c>
      <c r="M66" s="112"/>
      <c r="N66" s="112"/>
      <c r="O66" s="108"/>
      <c r="P66" s="110"/>
    </row>
    <row r="67" spans="1:16">
      <c r="I67" s="109">
        <v>39964</v>
      </c>
      <c r="J67" s="106">
        <v>2018.61</v>
      </c>
      <c r="K67" s="106">
        <v>306</v>
      </c>
      <c r="L67" s="106">
        <v>229.4</v>
      </c>
      <c r="M67" s="112"/>
      <c r="N67" s="112"/>
      <c r="O67" s="108"/>
      <c r="P67" s="110"/>
    </row>
    <row r="68" spans="1:16">
      <c r="L68" s="115"/>
    </row>
    <row r="69" spans="1:16" ht="15.75">
      <c r="A69" s="111" t="s">
        <v>179</v>
      </c>
      <c r="B69" s="56"/>
      <c r="C69" s="56"/>
      <c r="I69" s="117"/>
    </row>
  </sheetData>
  <mergeCells count="3">
    <mergeCell ref="J1:K1"/>
    <mergeCell ref="M1:N1"/>
    <mergeCell ref="O1:P1"/>
  </mergeCells>
  <phoneticPr fontId="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zoomScaleNormal="100" workbookViewId="0">
      <selection activeCell="A12" sqref="A12:L12"/>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24.75" customHeight="1" thickBot="1">
      <c r="A4" s="214" t="s">
        <v>121</v>
      </c>
      <c r="B4" s="215"/>
      <c r="C4" s="215"/>
      <c r="D4" s="215"/>
      <c r="E4" s="215"/>
      <c r="F4" s="215"/>
      <c r="G4" s="215"/>
      <c r="H4" s="215"/>
      <c r="I4" s="215"/>
      <c r="J4" s="215"/>
      <c r="K4" s="215"/>
      <c r="L4" s="216"/>
    </row>
    <row r="5" spans="1:29" s="51" customFormat="1" ht="15" thickBot="1">
      <c r="A5" s="206" t="s">
        <v>361</v>
      </c>
      <c r="B5" s="207"/>
      <c r="C5" s="207"/>
      <c r="D5" s="207"/>
      <c r="E5" s="207"/>
      <c r="F5" s="207"/>
      <c r="G5" s="207"/>
      <c r="H5" s="207"/>
      <c r="I5" s="207"/>
      <c r="J5" s="207"/>
      <c r="K5" s="207"/>
      <c r="L5" s="208"/>
    </row>
    <row r="6" spans="1:29" s="51" customFormat="1" ht="79.5" customHeight="1" thickBot="1">
      <c r="A6" s="209" t="s">
        <v>398</v>
      </c>
      <c r="B6" s="210"/>
      <c r="C6" s="210"/>
      <c r="D6" s="210"/>
      <c r="E6" s="210"/>
      <c r="F6" s="210"/>
      <c r="G6" s="210"/>
      <c r="H6" s="210"/>
      <c r="I6" s="210"/>
      <c r="J6" s="210"/>
      <c r="K6" s="210"/>
      <c r="L6" s="211"/>
    </row>
    <row r="7" spans="1:29" s="51" customFormat="1" ht="15" thickBot="1">
      <c r="A7" s="206" t="s">
        <v>402</v>
      </c>
      <c r="B7" s="207"/>
      <c r="C7" s="207"/>
      <c r="D7" s="207"/>
      <c r="E7" s="207"/>
      <c r="F7" s="207"/>
      <c r="G7" s="207"/>
      <c r="H7" s="207"/>
      <c r="I7" s="207"/>
      <c r="J7" s="207"/>
      <c r="K7" s="207"/>
      <c r="L7" s="208"/>
    </row>
    <row r="8" spans="1:29" s="51" customFormat="1" ht="65.25" customHeight="1" thickBot="1">
      <c r="A8" s="209" t="s">
        <v>360</v>
      </c>
      <c r="B8" s="210"/>
      <c r="C8" s="210"/>
      <c r="D8" s="210"/>
      <c r="E8" s="210"/>
      <c r="F8" s="210"/>
      <c r="G8" s="210"/>
      <c r="H8" s="210"/>
      <c r="I8" s="210"/>
      <c r="J8" s="210"/>
      <c r="K8" s="210"/>
      <c r="L8" s="211"/>
    </row>
    <row r="9" spans="1:29" s="51" customFormat="1" ht="15" customHeight="1" thickBot="1">
      <c r="A9" s="206" t="s">
        <v>362</v>
      </c>
      <c r="B9" s="207"/>
      <c r="C9" s="207"/>
      <c r="D9" s="207"/>
      <c r="E9" s="207"/>
      <c r="F9" s="207"/>
      <c r="G9" s="207"/>
      <c r="H9" s="207"/>
      <c r="I9" s="207"/>
      <c r="J9" s="207"/>
      <c r="K9" s="207"/>
      <c r="L9" s="208"/>
    </row>
    <row r="10" spans="1:29" s="51" customFormat="1" ht="76.5" customHeight="1" thickBot="1">
      <c r="A10" s="209" t="s">
        <v>401</v>
      </c>
      <c r="B10" s="210"/>
      <c r="C10" s="210"/>
      <c r="D10" s="210"/>
      <c r="E10" s="210"/>
      <c r="F10" s="210"/>
      <c r="G10" s="210"/>
      <c r="H10" s="210"/>
      <c r="I10" s="210"/>
      <c r="J10" s="210"/>
      <c r="K10" s="210"/>
      <c r="L10" s="211"/>
      <c r="N10" s="75"/>
    </row>
    <row r="11" spans="1:29" s="51" customFormat="1" ht="15" thickBot="1">
      <c r="A11" s="206" t="s">
        <v>399</v>
      </c>
      <c r="B11" s="207"/>
      <c r="C11" s="207"/>
      <c r="D11" s="207"/>
      <c r="E11" s="207"/>
      <c r="F11" s="207"/>
      <c r="G11" s="207"/>
      <c r="H11" s="207"/>
      <c r="I11" s="207"/>
      <c r="J11" s="207"/>
      <c r="K11" s="207"/>
      <c r="L11" s="208"/>
    </row>
    <row r="12" spans="1:29" s="51" customFormat="1" ht="92.25" customHeight="1" thickBot="1">
      <c r="A12" s="209" t="s">
        <v>400</v>
      </c>
      <c r="B12" s="210"/>
      <c r="C12" s="210"/>
      <c r="D12" s="210"/>
      <c r="E12" s="210"/>
      <c r="F12" s="210"/>
      <c r="G12" s="210"/>
      <c r="H12" s="210"/>
      <c r="I12" s="210"/>
      <c r="J12" s="210"/>
      <c r="K12" s="210"/>
      <c r="L12" s="211"/>
    </row>
    <row r="13" spans="1:29" s="51" customFormat="1" ht="18" customHeight="1" thickBot="1">
      <c r="A13" s="206" t="s">
        <v>368</v>
      </c>
      <c r="B13" s="207"/>
      <c r="C13" s="207"/>
      <c r="D13" s="207"/>
      <c r="E13" s="207"/>
      <c r="F13" s="207"/>
      <c r="G13" s="207"/>
      <c r="H13" s="207"/>
      <c r="I13" s="207"/>
      <c r="J13" s="207"/>
      <c r="K13" s="207"/>
      <c r="L13" s="208"/>
    </row>
    <row r="14" spans="1:29" s="51" customFormat="1" ht="77.25" customHeight="1" thickBot="1">
      <c r="A14" s="209" t="s">
        <v>369</v>
      </c>
      <c r="B14" s="210"/>
      <c r="C14" s="210"/>
      <c r="D14" s="210"/>
      <c r="E14" s="210"/>
      <c r="F14" s="210"/>
      <c r="G14" s="210"/>
      <c r="H14" s="210"/>
      <c r="I14" s="210"/>
      <c r="J14" s="210"/>
      <c r="K14" s="210"/>
      <c r="L14" s="211"/>
    </row>
    <row r="15" spans="1:29" ht="16.5" customHeight="1" thickBot="1">
      <c r="A15" s="206" t="s">
        <v>380</v>
      </c>
      <c r="B15" s="212"/>
      <c r="C15" s="212"/>
      <c r="D15" s="212"/>
      <c r="E15" s="212"/>
      <c r="F15" s="212"/>
      <c r="G15" s="212"/>
      <c r="H15" s="212"/>
      <c r="I15" s="212"/>
      <c r="J15" s="212"/>
      <c r="K15" s="212"/>
      <c r="L15" s="213"/>
    </row>
    <row r="16" spans="1:29" ht="90.75" customHeight="1" thickBot="1">
      <c r="A16" s="209" t="s">
        <v>381</v>
      </c>
      <c r="B16" s="210"/>
      <c r="C16" s="210"/>
      <c r="D16" s="210"/>
      <c r="E16" s="210"/>
      <c r="F16" s="210"/>
      <c r="G16" s="210"/>
      <c r="H16" s="210"/>
      <c r="I16" s="210"/>
      <c r="J16" s="210"/>
      <c r="K16" s="210"/>
      <c r="L16" s="211"/>
    </row>
    <row r="17" spans="1:12" ht="12.75">
      <c r="A17" s="217"/>
      <c r="B17" s="217"/>
      <c r="C17" s="217"/>
      <c r="D17" s="217"/>
      <c r="E17" s="217"/>
      <c r="F17" s="217"/>
      <c r="G17" s="217"/>
      <c r="H17" s="217"/>
      <c r="I17" s="217"/>
      <c r="J17" s="217"/>
      <c r="K17" s="217"/>
      <c r="L17" s="217"/>
    </row>
    <row r="18" spans="1:12" ht="22.5" customHeight="1" thickBot="1">
      <c r="A18" s="214" t="s">
        <v>180</v>
      </c>
      <c r="B18" s="215"/>
      <c r="C18" s="215"/>
      <c r="D18" s="215"/>
      <c r="E18" s="215"/>
      <c r="F18" s="215"/>
      <c r="G18" s="215"/>
      <c r="H18" s="215"/>
      <c r="I18" s="215"/>
      <c r="J18" s="215"/>
      <c r="K18" s="215"/>
      <c r="L18" s="216"/>
    </row>
    <row r="19" spans="1:12" ht="16.5" customHeight="1" thickBot="1">
      <c r="A19" s="206" t="s">
        <v>344</v>
      </c>
      <c r="B19" s="207"/>
      <c r="C19" s="207"/>
      <c r="D19" s="207"/>
      <c r="E19" s="207"/>
      <c r="F19" s="207"/>
      <c r="G19" s="207"/>
      <c r="H19" s="207"/>
      <c r="I19" s="207"/>
      <c r="J19" s="207"/>
      <c r="K19" s="207"/>
      <c r="L19" s="208"/>
    </row>
    <row r="20" spans="1:12" ht="57.75" customHeight="1" thickBot="1">
      <c r="A20" s="209" t="s">
        <v>345</v>
      </c>
      <c r="B20" s="210"/>
      <c r="C20" s="210"/>
      <c r="D20" s="210"/>
      <c r="E20" s="210"/>
      <c r="F20" s="210"/>
      <c r="G20" s="210"/>
      <c r="H20" s="210"/>
      <c r="I20" s="210"/>
      <c r="J20" s="210"/>
      <c r="K20" s="210"/>
      <c r="L20" s="211"/>
    </row>
    <row r="21" spans="1:12" ht="17.25" customHeight="1" thickBot="1">
      <c r="A21" s="206" t="s">
        <v>348</v>
      </c>
      <c r="B21" s="207"/>
      <c r="C21" s="207"/>
      <c r="D21" s="207"/>
      <c r="E21" s="207"/>
      <c r="F21" s="207"/>
      <c r="G21" s="207"/>
      <c r="H21" s="207"/>
      <c r="I21" s="207"/>
      <c r="J21" s="207"/>
      <c r="K21" s="207"/>
      <c r="L21" s="208"/>
    </row>
    <row r="22" spans="1:12" ht="67.5" customHeight="1" thickBot="1">
      <c r="A22" s="209" t="s">
        <v>349</v>
      </c>
      <c r="B22" s="210"/>
      <c r="C22" s="210"/>
      <c r="D22" s="210"/>
      <c r="E22" s="210"/>
      <c r="F22" s="210"/>
      <c r="G22" s="210"/>
      <c r="H22" s="210"/>
      <c r="I22" s="210"/>
      <c r="J22" s="210"/>
      <c r="K22" s="210"/>
      <c r="L22" s="211"/>
    </row>
    <row r="23" spans="1:12" ht="17.25" customHeight="1" thickBot="1">
      <c r="A23" s="206" t="s">
        <v>366</v>
      </c>
      <c r="B23" s="207"/>
      <c r="C23" s="207"/>
      <c r="D23" s="207"/>
      <c r="E23" s="207"/>
      <c r="F23" s="207"/>
      <c r="G23" s="207"/>
      <c r="H23" s="207"/>
      <c r="I23" s="207"/>
      <c r="J23" s="207"/>
      <c r="K23" s="207"/>
      <c r="L23" s="208"/>
    </row>
    <row r="24" spans="1:12" ht="88.5" customHeight="1" thickBot="1">
      <c r="A24" s="209" t="s">
        <v>367</v>
      </c>
      <c r="B24" s="210"/>
      <c r="C24" s="210"/>
      <c r="D24" s="210"/>
      <c r="E24" s="210"/>
      <c r="F24" s="210"/>
      <c r="G24" s="210"/>
      <c r="H24" s="210"/>
      <c r="I24" s="210"/>
      <c r="J24" s="210"/>
      <c r="K24" s="210"/>
      <c r="L24" s="211"/>
    </row>
    <row r="25" spans="1:12" ht="13.5" thickBot="1">
      <c r="A25" s="206" t="s">
        <v>394</v>
      </c>
      <c r="B25" s="207"/>
      <c r="C25" s="207"/>
      <c r="D25" s="207"/>
      <c r="E25" s="207"/>
      <c r="F25" s="207"/>
      <c r="G25" s="207"/>
      <c r="H25" s="207"/>
      <c r="I25" s="207"/>
      <c r="J25" s="207"/>
      <c r="K25" s="207"/>
      <c r="L25" s="208"/>
    </row>
    <row r="26" spans="1:12" ht="64.5" customHeight="1" thickBot="1">
      <c r="A26" s="209" t="s">
        <v>395</v>
      </c>
      <c r="B26" s="210"/>
      <c r="C26" s="210"/>
      <c r="D26" s="210"/>
      <c r="E26" s="210"/>
      <c r="F26" s="210"/>
      <c r="G26" s="210"/>
      <c r="H26" s="210"/>
      <c r="I26" s="210"/>
      <c r="J26" s="210"/>
      <c r="K26" s="210"/>
      <c r="L26" s="211"/>
    </row>
    <row r="27" spans="1:12" ht="12.75">
      <c r="A27" s="70"/>
      <c r="B27" s="71"/>
      <c r="C27" s="71"/>
      <c r="D27" s="71"/>
      <c r="E27" s="71"/>
      <c r="F27" s="71"/>
      <c r="G27" s="71"/>
      <c r="H27" s="71"/>
      <c r="I27" s="71"/>
      <c r="J27" s="71"/>
      <c r="K27" s="71"/>
      <c r="L27" s="71"/>
    </row>
    <row r="28" spans="1:12">
      <c r="A28" s="72" t="s">
        <v>41</v>
      </c>
      <c r="B28" s="73"/>
      <c r="C28" s="73"/>
    </row>
  </sheetData>
  <mergeCells count="23">
    <mergeCell ref="A4:L4"/>
    <mergeCell ref="A17:L17"/>
    <mergeCell ref="A7:L7"/>
    <mergeCell ref="A8:L8"/>
    <mergeCell ref="A18:L18"/>
    <mergeCell ref="A11:L11"/>
    <mergeCell ref="A12:L12"/>
    <mergeCell ref="A5:L5"/>
    <mergeCell ref="A6:L6"/>
    <mergeCell ref="A13:L13"/>
    <mergeCell ref="A14:L14"/>
    <mergeCell ref="A25:L25"/>
    <mergeCell ref="A26:L26"/>
    <mergeCell ref="A23:L23"/>
    <mergeCell ref="A24:L24"/>
    <mergeCell ref="A9:L9"/>
    <mergeCell ref="A10:L10"/>
    <mergeCell ref="A15:L15"/>
    <mergeCell ref="A16:L16"/>
    <mergeCell ref="A19:L19"/>
    <mergeCell ref="A20:L20"/>
    <mergeCell ref="A21:L21"/>
    <mergeCell ref="A22:L22"/>
  </mergeCells>
  <phoneticPr fontId="5"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workbookViewId="0">
      <selection activeCell="A6" sqref="A6:L6"/>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19.5" customHeight="1" thickBot="1">
      <c r="A4" s="214" t="s">
        <v>120</v>
      </c>
      <c r="B4" s="215"/>
      <c r="C4" s="215"/>
      <c r="D4" s="215"/>
      <c r="E4" s="215"/>
      <c r="F4" s="215"/>
      <c r="G4" s="215"/>
      <c r="H4" s="215"/>
      <c r="I4" s="215"/>
      <c r="J4" s="215"/>
      <c r="K4" s="215"/>
      <c r="L4" s="216"/>
    </row>
    <row r="5" spans="1:29" s="51" customFormat="1" ht="15" thickBot="1">
      <c r="A5" s="206" t="s">
        <v>403</v>
      </c>
      <c r="B5" s="207"/>
      <c r="C5" s="207"/>
      <c r="D5" s="207"/>
      <c r="E5" s="207"/>
      <c r="F5" s="207"/>
      <c r="G5" s="207"/>
      <c r="H5" s="207"/>
      <c r="I5" s="207"/>
      <c r="J5" s="207"/>
      <c r="K5" s="207"/>
      <c r="L5" s="208"/>
    </row>
    <row r="6" spans="1:29" s="51" customFormat="1" ht="99.75" customHeight="1" thickBot="1">
      <c r="A6" s="209" t="s">
        <v>405</v>
      </c>
      <c r="B6" s="210"/>
      <c r="C6" s="210"/>
      <c r="D6" s="210"/>
      <c r="E6" s="210"/>
      <c r="F6" s="210"/>
      <c r="G6" s="210"/>
      <c r="H6" s="210"/>
      <c r="I6" s="210"/>
      <c r="J6" s="210"/>
      <c r="K6" s="210"/>
      <c r="L6" s="211"/>
    </row>
    <row r="7" spans="1:29" s="51" customFormat="1" ht="15" customHeight="1" thickBot="1">
      <c r="A7" s="206" t="s">
        <v>340</v>
      </c>
      <c r="B7" s="207"/>
      <c r="C7" s="207"/>
      <c r="D7" s="207"/>
      <c r="E7" s="207"/>
      <c r="F7" s="207"/>
      <c r="G7" s="207"/>
      <c r="H7" s="207"/>
      <c r="I7" s="207"/>
      <c r="J7" s="207"/>
      <c r="K7" s="207"/>
      <c r="L7" s="208"/>
    </row>
    <row r="8" spans="1:29" s="51" customFormat="1" ht="73.5" customHeight="1" thickBot="1">
      <c r="A8" s="209" t="s">
        <v>341</v>
      </c>
      <c r="B8" s="210"/>
      <c r="C8" s="210"/>
      <c r="D8" s="210"/>
      <c r="E8" s="210"/>
      <c r="F8" s="210"/>
      <c r="G8" s="210"/>
      <c r="H8" s="210"/>
      <c r="I8" s="210"/>
      <c r="J8" s="210"/>
      <c r="K8" s="210"/>
      <c r="L8" s="211"/>
    </row>
    <row r="9" spans="1:29" s="51" customFormat="1" ht="15" customHeight="1" thickBot="1">
      <c r="A9" s="206" t="s">
        <v>382</v>
      </c>
      <c r="B9" s="207"/>
      <c r="C9" s="207"/>
      <c r="D9" s="207"/>
      <c r="E9" s="207"/>
      <c r="F9" s="207"/>
      <c r="G9" s="207"/>
      <c r="H9" s="207"/>
      <c r="I9" s="207"/>
      <c r="J9" s="207"/>
      <c r="K9" s="207"/>
      <c r="L9" s="208"/>
    </row>
    <row r="10" spans="1:29" s="51" customFormat="1" ht="63.75" customHeight="1" thickBot="1">
      <c r="A10" s="209" t="s">
        <v>383</v>
      </c>
      <c r="B10" s="210"/>
      <c r="C10" s="210"/>
      <c r="D10" s="210"/>
      <c r="E10" s="210"/>
      <c r="F10" s="210"/>
      <c r="G10" s="210"/>
      <c r="H10" s="210"/>
      <c r="I10" s="210"/>
      <c r="J10" s="210"/>
      <c r="K10" s="210"/>
      <c r="L10" s="211"/>
    </row>
    <row r="11" spans="1:29" ht="13.5" thickBot="1">
      <c r="A11" s="206" t="s">
        <v>363</v>
      </c>
      <c r="B11" s="207"/>
      <c r="C11" s="207"/>
      <c r="D11" s="207"/>
      <c r="E11" s="207"/>
      <c r="F11" s="207"/>
      <c r="G11" s="207"/>
      <c r="H11" s="207"/>
      <c r="I11" s="207"/>
      <c r="J11" s="207"/>
      <c r="K11" s="207"/>
      <c r="L11" s="208"/>
    </row>
    <row r="12" spans="1:29" ht="63" customHeight="1" thickBot="1">
      <c r="A12" s="209" t="s">
        <v>364</v>
      </c>
      <c r="B12" s="210"/>
      <c r="C12" s="210"/>
      <c r="D12" s="210"/>
      <c r="E12" s="210"/>
      <c r="F12" s="210"/>
      <c r="G12" s="210"/>
      <c r="H12" s="210"/>
      <c r="I12" s="210"/>
      <c r="J12" s="210"/>
      <c r="K12" s="210"/>
      <c r="L12" s="211"/>
    </row>
    <row r="13" spans="1:29" s="51" customFormat="1" ht="15" thickBot="1">
      <c r="A13" s="206" t="s">
        <v>354</v>
      </c>
      <c r="B13" s="207"/>
      <c r="C13" s="207"/>
      <c r="D13" s="207"/>
      <c r="E13" s="207"/>
      <c r="F13" s="207"/>
      <c r="G13" s="207"/>
      <c r="H13" s="207"/>
      <c r="I13" s="207"/>
      <c r="J13" s="207"/>
      <c r="K13" s="207"/>
      <c r="L13" s="208"/>
    </row>
    <row r="14" spans="1:29" s="51" customFormat="1" ht="88.5" customHeight="1" thickBot="1">
      <c r="A14" s="209" t="s">
        <v>355</v>
      </c>
      <c r="B14" s="210"/>
      <c r="C14" s="210"/>
      <c r="D14" s="210"/>
      <c r="E14" s="210"/>
      <c r="F14" s="210"/>
      <c r="G14" s="210"/>
      <c r="H14" s="210"/>
      <c r="I14" s="210"/>
      <c r="J14" s="210"/>
      <c r="K14" s="210"/>
      <c r="L14" s="211"/>
      <c r="N14" s="51" t="s">
        <v>365</v>
      </c>
    </row>
    <row r="15" spans="1:29" s="51" customFormat="1" ht="15" thickBot="1">
      <c r="A15" s="206" t="s">
        <v>358</v>
      </c>
      <c r="B15" s="207"/>
      <c r="C15" s="207"/>
      <c r="D15" s="207"/>
      <c r="E15" s="207"/>
      <c r="F15" s="207"/>
      <c r="G15" s="207"/>
      <c r="H15" s="207"/>
      <c r="I15" s="207"/>
      <c r="J15" s="207"/>
      <c r="K15" s="207"/>
      <c r="L15" s="208"/>
    </row>
    <row r="16" spans="1:29" s="51" customFormat="1" ht="77.25" customHeight="1" thickBot="1">
      <c r="A16" s="209" t="s">
        <v>359</v>
      </c>
      <c r="B16" s="210"/>
      <c r="C16" s="210"/>
      <c r="D16" s="210"/>
      <c r="E16" s="210"/>
      <c r="F16" s="210"/>
      <c r="G16" s="210"/>
      <c r="H16" s="210"/>
      <c r="I16" s="210"/>
      <c r="J16" s="210"/>
      <c r="K16" s="210"/>
      <c r="L16" s="211"/>
    </row>
    <row r="17" spans="1:12" s="50" customFormat="1" ht="12.75">
      <c r="A17" s="217"/>
      <c r="B17" s="217"/>
      <c r="C17" s="217"/>
      <c r="D17" s="217"/>
      <c r="E17" s="217"/>
      <c r="F17" s="217"/>
      <c r="G17" s="217"/>
      <c r="H17" s="217"/>
      <c r="I17" s="217"/>
      <c r="J17" s="217"/>
      <c r="K17" s="217"/>
      <c r="L17" s="217"/>
    </row>
    <row r="18" spans="1:12" s="50" customFormat="1" ht="25.5" customHeight="1" thickBot="1">
      <c r="A18" s="214" t="s">
        <v>184</v>
      </c>
      <c r="B18" s="215"/>
      <c r="C18" s="215"/>
      <c r="D18" s="215"/>
      <c r="E18" s="215"/>
      <c r="F18" s="215"/>
      <c r="G18" s="215"/>
      <c r="H18" s="215"/>
      <c r="I18" s="215"/>
      <c r="J18" s="215"/>
      <c r="K18" s="215"/>
      <c r="L18" s="216"/>
    </row>
    <row r="19" spans="1:12" ht="13.5" thickBot="1">
      <c r="A19" s="206" t="s">
        <v>350</v>
      </c>
      <c r="B19" s="207"/>
      <c r="C19" s="207"/>
      <c r="D19" s="207"/>
      <c r="E19" s="207"/>
      <c r="F19" s="207"/>
      <c r="G19" s="207"/>
      <c r="H19" s="207"/>
      <c r="I19" s="207"/>
      <c r="J19" s="207"/>
      <c r="K19" s="207"/>
      <c r="L19" s="208"/>
    </row>
    <row r="20" spans="1:12" ht="90.75" customHeight="1" thickBot="1">
      <c r="A20" s="209" t="s">
        <v>351</v>
      </c>
      <c r="B20" s="218"/>
      <c r="C20" s="218"/>
      <c r="D20" s="218"/>
      <c r="E20" s="218"/>
      <c r="F20" s="218"/>
      <c r="G20" s="218"/>
      <c r="H20" s="218"/>
      <c r="I20" s="218"/>
      <c r="J20" s="218"/>
      <c r="K20" s="218"/>
      <c r="L20" s="219"/>
    </row>
    <row r="21" spans="1:12" ht="15.75" customHeight="1" thickBot="1">
      <c r="A21" s="206" t="s">
        <v>370</v>
      </c>
      <c r="B21" s="207"/>
      <c r="C21" s="207"/>
      <c r="D21" s="207"/>
      <c r="E21" s="207"/>
      <c r="F21" s="207"/>
      <c r="G21" s="207"/>
      <c r="H21" s="207"/>
      <c r="I21" s="207"/>
      <c r="J21" s="207"/>
      <c r="K21" s="207"/>
      <c r="L21" s="208"/>
    </row>
    <row r="22" spans="1:12" ht="65.25" customHeight="1" thickBot="1">
      <c r="A22" s="209" t="s">
        <v>371</v>
      </c>
      <c r="B22" s="218"/>
      <c r="C22" s="218"/>
      <c r="D22" s="218"/>
      <c r="E22" s="218"/>
      <c r="F22" s="218"/>
      <c r="G22" s="218"/>
      <c r="H22" s="218"/>
      <c r="I22" s="218"/>
      <c r="J22" s="218"/>
      <c r="K22" s="218"/>
      <c r="L22" s="219"/>
    </row>
    <row r="23" spans="1:12" ht="13.5" thickBot="1">
      <c r="A23" s="206" t="s">
        <v>376</v>
      </c>
      <c r="B23" s="207"/>
      <c r="C23" s="207"/>
      <c r="D23" s="207"/>
      <c r="E23" s="207"/>
      <c r="F23" s="207"/>
      <c r="G23" s="207"/>
      <c r="H23" s="207"/>
      <c r="I23" s="207"/>
      <c r="J23" s="207"/>
      <c r="K23" s="207"/>
      <c r="L23" s="208"/>
    </row>
    <row r="24" spans="1:12" ht="80.25" customHeight="1" thickBot="1">
      <c r="A24" s="209" t="s">
        <v>377</v>
      </c>
      <c r="B24" s="218"/>
      <c r="C24" s="218"/>
      <c r="D24" s="218"/>
      <c r="E24" s="218"/>
      <c r="F24" s="218"/>
      <c r="G24" s="218"/>
      <c r="H24" s="218"/>
      <c r="I24" s="218"/>
      <c r="J24" s="218"/>
      <c r="K24" s="218"/>
      <c r="L24" s="219"/>
    </row>
    <row r="25" spans="1:12" ht="13.5" thickBot="1">
      <c r="A25" s="206" t="s">
        <v>392</v>
      </c>
      <c r="B25" s="207"/>
      <c r="C25" s="207"/>
      <c r="D25" s="207"/>
      <c r="E25" s="207"/>
      <c r="F25" s="207"/>
      <c r="G25" s="207"/>
      <c r="H25" s="207"/>
      <c r="I25" s="207"/>
      <c r="J25" s="207"/>
      <c r="K25" s="207"/>
      <c r="L25" s="208"/>
    </row>
    <row r="26" spans="1:12" ht="88.5" customHeight="1" thickBot="1">
      <c r="A26" s="209" t="s">
        <v>393</v>
      </c>
      <c r="B26" s="218"/>
      <c r="C26" s="218"/>
      <c r="D26" s="218"/>
      <c r="E26" s="218"/>
      <c r="F26" s="218"/>
      <c r="G26" s="218"/>
      <c r="H26" s="218"/>
      <c r="I26" s="218"/>
      <c r="J26" s="218"/>
      <c r="K26" s="218"/>
      <c r="L26" s="219"/>
    </row>
    <row r="27" spans="1:12" ht="12.75">
      <c r="A27" s="70"/>
      <c r="B27" s="71"/>
      <c r="C27" s="71"/>
      <c r="D27" s="71"/>
      <c r="E27" s="71"/>
      <c r="F27" s="71"/>
      <c r="G27" s="71"/>
      <c r="H27" s="71"/>
      <c r="I27" s="71"/>
      <c r="J27" s="71"/>
      <c r="K27" s="71"/>
      <c r="L27" s="71"/>
    </row>
    <row r="28" spans="1:12">
      <c r="A28" s="72" t="s">
        <v>41</v>
      </c>
      <c r="B28" s="73"/>
      <c r="C28" s="73"/>
    </row>
    <row r="30" spans="1:12">
      <c r="E30" s="78"/>
    </row>
  </sheetData>
  <mergeCells count="23">
    <mergeCell ref="A26:L26"/>
    <mergeCell ref="A12:L12"/>
    <mergeCell ref="A13:L13"/>
    <mergeCell ref="A14:L14"/>
    <mergeCell ref="A17:L17"/>
    <mergeCell ref="A18:L18"/>
    <mergeCell ref="A25:L25"/>
    <mergeCell ref="A19:L19"/>
    <mergeCell ref="A20:L20"/>
    <mergeCell ref="A21:L21"/>
    <mergeCell ref="A22:L22"/>
    <mergeCell ref="A23:L23"/>
    <mergeCell ref="A24:L24"/>
    <mergeCell ref="A4:L4"/>
    <mergeCell ref="A15:L15"/>
    <mergeCell ref="A16:L16"/>
    <mergeCell ref="A11:L11"/>
    <mergeCell ref="A7:L7"/>
    <mergeCell ref="A8:L8"/>
    <mergeCell ref="A9:L9"/>
    <mergeCell ref="A5:L5"/>
    <mergeCell ref="A6:L6"/>
    <mergeCell ref="A10:L10"/>
  </mergeCells>
  <phoneticPr fontId="95"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0" workbookViewId="0">
      <selection activeCell="P15" sqref="P15"/>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214" t="s">
        <v>127</v>
      </c>
      <c r="B4" s="215"/>
      <c r="C4" s="215"/>
      <c r="D4" s="215"/>
      <c r="E4" s="215"/>
      <c r="F4" s="215"/>
      <c r="G4" s="215"/>
      <c r="H4" s="215"/>
      <c r="I4" s="215"/>
      <c r="J4" s="215"/>
      <c r="K4" s="215"/>
      <c r="L4" s="216"/>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5" customHeight="1" thickBot="1">
      <c r="A5" s="206" t="s">
        <v>342</v>
      </c>
      <c r="B5" s="212"/>
      <c r="C5" s="212"/>
      <c r="D5" s="212"/>
      <c r="E5" s="212"/>
      <c r="F5" s="212"/>
      <c r="G5" s="212"/>
      <c r="H5" s="212"/>
      <c r="I5" s="212"/>
      <c r="J5" s="212"/>
      <c r="K5" s="212"/>
      <c r="L5" s="213"/>
    </row>
    <row r="6" spans="1:59" ht="78" customHeight="1" thickBot="1">
      <c r="A6" s="209" t="s">
        <v>343</v>
      </c>
      <c r="B6" s="218"/>
      <c r="C6" s="218"/>
      <c r="D6" s="218"/>
      <c r="E6" s="218"/>
      <c r="F6" s="218"/>
      <c r="G6" s="218"/>
      <c r="H6" s="218"/>
      <c r="I6" s="218"/>
      <c r="J6" s="218"/>
      <c r="K6" s="218"/>
      <c r="L6" s="219"/>
    </row>
    <row r="7" spans="1:59" ht="15" customHeight="1" thickBot="1">
      <c r="A7" s="206" t="s">
        <v>352</v>
      </c>
      <c r="B7" s="207"/>
      <c r="C7" s="207"/>
      <c r="D7" s="207"/>
      <c r="E7" s="207"/>
      <c r="F7" s="207"/>
      <c r="G7" s="207"/>
      <c r="H7" s="207"/>
      <c r="I7" s="207"/>
      <c r="J7" s="207"/>
      <c r="K7" s="207"/>
      <c r="L7" s="208"/>
    </row>
    <row r="8" spans="1:59" ht="113.25" customHeight="1" thickBot="1">
      <c r="A8" s="209" t="s">
        <v>353</v>
      </c>
      <c r="B8" s="218"/>
      <c r="C8" s="218"/>
      <c r="D8" s="218"/>
      <c r="E8" s="218"/>
      <c r="F8" s="218"/>
      <c r="G8" s="218"/>
      <c r="H8" s="218"/>
      <c r="I8" s="218"/>
      <c r="J8" s="218"/>
      <c r="K8" s="218"/>
      <c r="L8" s="219"/>
    </row>
    <row r="9" spans="1:59" ht="15" customHeight="1" thickBot="1">
      <c r="A9" s="206" t="s">
        <v>372</v>
      </c>
      <c r="B9" s="207"/>
      <c r="C9" s="207"/>
      <c r="D9" s="207"/>
      <c r="E9" s="207"/>
      <c r="F9" s="207"/>
      <c r="G9" s="207"/>
      <c r="H9" s="207"/>
      <c r="I9" s="207"/>
      <c r="J9" s="207"/>
      <c r="K9" s="207"/>
      <c r="L9" s="208"/>
    </row>
    <row r="10" spans="1:59" ht="76.5" customHeight="1" thickBot="1">
      <c r="A10" s="209" t="s">
        <v>373</v>
      </c>
      <c r="B10" s="218"/>
      <c r="C10" s="218"/>
      <c r="D10" s="218"/>
      <c r="E10" s="218"/>
      <c r="F10" s="218"/>
      <c r="G10" s="218"/>
      <c r="H10" s="218"/>
      <c r="I10" s="218"/>
      <c r="J10" s="218"/>
      <c r="K10" s="218"/>
      <c r="L10" s="219"/>
    </row>
    <row r="11" spans="1:59" ht="15" customHeight="1" thickBot="1">
      <c r="A11" s="206" t="s">
        <v>374</v>
      </c>
      <c r="B11" s="212"/>
      <c r="C11" s="212"/>
      <c r="D11" s="212"/>
      <c r="E11" s="212"/>
      <c r="F11" s="212"/>
      <c r="G11" s="212"/>
      <c r="H11" s="212"/>
      <c r="I11" s="212"/>
      <c r="J11" s="212"/>
      <c r="K11" s="212"/>
      <c r="L11" s="213"/>
    </row>
    <row r="12" spans="1:59" ht="68.25" customHeight="1" thickBot="1">
      <c r="A12" s="209" t="s">
        <v>375</v>
      </c>
      <c r="B12" s="218"/>
      <c r="C12" s="218"/>
      <c r="D12" s="218"/>
      <c r="E12" s="218"/>
      <c r="F12" s="218"/>
      <c r="G12" s="218"/>
      <c r="H12" s="218"/>
      <c r="I12" s="218"/>
      <c r="J12" s="218"/>
      <c r="K12" s="218"/>
      <c r="L12" s="219"/>
    </row>
    <row r="13" spans="1:59" ht="17.25" customHeight="1" thickBot="1">
      <c r="A13" s="206" t="s">
        <v>378</v>
      </c>
      <c r="B13" s="207"/>
      <c r="C13" s="207"/>
      <c r="D13" s="207"/>
      <c r="E13" s="207"/>
      <c r="F13" s="207"/>
      <c r="G13" s="207"/>
      <c r="H13" s="207"/>
      <c r="I13" s="207"/>
      <c r="J13" s="207"/>
      <c r="K13" s="207"/>
      <c r="L13" s="208"/>
    </row>
    <row r="14" spans="1:59" ht="88.5" customHeight="1" thickBot="1">
      <c r="A14" s="209" t="s">
        <v>379</v>
      </c>
      <c r="B14" s="210"/>
      <c r="C14" s="210"/>
      <c r="D14" s="210"/>
      <c r="E14" s="210"/>
      <c r="F14" s="210"/>
      <c r="G14" s="210"/>
      <c r="H14" s="210"/>
      <c r="I14" s="210"/>
      <c r="J14" s="210"/>
      <c r="K14" s="210"/>
      <c r="L14" s="211"/>
    </row>
    <row r="15" spans="1:59" ht="19.5" customHeight="1" thickBot="1">
      <c r="A15" s="206" t="s">
        <v>384</v>
      </c>
      <c r="B15" s="207"/>
      <c r="C15" s="207"/>
      <c r="D15" s="207"/>
      <c r="E15" s="207"/>
      <c r="F15" s="207"/>
      <c r="G15" s="207"/>
      <c r="H15" s="207"/>
      <c r="I15" s="207"/>
      <c r="J15" s="207"/>
      <c r="K15" s="207"/>
      <c r="L15" s="208"/>
    </row>
    <row r="16" spans="1:59" ht="89.25" customHeight="1" thickBot="1">
      <c r="A16" s="209" t="s">
        <v>385</v>
      </c>
      <c r="B16" s="210"/>
      <c r="C16" s="210"/>
      <c r="D16" s="210"/>
      <c r="E16" s="210"/>
      <c r="F16" s="210"/>
      <c r="G16" s="210"/>
      <c r="H16" s="210"/>
      <c r="I16" s="210"/>
      <c r="J16" s="210"/>
      <c r="K16" s="210"/>
      <c r="L16" s="211"/>
    </row>
    <row r="17" spans="1:12" ht="16.5" customHeight="1" thickBot="1">
      <c r="A17" s="206" t="s">
        <v>390</v>
      </c>
      <c r="B17" s="207"/>
      <c r="C17" s="207"/>
      <c r="D17" s="207"/>
      <c r="E17" s="207"/>
      <c r="F17" s="207"/>
      <c r="G17" s="207"/>
      <c r="H17" s="207"/>
      <c r="I17" s="207"/>
      <c r="J17" s="207"/>
      <c r="K17" s="207"/>
      <c r="L17" s="208"/>
    </row>
    <row r="18" spans="1:12" ht="58.5" customHeight="1" thickBot="1">
      <c r="A18" s="209" t="s">
        <v>391</v>
      </c>
      <c r="B18" s="210"/>
      <c r="C18" s="210"/>
      <c r="D18" s="210"/>
      <c r="E18" s="210"/>
      <c r="F18" s="210"/>
      <c r="G18" s="210"/>
      <c r="H18" s="210"/>
      <c r="I18" s="210"/>
      <c r="J18" s="210"/>
      <c r="K18" s="210"/>
      <c r="L18" s="211"/>
    </row>
    <row r="19" spans="1:12">
      <c r="A19" s="70"/>
      <c r="B19" s="70"/>
      <c r="C19" s="70"/>
      <c r="D19" s="70"/>
      <c r="E19" s="70"/>
      <c r="F19" s="70"/>
      <c r="G19" s="70"/>
      <c r="H19" s="70"/>
      <c r="I19" s="70"/>
      <c r="J19" s="70"/>
      <c r="K19" s="70"/>
      <c r="L19" s="70"/>
    </row>
    <row r="20" spans="1:12">
      <c r="A20" s="72" t="s">
        <v>122</v>
      </c>
      <c r="B20" s="74"/>
      <c r="C20" s="74"/>
      <c r="D20" s="68"/>
      <c r="E20" s="68"/>
      <c r="F20" s="68"/>
      <c r="G20" s="68"/>
      <c r="H20" s="68"/>
      <c r="I20" s="68"/>
      <c r="J20" s="68"/>
      <c r="K20" s="68"/>
      <c r="L20" s="68"/>
    </row>
  </sheetData>
  <mergeCells count="15">
    <mergeCell ref="A9:L9"/>
    <mergeCell ref="A4:L4"/>
    <mergeCell ref="A5:L5"/>
    <mergeCell ref="A6:L6"/>
    <mergeCell ref="A7:L7"/>
    <mergeCell ref="A8:L8"/>
    <mergeCell ref="A17:L17"/>
    <mergeCell ref="A18:L18"/>
    <mergeCell ref="A16:L16"/>
    <mergeCell ref="A10:L10"/>
    <mergeCell ref="A11:L11"/>
    <mergeCell ref="A12:L12"/>
    <mergeCell ref="A13:L13"/>
    <mergeCell ref="A14:L14"/>
    <mergeCell ref="A15:L15"/>
  </mergeCells>
  <phoneticPr fontId="5"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7" zoomScaleNormal="100" workbookViewId="0">
      <selection activeCell="N9" sqref="N9"/>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214" t="s">
        <v>123</v>
      </c>
      <c r="B4" s="215"/>
      <c r="C4" s="215"/>
      <c r="D4" s="215"/>
      <c r="E4" s="215"/>
      <c r="F4" s="215"/>
      <c r="G4" s="215"/>
      <c r="H4" s="215"/>
      <c r="I4" s="215"/>
      <c r="J4" s="215"/>
      <c r="K4" s="215"/>
      <c r="L4" s="216"/>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7.25" customHeight="1" thickBot="1">
      <c r="A5" s="206" t="s">
        <v>346</v>
      </c>
      <c r="B5" s="212"/>
      <c r="C5" s="212"/>
      <c r="D5" s="212"/>
      <c r="E5" s="212"/>
      <c r="F5" s="212"/>
      <c r="G5" s="212"/>
      <c r="H5" s="212"/>
      <c r="I5" s="212"/>
      <c r="J5" s="212"/>
      <c r="K5" s="212"/>
      <c r="L5" s="213"/>
    </row>
    <row r="6" spans="1:59" ht="124.5" customHeight="1" thickBot="1">
      <c r="A6" s="209" t="s">
        <v>347</v>
      </c>
      <c r="B6" s="218"/>
      <c r="C6" s="218"/>
      <c r="D6" s="218"/>
      <c r="E6" s="218"/>
      <c r="F6" s="218"/>
      <c r="G6" s="218"/>
      <c r="H6" s="218"/>
      <c r="I6" s="218"/>
      <c r="J6" s="218"/>
      <c r="K6" s="218"/>
      <c r="L6" s="219"/>
    </row>
    <row r="7" spans="1:59" ht="15" customHeight="1" thickBot="1">
      <c r="A7" s="206" t="s">
        <v>356</v>
      </c>
      <c r="B7" s="207"/>
      <c r="C7" s="207"/>
      <c r="D7" s="207"/>
      <c r="E7" s="207"/>
      <c r="F7" s="207"/>
      <c r="G7" s="207"/>
      <c r="H7" s="207"/>
      <c r="I7" s="207"/>
      <c r="J7" s="207"/>
      <c r="K7" s="207"/>
      <c r="L7" s="208"/>
    </row>
    <row r="8" spans="1:59" ht="82.5" customHeight="1" thickBot="1">
      <c r="A8" s="209" t="s">
        <v>357</v>
      </c>
      <c r="B8" s="210"/>
      <c r="C8" s="210"/>
      <c r="D8" s="210"/>
      <c r="E8" s="210"/>
      <c r="F8" s="210"/>
      <c r="G8" s="210"/>
      <c r="H8" s="210"/>
      <c r="I8" s="210"/>
      <c r="J8" s="210"/>
      <c r="K8" s="210"/>
      <c r="L8" s="211"/>
    </row>
    <row r="9" spans="1:59" ht="16.5" customHeight="1" thickBot="1">
      <c r="A9" s="206" t="s">
        <v>386</v>
      </c>
      <c r="B9" s="212"/>
      <c r="C9" s="212"/>
      <c r="D9" s="212"/>
      <c r="E9" s="212"/>
      <c r="F9" s="212"/>
      <c r="G9" s="212"/>
      <c r="H9" s="212"/>
      <c r="I9" s="212"/>
      <c r="J9" s="212"/>
      <c r="K9" s="212"/>
      <c r="L9" s="213"/>
    </row>
    <row r="10" spans="1:59" ht="54.75" customHeight="1" thickBot="1">
      <c r="A10" s="209" t="s">
        <v>387</v>
      </c>
      <c r="B10" s="218"/>
      <c r="C10" s="218"/>
      <c r="D10" s="218"/>
      <c r="E10" s="218"/>
      <c r="F10" s="218"/>
      <c r="G10" s="218"/>
      <c r="H10" s="218"/>
      <c r="I10" s="218"/>
      <c r="J10" s="218"/>
      <c r="K10" s="218"/>
      <c r="L10" s="219"/>
    </row>
    <row r="11" spans="1:59" ht="18.75" customHeight="1" thickBot="1">
      <c r="A11" s="206" t="s">
        <v>388</v>
      </c>
      <c r="B11" s="207"/>
      <c r="C11" s="207"/>
      <c r="D11" s="207"/>
      <c r="E11" s="207"/>
      <c r="F11" s="207"/>
      <c r="G11" s="207"/>
      <c r="H11" s="207"/>
      <c r="I11" s="207"/>
      <c r="J11" s="207"/>
      <c r="K11" s="207"/>
      <c r="L11" s="208"/>
    </row>
    <row r="12" spans="1:59" ht="69.75" customHeight="1" thickBot="1">
      <c r="A12" s="209" t="s">
        <v>389</v>
      </c>
      <c r="B12" s="210"/>
      <c r="C12" s="210"/>
      <c r="D12" s="210"/>
      <c r="E12" s="210"/>
      <c r="F12" s="210"/>
      <c r="G12" s="210"/>
      <c r="H12" s="210"/>
      <c r="I12" s="210"/>
      <c r="J12" s="210"/>
      <c r="K12" s="210"/>
      <c r="L12" s="211"/>
    </row>
    <row r="13" spans="1:59" ht="17.25" customHeight="1" thickBot="1">
      <c r="A13" s="206"/>
      <c r="B13" s="207"/>
      <c r="C13" s="207"/>
      <c r="D13" s="207"/>
      <c r="E13" s="207"/>
      <c r="F13" s="207"/>
      <c r="G13" s="207"/>
      <c r="H13" s="207"/>
      <c r="I13" s="207"/>
      <c r="J13" s="207"/>
      <c r="K13" s="207"/>
      <c r="L13" s="208"/>
    </row>
    <row r="14" spans="1:59" ht="111" customHeight="1" thickBot="1">
      <c r="A14" s="209"/>
      <c r="B14" s="210"/>
      <c r="C14" s="210"/>
      <c r="D14" s="210"/>
      <c r="E14" s="210"/>
      <c r="F14" s="210"/>
      <c r="G14" s="210"/>
      <c r="H14" s="210"/>
      <c r="I14" s="210"/>
      <c r="J14" s="210"/>
      <c r="K14" s="210"/>
      <c r="L14" s="211"/>
    </row>
    <row r="15" spans="1:59" ht="15" thickBot="1">
      <c r="A15" s="206"/>
      <c r="B15" s="207"/>
      <c r="C15" s="207"/>
      <c r="D15" s="207"/>
      <c r="E15" s="207"/>
      <c r="F15" s="207"/>
      <c r="G15" s="207"/>
      <c r="H15" s="207"/>
      <c r="I15" s="207"/>
      <c r="J15" s="207"/>
      <c r="K15" s="207"/>
      <c r="L15" s="208"/>
    </row>
    <row r="16" spans="1:59" ht="98.25" customHeight="1" thickBot="1">
      <c r="A16" s="209"/>
      <c r="B16" s="210"/>
      <c r="C16" s="210"/>
      <c r="D16" s="210"/>
      <c r="E16" s="210"/>
      <c r="F16" s="210"/>
      <c r="G16" s="210"/>
      <c r="H16" s="210"/>
      <c r="I16" s="210"/>
      <c r="J16" s="210"/>
      <c r="K16" s="210"/>
      <c r="L16" s="211"/>
    </row>
    <row r="17" spans="1:12" ht="16.5" customHeight="1" thickBot="1">
      <c r="A17" s="206"/>
      <c r="B17" s="207"/>
      <c r="C17" s="207"/>
      <c r="D17" s="207"/>
      <c r="E17" s="207"/>
      <c r="F17" s="207"/>
      <c r="G17" s="207"/>
      <c r="H17" s="207"/>
      <c r="I17" s="207"/>
      <c r="J17" s="207"/>
      <c r="K17" s="207"/>
      <c r="L17" s="208"/>
    </row>
    <row r="18" spans="1:12" ht="121.5" customHeight="1" thickBot="1">
      <c r="A18" s="209"/>
      <c r="B18" s="210"/>
      <c r="C18" s="210"/>
      <c r="D18" s="210"/>
      <c r="E18" s="210"/>
      <c r="F18" s="210"/>
      <c r="G18" s="210"/>
      <c r="H18" s="210"/>
      <c r="I18" s="210"/>
      <c r="J18" s="210"/>
      <c r="K18" s="210"/>
      <c r="L18" s="211"/>
    </row>
    <row r="19" spans="1:12">
      <c r="A19" s="70"/>
      <c r="B19" s="70"/>
      <c r="C19" s="70"/>
      <c r="D19" s="70"/>
      <c r="E19" s="70"/>
      <c r="F19" s="70"/>
      <c r="G19" s="70"/>
      <c r="H19" s="70"/>
      <c r="I19" s="70"/>
      <c r="J19" s="70"/>
      <c r="K19" s="70"/>
      <c r="L19" s="70"/>
    </row>
    <row r="20" spans="1:12">
      <c r="A20" s="72" t="s">
        <v>124</v>
      </c>
      <c r="B20" s="74"/>
      <c r="C20" s="74"/>
      <c r="D20" s="68"/>
      <c r="E20" s="68"/>
      <c r="F20" s="68"/>
      <c r="G20" s="68"/>
      <c r="H20" s="68"/>
      <c r="I20" s="68"/>
      <c r="J20" s="68"/>
      <c r="K20" s="68"/>
      <c r="L20" s="68"/>
    </row>
  </sheetData>
  <mergeCells count="15">
    <mergeCell ref="A9:L9"/>
    <mergeCell ref="A10:L10"/>
    <mergeCell ref="A11:L11"/>
    <mergeCell ref="A12:L12"/>
    <mergeCell ref="A4:L4"/>
    <mergeCell ref="A7:L7"/>
    <mergeCell ref="A8:L8"/>
    <mergeCell ref="A5:L5"/>
    <mergeCell ref="A6:L6"/>
    <mergeCell ref="A13:L13"/>
    <mergeCell ref="A14:L14"/>
    <mergeCell ref="A17:L17"/>
    <mergeCell ref="A18:L18"/>
    <mergeCell ref="A16:L16"/>
    <mergeCell ref="A15:L15"/>
  </mergeCells>
  <phoneticPr fontId="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N10" sqref="N10"/>
    </sheetView>
  </sheetViews>
  <sheetFormatPr defaultRowHeight="12"/>
  <cols>
    <col min="1" max="2" width="9" style="80"/>
    <col min="3" max="3" width="11.625" style="81" bestFit="1" customWidth="1"/>
    <col min="4" max="4" width="13.75" style="82" customWidth="1"/>
    <col min="5" max="5" width="12.125" style="82" customWidth="1"/>
    <col min="6" max="6" width="10.25" style="82" bestFit="1" customWidth="1"/>
    <col min="7" max="7" width="9.125" style="82" bestFit="1" customWidth="1"/>
    <col min="8" max="8" width="11.375" style="82" customWidth="1"/>
    <col min="9" max="9" width="10.25" style="82" bestFit="1" customWidth="1"/>
    <col min="10" max="10" width="9.125" style="82" bestFit="1" customWidth="1"/>
    <col min="11" max="11" width="20.375" style="80" customWidth="1"/>
    <col min="12" max="16384" width="9" style="83"/>
  </cols>
  <sheetData>
    <row r="1" spans="1:11" ht="15.75" customHeight="1"/>
    <row r="2" spans="1:11" ht="15.75" customHeight="1"/>
    <row r="4" spans="1:11" ht="23.25" customHeight="1">
      <c r="A4" s="225" t="s">
        <v>130</v>
      </c>
      <c r="B4" s="226"/>
      <c r="C4" s="226"/>
      <c r="D4" s="226"/>
      <c r="E4" s="226"/>
      <c r="F4" s="226"/>
      <c r="G4" s="226"/>
      <c r="H4" s="226"/>
      <c r="I4" s="226"/>
      <c r="J4" s="226"/>
      <c r="K4" s="227"/>
    </row>
    <row r="5" spans="1:11" ht="24" customHeight="1">
      <c r="A5" s="236" t="s">
        <v>7</v>
      </c>
      <c r="B5" s="238" t="s">
        <v>131</v>
      </c>
      <c r="C5" s="236" t="s">
        <v>64</v>
      </c>
      <c r="D5" s="236" t="s">
        <v>63</v>
      </c>
      <c r="E5" s="235" t="s">
        <v>66</v>
      </c>
      <c r="F5" s="230"/>
      <c r="G5" s="231"/>
      <c r="H5" s="235" t="s">
        <v>65</v>
      </c>
      <c r="I5" s="230"/>
      <c r="J5" s="231"/>
      <c r="K5" s="84"/>
    </row>
    <row r="6" spans="1:11" ht="18.75" customHeight="1">
      <c r="A6" s="237"/>
      <c r="B6" s="239"/>
      <c r="C6" s="237"/>
      <c r="D6" s="237"/>
      <c r="E6" s="84" t="s">
        <v>62</v>
      </c>
      <c r="F6" s="84" t="s">
        <v>61</v>
      </c>
      <c r="G6" s="84" t="s">
        <v>60</v>
      </c>
      <c r="H6" s="84" t="s">
        <v>62</v>
      </c>
      <c r="I6" s="84" t="s">
        <v>61</v>
      </c>
      <c r="J6" s="84" t="s">
        <v>60</v>
      </c>
      <c r="K6" s="84" t="s">
        <v>59</v>
      </c>
    </row>
    <row r="7" spans="1:11" ht="19.5" customHeight="1">
      <c r="A7" s="159" t="s">
        <v>181</v>
      </c>
      <c r="B7" s="159" t="s">
        <v>182</v>
      </c>
      <c r="C7" s="160">
        <v>41999</v>
      </c>
      <c r="D7" s="156">
        <v>3411.6430999999998</v>
      </c>
      <c r="E7" s="162">
        <v>49976.687400000003</v>
      </c>
      <c r="F7" s="162">
        <v>36280.033799999997</v>
      </c>
      <c r="G7" s="156">
        <v>72.593914657897074</v>
      </c>
      <c r="H7" s="162">
        <v>49976.687400000003</v>
      </c>
      <c r="I7" s="162">
        <v>39691.676899999999</v>
      </c>
      <c r="J7" s="156">
        <v>79.420383712746826</v>
      </c>
      <c r="K7" s="163" t="s">
        <v>39</v>
      </c>
    </row>
    <row r="8" spans="1:11" ht="21.75" customHeight="1">
      <c r="A8" s="159" t="s">
        <v>109</v>
      </c>
      <c r="B8" s="159" t="s">
        <v>183</v>
      </c>
      <c r="C8" s="160">
        <v>42002</v>
      </c>
      <c r="D8" s="156">
        <v>5295.6503000000002</v>
      </c>
      <c r="E8" s="162">
        <v>43121.401400000002</v>
      </c>
      <c r="F8" s="162">
        <v>9062.768</v>
      </c>
      <c r="G8" s="156">
        <v>21.016867972199066</v>
      </c>
      <c r="H8" s="162">
        <v>43121.401400000002</v>
      </c>
      <c r="I8" s="162">
        <v>14358.418300000001</v>
      </c>
      <c r="J8" s="156">
        <v>33.297661564403612</v>
      </c>
      <c r="K8" s="163" t="s">
        <v>39</v>
      </c>
    </row>
    <row r="9" spans="1:11" ht="21.75" customHeight="1">
      <c r="A9" s="159" t="s">
        <v>98</v>
      </c>
      <c r="B9" s="159" t="s">
        <v>277</v>
      </c>
      <c r="C9" s="160">
        <v>42023</v>
      </c>
      <c r="D9" s="156">
        <v>2905.2876000000001</v>
      </c>
      <c r="E9" s="162">
        <v>25585.2876</v>
      </c>
      <c r="F9" s="162">
        <v>17374.818599999999</v>
      </c>
      <c r="G9" s="156">
        <v>67.909412908065178</v>
      </c>
      <c r="H9" s="162">
        <v>25585.2876</v>
      </c>
      <c r="I9" s="162">
        <v>20280.106199999998</v>
      </c>
      <c r="J9" s="156">
        <v>79.26471852518867</v>
      </c>
      <c r="K9" s="163" t="s">
        <v>39</v>
      </c>
    </row>
    <row r="10" spans="1:11" ht="21.75" customHeight="1">
      <c r="A10" s="159" t="s">
        <v>252</v>
      </c>
      <c r="B10" s="159" t="s">
        <v>253</v>
      </c>
      <c r="C10" s="160">
        <v>42031</v>
      </c>
      <c r="D10" s="156">
        <v>375.49119999999999</v>
      </c>
      <c r="E10" s="162">
        <v>5715</v>
      </c>
      <c r="F10" s="162">
        <v>1428.75</v>
      </c>
      <c r="G10" s="156">
        <v>25</v>
      </c>
      <c r="H10" s="162">
        <v>5715</v>
      </c>
      <c r="I10" s="162">
        <v>1804.2411999999999</v>
      </c>
      <c r="J10" s="156">
        <v>31.570274715660542</v>
      </c>
      <c r="K10" s="163" t="s">
        <v>40</v>
      </c>
    </row>
    <row r="11" spans="1:11" ht="21.75" customHeight="1">
      <c r="A11" s="159" t="s">
        <v>254</v>
      </c>
      <c r="B11" s="159" t="s">
        <v>255</v>
      </c>
      <c r="C11" s="160">
        <v>42033</v>
      </c>
      <c r="D11" s="156">
        <v>2559.9376000000002</v>
      </c>
      <c r="E11" s="162">
        <v>10916</v>
      </c>
      <c r="F11" s="162">
        <v>2729</v>
      </c>
      <c r="G11" s="156">
        <v>25</v>
      </c>
      <c r="H11" s="162">
        <v>10916</v>
      </c>
      <c r="I11" s="162">
        <v>5288.9376000000002</v>
      </c>
      <c r="J11" s="156">
        <v>48.451242213264933</v>
      </c>
      <c r="K11" s="163" t="s">
        <v>40</v>
      </c>
    </row>
    <row r="12" spans="1:11" ht="21.75" customHeight="1">
      <c r="A12" s="159" t="s">
        <v>97</v>
      </c>
      <c r="B12" s="159" t="s">
        <v>239</v>
      </c>
      <c r="C12" s="160">
        <v>42051</v>
      </c>
      <c r="D12" s="156">
        <v>8000</v>
      </c>
      <c r="E12" s="162">
        <v>10680</v>
      </c>
      <c r="F12" s="162">
        <v>2680</v>
      </c>
      <c r="G12" s="156">
        <v>25.093632958801496</v>
      </c>
      <c r="H12" s="162">
        <v>10680</v>
      </c>
      <c r="I12" s="162">
        <v>10680</v>
      </c>
      <c r="J12" s="156">
        <v>100</v>
      </c>
      <c r="K12" s="163" t="s">
        <v>40</v>
      </c>
    </row>
    <row r="13" spans="1:11" ht="21.75" customHeight="1">
      <c r="A13" s="159" t="s">
        <v>225</v>
      </c>
      <c r="B13" s="159" t="s">
        <v>226</v>
      </c>
      <c r="C13" s="160">
        <v>42053</v>
      </c>
      <c r="D13" s="156">
        <v>42.084899999999998</v>
      </c>
      <c r="E13" s="162">
        <v>29040</v>
      </c>
      <c r="F13" s="162">
        <v>17038.955600000001</v>
      </c>
      <c r="G13" s="156">
        <v>58.674089531680444</v>
      </c>
      <c r="H13" s="162">
        <v>29040</v>
      </c>
      <c r="I13" s="162">
        <v>17081.040500000003</v>
      </c>
      <c r="J13" s="156">
        <v>58.819009986225907</v>
      </c>
      <c r="K13" s="163" t="s">
        <v>52</v>
      </c>
    </row>
    <row r="14" spans="1:11" ht="21.75" customHeight="1">
      <c r="A14" s="159" t="s">
        <v>240</v>
      </c>
      <c r="B14" s="159" t="s">
        <v>241</v>
      </c>
      <c r="C14" s="160">
        <v>42065</v>
      </c>
      <c r="D14" s="156">
        <v>9000</v>
      </c>
      <c r="E14" s="162">
        <v>23165.212899999999</v>
      </c>
      <c r="F14" s="162">
        <v>6497.6959999999999</v>
      </c>
      <c r="G14" s="156">
        <v>28.049368801613735</v>
      </c>
      <c r="H14" s="162">
        <v>23165.212899999999</v>
      </c>
      <c r="I14" s="162">
        <v>15497.696</v>
      </c>
      <c r="J14" s="156">
        <v>66.900727685520224</v>
      </c>
      <c r="K14" s="163" t="s">
        <v>40</v>
      </c>
    </row>
    <row r="15" spans="1:11" ht="21.75" customHeight="1">
      <c r="A15" s="159" t="s">
        <v>119</v>
      </c>
      <c r="B15" s="159" t="s">
        <v>318</v>
      </c>
      <c r="C15" s="160">
        <v>42068</v>
      </c>
      <c r="D15" s="156">
        <v>7313.2596999999996</v>
      </c>
      <c r="E15" s="162">
        <v>41375.635499999997</v>
      </c>
      <c r="F15" s="162">
        <v>31062.375800000002</v>
      </c>
      <c r="G15" s="156">
        <v>75.074075418128629</v>
      </c>
      <c r="H15" s="162">
        <v>41375.635499999997</v>
      </c>
      <c r="I15" s="162">
        <v>38375.635500000004</v>
      </c>
      <c r="J15" s="156">
        <v>92.749356079376724</v>
      </c>
      <c r="K15" s="163" t="s">
        <v>39</v>
      </c>
    </row>
    <row r="16" spans="1:11" ht="21.75" customHeight="1">
      <c r="A16" s="159" t="s">
        <v>218</v>
      </c>
      <c r="B16" s="159" t="s">
        <v>219</v>
      </c>
      <c r="C16" s="160">
        <v>42079</v>
      </c>
      <c r="D16" s="156">
        <v>434.65019999999998</v>
      </c>
      <c r="E16" s="162">
        <v>16072.938899999999</v>
      </c>
      <c r="F16" s="162">
        <v>10801.7834</v>
      </c>
      <c r="G16" s="156">
        <v>67.204781074604853</v>
      </c>
      <c r="H16" s="162">
        <v>16072.938899999999</v>
      </c>
      <c r="I16" s="162">
        <v>11236.4336</v>
      </c>
      <c r="J16" s="156">
        <v>69.90901707465585</v>
      </c>
      <c r="K16" s="163" t="s">
        <v>39</v>
      </c>
    </row>
    <row r="17" spans="1:11" ht="21.75" customHeight="1">
      <c r="A17" s="159" t="s">
        <v>242</v>
      </c>
      <c r="B17" s="159" t="s">
        <v>243</v>
      </c>
      <c r="C17" s="160">
        <v>42082</v>
      </c>
      <c r="D17" s="156">
        <v>10181.7328</v>
      </c>
      <c r="E17" s="162">
        <v>18090</v>
      </c>
      <c r="F17" s="162">
        <v>7358.1949999999997</v>
      </c>
      <c r="G17" s="156">
        <v>40.675483692647873</v>
      </c>
      <c r="H17" s="162">
        <v>18090</v>
      </c>
      <c r="I17" s="162">
        <v>17539.927799999998</v>
      </c>
      <c r="J17" s="156">
        <v>96.959247097844099</v>
      </c>
      <c r="K17" s="163" t="s">
        <v>40</v>
      </c>
    </row>
    <row r="18" spans="1:11" ht="12.75" customHeight="1">
      <c r="A18" s="86"/>
      <c r="B18" s="87"/>
      <c r="C18" s="88"/>
      <c r="D18" s="89"/>
      <c r="E18" s="89"/>
      <c r="F18" s="89"/>
      <c r="G18" s="89"/>
      <c r="H18" s="89"/>
      <c r="I18" s="89"/>
      <c r="J18" s="89"/>
      <c r="K18" s="90"/>
    </row>
    <row r="19" spans="1:11" ht="24.75" customHeight="1">
      <c r="A19" s="228" t="s">
        <v>132</v>
      </c>
      <c r="B19" s="226"/>
      <c r="C19" s="226"/>
      <c r="D19" s="226"/>
      <c r="E19" s="226"/>
      <c r="F19" s="226"/>
      <c r="G19" s="226"/>
      <c r="H19" s="226"/>
      <c r="I19" s="226"/>
      <c r="J19" s="226"/>
      <c r="K19" s="227"/>
    </row>
    <row r="20" spans="1:11" ht="18.75" customHeight="1">
      <c r="A20" s="84" t="s">
        <v>7</v>
      </c>
      <c r="B20" s="85" t="s">
        <v>131</v>
      </c>
      <c r="C20" s="85" t="s">
        <v>133</v>
      </c>
      <c r="D20" s="229" t="s">
        <v>134</v>
      </c>
      <c r="E20" s="230"/>
      <c r="F20" s="230"/>
      <c r="G20" s="230"/>
      <c r="H20" s="230"/>
      <c r="I20" s="230"/>
      <c r="J20" s="230"/>
      <c r="K20" s="231"/>
    </row>
    <row r="21" spans="1:11" ht="41.25" customHeight="1">
      <c r="A21" s="91" t="s">
        <v>330</v>
      </c>
      <c r="B21" s="92" t="s">
        <v>331</v>
      </c>
      <c r="C21" s="93">
        <v>41941</v>
      </c>
      <c r="D21" s="232" t="s">
        <v>332</v>
      </c>
      <c r="E21" s="233"/>
      <c r="F21" s="233"/>
      <c r="G21" s="233"/>
      <c r="H21" s="233"/>
      <c r="I21" s="233"/>
      <c r="J21" s="233"/>
      <c r="K21" s="234"/>
    </row>
    <row r="22" spans="1:11" ht="41.25" customHeight="1">
      <c r="A22" s="91" t="s">
        <v>186</v>
      </c>
      <c r="B22" s="92" t="s">
        <v>187</v>
      </c>
      <c r="C22" s="93">
        <v>41926</v>
      </c>
      <c r="D22" s="232" t="s">
        <v>190</v>
      </c>
      <c r="E22" s="233"/>
      <c r="F22" s="233"/>
      <c r="G22" s="233"/>
      <c r="H22" s="233"/>
      <c r="I22" s="233"/>
      <c r="J22" s="233"/>
      <c r="K22" s="234"/>
    </row>
    <row r="23" spans="1:11" ht="47.25" customHeight="1">
      <c r="A23" s="91" t="s">
        <v>185</v>
      </c>
      <c r="B23" s="92" t="s">
        <v>135</v>
      </c>
      <c r="C23" s="93">
        <v>41902</v>
      </c>
      <c r="D23" s="222" t="s">
        <v>136</v>
      </c>
      <c r="E23" s="223"/>
      <c r="F23" s="223"/>
      <c r="G23" s="223"/>
      <c r="H23" s="223"/>
      <c r="I23" s="223"/>
      <c r="J23" s="223"/>
      <c r="K23" s="224"/>
    </row>
    <row r="24" spans="1:11" ht="40.5" customHeight="1">
      <c r="A24" s="91" t="s">
        <v>137</v>
      </c>
      <c r="B24" s="92" t="s">
        <v>138</v>
      </c>
      <c r="C24" s="93">
        <v>41888</v>
      </c>
      <c r="D24" s="222" t="s">
        <v>139</v>
      </c>
      <c r="E24" s="223"/>
      <c r="F24" s="223"/>
      <c r="G24" s="223"/>
      <c r="H24" s="223"/>
      <c r="I24" s="223"/>
      <c r="J24" s="223"/>
      <c r="K24" s="224"/>
    </row>
    <row r="25" spans="1:11" ht="42.75" customHeight="1">
      <c r="A25" s="91" t="s">
        <v>109</v>
      </c>
      <c r="B25" s="92" t="s">
        <v>140</v>
      </c>
      <c r="C25" s="93">
        <v>41843</v>
      </c>
      <c r="D25" s="220" t="s">
        <v>141</v>
      </c>
      <c r="E25" s="221"/>
      <c r="F25" s="221"/>
      <c r="G25" s="221"/>
      <c r="H25" s="221"/>
      <c r="I25" s="221"/>
      <c r="J25" s="221"/>
      <c r="K25" s="221"/>
    </row>
    <row r="26" spans="1:11" ht="33" customHeight="1">
      <c r="A26" s="91" t="s">
        <v>97</v>
      </c>
      <c r="B26" s="92" t="s">
        <v>142</v>
      </c>
      <c r="C26" s="93">
        <v>41817</v>
      </c>
      <c r="D26" s="222" t="s">
        <v>143</v>
      </c>
      <c r="E26" s="223"/>
      <c r="F26" s="223"/>
      <c r="G26" s="223"/>
      <c r="H26" s="223"/>
      <c r="I26" s="223"/>
      <c r="J26" s="223"/>
      <c r="K26" s="224"/>
    </row>
    <row r="27" spans="1:11" ht="45.75" customHeight="1">
      <c r="A27" s="91" t="s">
        <v>110</v>
      </c>
      <c r="B27" s="92" t="s">
        <v>144</v>
      </c>
      <c r="C27" s="93">
        <v>41804</v>
      </c>
      <c r="D27" s="220" t="s">
        <v>145</v>
      </c>
      <c r="E27" s="221"/>
      <c r="F27" s="221"/>
      <c r="G27" s="221"/>
      <c r="H27" s="221"/>
      <c r="I27" s="221"/>
      <c r="J27" s="221"/>
      <c r="K27" s="221"/>
    </row>
    <row r="28" spans="1:11" ht="35.25" customHeight="1">
      <c r="A28" s="91" t="s">
        <v>111</v>
      </c>
      <c r="B28" s="92" t="s">
        <v>146</v>
      </c>
      <c r="C28" s="93">
        <v>41779</v>
      </c>
      <c r="D28" s="220" t="s">
        <v>147</v>
      </c>
      <c r="E28" s="221"/>
      <c r="F28" s="221"/>
      <c r="G28" s="221"/>
      <c r="H28" s="221"/>
      <c r="I28" s="221"/>
      <c r="J28" s="221"/>
      <c r="K28" s="221"/>
    </row>
    <row r="29" spans="1:11" ht="52.5" customHeight="1">
      <c r="A29" s="91" t="s">
        <v>112</v>
      </c>
      <c r="B29" s="92" t="s">
        <v>148</v>
      </c>
      <c r="C29" s="93">
        <v>41740</v>
      </c>
      <c r="D29" s="220" t="s">
        <v>149</v>
      </c>
      <c r="E29" s="221"/>
      <c r="F29" s="221"/>
      <c r="G29" s="221"/>
      <c r="H29" s="221"/>
      <c r="I29" s="221"/>
      <c r="J29" s="221"/>
      <c r="K29" s="221"/>
    </row>
    <row r="30" spans="1:11" ht="35.25" customHeight="1">
      <c r="A30" s="91" t="s">
        <v>113</v>
      </c>
      <c r="B30" s="92" t="s">
        <v>150</v>
      </c>
      <c r="C30" s="93">
        <v>41730</v>
      </c>
      <c r="D30" s="220" t="s">
        <v>151</v>
      </c>
      <c r="E30" s="221"/>
      <c r="F30" s="221"/>
      <c r="G30" s="221"/>
      <c r="H30" s="221"/>
      <c r="I30" s="221"/>
      <c r="J30" s="221"/>
      <c r="K30" s="221"/>
    </row>
    <row r="31" spans="1:11" ht="42.75" customHeight="1">
      <c r="A31" s="91" t="s">
        <v>114</v>
      </c>
      <c r="B31" s="92" t="s">
        <v>152</v>
      </c>
      <c r="C31" s="93">
        <v>41689</v>
      </c>
      <c r="D31" s="220" t="s">
        <v>153</v>
      </c>
      <c r="E31" s="221"/>
      <c r="F31" s="221"/>
      <c r="G31" s="221"/>
      <c r="H31" s="221"/>
      <c r="I31" s="221"/>
      <c r="J31" s="221"/>
      <c r="K31" s="221"/>
    </row>
    <row r="32" spans="1:11" ht="45.75" customHeight="1">
      <c r="A32" s="91" t="s">
        <v>115</v>
      </c>
      <c r="B32" s="92" t="s">
        <v>154</v>
      </c>
      <c r="C32" s="93">
        <v>41667</v>
      </c>
      <c r="D32" s="220" t="s">
        <v>155</v>
      </c>
      <c r="E32" s="221"/>
      <c r="F32" s="221"/>
      <c r="G32" s="221"/>
      <c r="H32" s="221"/>
      <c r="I32" s="221"/>
      <c r="J32" s="221"/>
      <c r="K32" s="221"/>
    </row>
    <row r="33" spans="1:11" ht="32.25" customHeight="1">
      <c r="A33" s="91" t="s">
        <v>55</v>
      </c>
      <c r="B33" s="92" t="s">
        <v>156</v>
      </c>
      <c r="C33" s="93">
        <v>41617</v>
      </c>
      <c r="D33" s="220" t="s">
        <v>157</v>
      </c>
      <c r="E33" s="221"/>
      <c r="F33" s="221"/>
      <c r="G33" s="221"/>
      <c r="H33" s="221"/>
      <c r="I33" s="221"/>
      <c r="J33" s="221"/>
      <c r="K33" s="221"/>
    </row>
    <row r="34" spans="1:11" ht="44.25" customHeight="1">
      <c r="A34" s="91" t="s">
        <v>116</v>
      </c>
      <c r="B34" s="92" t="s">
        <v>158</v>
      </c>
      <c r="C34" s="93">
        <v>41590</v>
      </c>
      <c r="D34" s="220" t="s">
        <v>159</v>
      </c>
      <c r="E34" s="221"/>
      <c r="F34" s="221"/>
      <c r="G34" s="221"/>
      <c r="H34" s="221"/>
      <c r="I34" s="221"/>
      <c r="J34" s="221"/>
      <c r="K34" s="221"/>
    </row>
    <row r="35" spans="1:11" ht="33.75" customHeight="1">
      <c r="A35" s="91" t="s">
        <v>117</v>
      </c>
      <c r="B35" s="92" t="s">
        <v>160</v>
      </c>
      <c r="C35" s="93">
        <v>41544</v>
      </c>
      <c r="D35" s="220" t="s">
        <v>161</v>
      </c>
      <c r="E35" s="221"/>
      <c r="F35" s="221"/>
      <c r="G35" s="221"/>
      <c r="H35" s="221"/>
      <c r="I35" s="221"/>
      <c r="J35" s="221"/>
      <c r="K35" s="221"/>
    </row>
    <row r="36" spans="1:11" ht="41.25" customHeight="1">
      <c r="A36" s="91" t="s">
        <v>99</v>
      </c>
      <c r="B36" s="92" t="s">
        <v>162</v>
      </c>
      <c r="C36" s="93">
        <v>41535</v>
      </c>
      <c r="D36" s="222" t="s">
        <v>163</v>
      </c>
      <c r="E36" s="223"/>
      <c r="F36" s="223"/>
      <c r="G36" s="223"/>
      <c r="H36" s="223"/>
      <c r="I36" s="223"/>
      <c r="J36" s="223"/>
      <c r="K36" s="224"/>
    </row>
    <row r="37" spans="1:11" ht="39.75" customHeight="1">
      <c r="A37" s="91" t="s">
        <v>118</v>
      </c>
      <c r="B37" s="92" t="s">
        <v>164</v>
      </c>
      <c r="C37" s="93">
        <v>41526</v>
      </c>
      <c r="D37" s="222" t="s">
        <v>165</v>
      </c>
      <c r="E37" s="223"/>
      <c r="F37" s="223"/>
      <c r="G37" s="223"/>
      <c r="H37" s="223"/>
      <c r="I37" s="223"/>
      <c r="J37" s="223"/>
      <c r="K37" s="224"/>
    </row>
    <row r="38" spans="1:11" ht="46.5" customHeight="1">
      <c r="A38" s="91" t="s">
        <v>119</v>
      </c>
      <c r="B38" s="92" t="s">
        <v>166</v>
      </c>
      <c r="C38" s="93">
        <v>41508</v>
      </c>
      <c r="D38" s="220" t="s">
        <v>167</v>
      </c>
      <c r="E38" s="221"/>
      <c r="F38" s="221"/>
      <c r="G38" s="221"/>
      <c r="H38" s="221"/>
      <c r="I38" s="221"/>
      <c r="J38" s="221"/>
      <c r="K38" s="221"/>
    </row>
    <row r="39" spans="1:11" ht="43.5" customHeight="1">
      <c r="A39" s="91" t="s">
        <v>98</v>
      </c>
      <c r="B39" s="92" t="s">
        <v>168</v>
      </c>
      <c r="C39" s="93">
        <v>41464</v>
      </c>
      <c r="D39" s="220" t="s">
        <v>169</v>
      </c>
      <c r="E39" s="221"/>
      <c r="F39" s="221"/>
      <c r="G39" s="221"/>
      <c r="H39" s="221"/>
      <c r="I39" s="221"/>
      <c r="J39" s="221"/>
      <c r="K39" s="221"/>
    </row>
    <row r="40" spans="1:11">
      <c r="A40" s="94"/>
      <c r="B40" s="95"/>
      <c r="C40" s="96"/>
      <c r="D40" s="97"/>
      <c r="E40" s="98"/>
      <c r="F40" s="98"/>
      <c r="G40" s="98"/>
      <c r="H40" s="98"/>
      <c r="I40" s="98"/>
      <c r="J40" s="98"/>
      <c r="K40" s="98"/>
    </row>
    <row r="41" spans="1:11" ht="12.75">
      <c r="A41" s="99" t="s">
        <v>170</v>
      </c>
      <c r="C41" s="100"/>
    </row>
    <row r="42" spans="1:11">
      <c r="C42" s="100"/>
    </row>
  </sheetData>
  <mergeCells count="28">
    <mergeCell ref="A4:K4"/>
    <mergeCell ref="A19:K19"/>
    <mergeCell ref="D20:K20"/>
    <mergeCell ref="D21:K21"/>
    <mergeCell ref="D24:K24"/>
    <mergeCell ref="E5:G5"/>
    <mergeCell ref="H5:J5"/>
    <mergeCell ref="D23:K23"/>
    <mergeCell ref="A5:A6"/>
    <mergeCell ref="B5:B6"/>
    <mergeCell ref="C5:C6"/>
    <mergeCell ref="D5:D6"/>
    <mergeCell ref="D22:K22"/>
    <mergeCell ref="D31:K31"/>
    <mergeCell ref="D25:K25"/>
    <mergeCell ref="D38:K38"/>
    <mergeCell ref="D39:K39"/>
    <mergeCell ref="D32:K32"/>
    <mergeCell ref="D33:K33"/>
    <mergeCell ref="D34:K34"/>
    <mergeCell ref="D35:K35"/>
    <mergeCell ref="D36:K36"/>
    <mergeCell ref="D37:K37"/>
    <mergeCell ref="D26:K26"/>
    <mergeCell ref="D27:K27"/>
    <mergeCell ref="D28:K28"/>
    <mergeCell ref="D29:K29"/>
    <mergeCell ref="D30:K30"/>
  </mergeCells>
  <phoneticPr fontId="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86"/>
  <sheetViews>
    <sheetView topLeftCell="A7" workbookViewId="0">
      <selection activeCell="D33" sqref="D33"/>
    </sheetView>
  </sheetViews>
  <sheetFormatPr defaultRowHeight="14.25"/>
  <cols>
    <col min="3" max="3" width="15.5" customWidth="1"/>
    <col min="4" max="4" width="14.375" customWidth="1"/>
    <col min="6" max="6" width="12.25" customWidth="1"/>
    <col min="7" max="7" width="15.875" customWidth="1"/>
    <col min="9" max="9" width="12.125" customWidth="1"/>
    <col min="10" max="10" width="15.375" customWidth="1"/>
  </cols>
  <sheetData>
    <row r="4" spans="1:11" ht="19.5" customHeight="1">
      <c r="A4" s="240"/>
      <c r="B4" s="240"/>
      <c r="C4" s="240" t="s">
        <v>191</v>
      </c>
      <c r="D4" s="241"/>
      <c r="E4" s="241"/>
      <c r="F4" s="242" t="s">
        <v>192</v>
      </c>
      <c r="G4" s="243"/>
      <c r="H4" s="244"/>
      <c r="I4" s="241" t="s">
        <v>193</v>
      </c>
      <c r="J4" s="241"/>
      <c r="K4" s="241"/>
    </row>
    <row r="5" spans="1:11">
      <c r="A5" s="155" t="s">
        <v>194</v>
      </c>
      <c r="B5" s="155" t="s">
        <v>195</v>
      </c>
      <c r="C5" s="156" t="s">
        <v>196</v>
      </c>
      <c r="D5" s="156" t="s">
        <v>197</v>
      </c>
      <c r="E5" s="156" t="s">
        <v>198</v>
      </c>
      <c r="F5" s="156" t="s">
        <v>196</v>
      </c>
      <c r="G5" s="156" t="s">
        <v>197</v>
      </c>
      <c r="H5" s="156" t="s">
        <v>198</v>
      </c>
      <c r="I5" s="156" t="s">
        <v>196</v>
      </c>
      <c r="J5" s="156" t="s">
        <v>197</v>
      </c>
      <c r="K5" s="156" t="s">
        <v>198</v>
      </c>
    </row>
    <row r="6" spans="1:11">
      <c r="A6" s="157" t="s">
        <v>199</v>
      </c>
      <c r="B6" s="157" t="s">
        <v>90</v>
      </c>
      <c r="C6" s="158">
        <v>5880070.2999999998</v>
      </c>
      <c r="D6" s="158">
        <v>5455749.4000000004</v>
      </c>
      <c r="E6" s="158">
        <v>7.7774998243137672</v>
      </c>
      <c r="F6" s="158">
        <v>270262.3</v>
      </c>
      <c r="G6" s="158">
        <v>101298.9</v>
      </c>
      <c r="H6" s="158">
        <v>166.79687538561623</v>
      </c>
      <c r="I6" s="158">
        <v>183152.6</v>
      </c>
      <c r="J6" s="158">
        <v>55159.9</v>
      </c>
      <c r="K6" s="158">
        <v>232.03939818600108</v>
      </c>
    </row>
    <row r="7" spans="1:11">
      <c r="A7" s="157" t="s">
        <v>267</v>
      </c>
      <c r="B7" s="157" t="s">
        <v>268</v>
      </c>
      <c r="C7" s="158">
        <v>123243.774122</v>
      </c>
      <c r="D7" s="158">
        <v>108616.31479400001</v>
      </c>
      <c r="E7" s="158">
        <v>13.467092264861137</v>
      </c>
      <c r="F7" s="158">
        <v>6648.7690929999999</v>
      </c>
      <c r="G7" s="158">
        <v>6065.2739259999998</v>
      </c>
      <c r="H7" s="158">
        <v>9.6202607519296404</v>
      </c>
      <c r="I7" s="158">
        <v>4551.8223319999997</v>
      </c>
      <c r="J7" s="158">
        <v>5373.0881749999999</v>
      </c>
      <c r="K7" s="158">
        <v>-15.284801146967967</v>
      </c>
    </row>
    <row r="8" spans="1:11">
      <c r="A8" s="157" t="s">
        <v>269</v>
      </c>
      <c r="B8" s="157" t="s">
        <v>270</v>
      </c>
      <c r="C8" s="158">
        <v>48140.849891000005</v>
      </c>
      <c r="D8" s="158">
        <v>28588.540799999999</v>
      </c>
      <c r="E8" s="158">
        <v>68.392119862934749</v>
      </c>
      <c r="F8" s="158">
        <v>13822.509700000001</v>
      </c>
      <c r="G8" s="158">
        <v>12195.887392000001</v>
      </c>
      <c r="H8" s="158">
        <v>13.337465784301985</v>
      </c>
      <c r="I8" s="158">
        <v>11213.432933</v>
      </c>
      <c r="J8" s="158">
        <v>10888.848592</v>
      </c>
      <c r="K8" s="158">
        <v>2.980887632494686</v>
      </c>
    </row>
    <row r="9" spans="1:11">
      <c r="A9" s="157" t="s">
        <v>109</v>
      </c>
      <c r="B9" s="157" t="s">
        <v>183</v>
      </c>
      <c r="C9" s="158">
        <v>439405.39935299999</v>
      </c>
      <c r="D9" s="158">
        <v>485895.15498400002</v>
      </c>
      <c r="E9" s="158">
        <v>-9.5678574182388978</v>
      </c>
      <c r="F9" s="158">
        <v>12138.452873999999</v>
      </c>
      <c r="G9" s="158">
        <v>11466.722499</v>
      </c>
      <c r="H9" s="158">
        <v>5.8580852118692164</v>
      </c>
      <c r="I9" s="158">
        <v>12814.108694</v>
      </c>
      <c r="J9" s="158">
        <v>11004.743262</v>
      </c>
      <c r="K9" s="158">
        <v>16.441686906480058</v>
      </c>
    </row>
    <row r="10" spans="1:11">
      <c r="A10" s="157" t="s">
        <v>200</v>
      </c>
      <c r="B10" s="157" t="s">
        <v>201</v>
      </c>
      <c r="C10" s="158">
        <v>28302.516167000002</v>
      </c>
      <c r="D10" s="158">
        <v>25386.292506000002</v>
      </c>
      <c r="E10" s="158">
        <v>11.487394862053039</v>
      </c>
      <c r="F10" s="158">
        <v>252.29172999999997</v>
      </c>
      <c r="G10" s="158">
        <v>1231.500127</v>
      </c>
      <c r="H10" s="158">
        <v>-79.513462932838181</v>
      </c>
      <c r="I10" s="158">
        <v>264.28436899999997</v>
      </c>
      <c r="J10" s="158">
        <v>1185.0369000000001</v>
      </c>
      <c r="K10" s="158">
        <v>-77.698216063989236</v>
      </c>
    </row>
    <row r="11" spans="1:11">
      <c r="A11" s="157" t="s">
        <v>202</v>
      </c>
      <c r="B11" s="157" t="s">
        <v>203</v>
      </c>
      <c r="C11" s="158">
        <v>2492796.3497210001</v>
      </c>
      <c r="D11" s="158">
        <v>2158791.4640930002</v>
      </c>
      <c r="E11" s="158">
        <v>15.471845761087883</v>
      </c>
      <c r="F11" s="158">
        <v>10229.838643000001</v>
      </c>
      <c r="G11" s="158">
        <v>-6658.2877239999998</v>
      </c>
      <c r="H11" s="158">
        <v>253.6406816143772</v>
      </c>
      <c r="I11" s="158">
        <v>13537.608830000001</v>
      </c>
      <c r="J11" s="158">
        <v>-2802.1310389999999</v>
      </c>
      <c r="K11" s="158">
        <v>583.11833535205346</v>
      </c>
    </row>
    <row r="12" spans="1:11">
      <c r="A12" s="157" t="s">
        <v>110</v>
      </c>
      <c r="B12" s="157" t="s">
        <v>271</v>
      </c>
      <c r="C12" s="158">
        <v>73711.373005000001</v>
      </c>
      <c r="D12" s="158">
        <v>66420.212442999997</v>
      </c>
      <c r="E12" s="158">
        <v>10.977321953399469</v>
      </c>
      <c r="F12" s="158">
        <v>-9819.9452730000012</v>
      </c>
      <c r="G12" s="158">
        <v>2389.2538640000002</v>
      </c>
      <c r="H12" s="158">
        <v>-511.0046831339979</v>
      </c>
      <c r="I12" s="158">
        <v>-8541.7034480000002</v>
      </c>
      <c r="J12" s="158">
        <v>3088.1431010000001</v>
      </c>
      <c r="K12" s="158">
        <v>-376.5967498473122</v>
      </c>
    </row>
    <row r="13" spans="1:11">
      <c r="A13" s="157" t="s">
        <v>204</v>
      </c>
      <c r="B13" s="157" t="s">
        <v>205</v>
      </c>
      <c r="C13" s="158">
        <v>0</v>
      </c>
      <c r="D13" s="158">
        <v>715.83545599999991</v>
      </c>
      <c r="E13" s="158">
        <v>-100</v>
      </c>
      <c r="F13" s="158">
        <v>-184.51621299999999</v>
      </c>
      <c r="G13" s="158">
        <v>-25.195927999999999</v>
      </c>
      <c r="H13" s="158">
        <v>-632.32552895055107</v>
      </c>
      <c r="I13" s="158">
        <v>-183.22025300000001</v>
      </c>
      <c r="J13" s="158">
        <v>-54.998089</v>
      </c>
      <c r="K13" s="158">
        <v>-233.13930780394938</v>
      </c>
    </row>
    <row r="14" spans="1:11">
      <c r="A14" s="157" t="s">
        <v>272</v>
      </c>
      <c r="B14" s="157" t="s">
        <v>273</v>
      </c>
      <c r="C14" s="158">
        <v>89470.451321</v>
      </c>
      <c r="D14" s="158">
        <v>80077.022679999995</v>
      </c>
      <c r="E14" s="158">
        <v>11.730491877223734</v>
      </c>
      <c r="F14" s="158">
        <v>3857.2839920000001</v>
      </c>
      <c r="G14" s="158">
        <v>2076.8615210000003</v>
      </c>
      <c r="H14" s="158">
        <v>85.726585667721054</v>
      </c>
      <c r="I14" s="158">
        <v>3113.6784670000002</v>
      </c>
      <c r="J14" s="158">
        <v>1854.9340030000001</v>
      </c>
      <c r="K14" s="158">
        <v>67.859258710241022</v>
      </c>
    </row>
    <row r="15" spans="1:11">
      <c r="A15" s="157" t="s">
        <v>206</v>
      </c>
      <c r="B15" s="157" t="s">
        <v>207</v>
      </c>
      <c r="C15" s="158">
        <v>61950.900897</v>
      </c>
      <c r="D15" s="158">
        <v>59270.659269000003</v>
      </c>
      <c r="E15" s="158">
        <v>4.5220378194811603</v>
      </c>
      <c r="F15" s="158">
        <v>9489.0689719999991</v>
      </c>
      <c r="G15" s="158">
        <v>5803.1556259999998</v>
      </c>
      <c r="H15" s="158">
        <v>63.515672912267327</v>
      </c>
      <c r="I15" s="158">
        <v>8707.8703489999989</v>
      </c>
      <c r="J15" s="158">
        <v>4814.6779329999999</v>
      </c>
      <c r="K15" s="158">
        <v>80.860910536006955</v>
      </c>
    </row>
    <row r="16" spans="1:11">
      <c r="A16" s="157" t="s">
        <v>208</v>
      </c>
      <c r="B16" s="157" t="s">
        <v>209</v>
      </c>
      <c r="C16" s="158">
        <v>25013.858852000001</v>
      </c>
      <c r="D16" s="158">
        <v>26329.514359000001</v>
      </c>
      <c r="E16" s="158">
        <v>-4.996884823096936</v>
      </c>
      <c r="F16" s="158">
        <v>3674.95631</v>
      </c>
      <c r="G16" s="158">
        <v>7656.6084860000001</v>
      </c>
      <c r="H16" s="158">
        <v>-52.002818000690439</v>
      </c>
      <c r="I16" s="158">
        <v>3645.907064</v>
      </c>
      <c r="J16" s="158">
        <v>7016.9632790000005</v>
      </c>
      <c r="K16" s="158">
        <v>-48.041525670922638</v>
      </c>
    </row>
    <row r="17" spans="1:11">
      <c r="A17" s="157" t="s">
        <v>274</v>
      </c>
      <c r="B17" s="157" t="s">
        <v>275</v>
      </c>
      <c r="C17" s="158">
        <v>101129.01881699999</v>
      </c>
      <c r="D17" s="158">
        <v>79764.664336000002</v>
      </c>
      <c r="E17" s="158">
        <v>26.78423417041531</v>
      </c>
      <c r="F17" s="158">
        <v>19514.973246000001</v>
      </c>
      <c r="G17" s="158">
        <v>13596.841326</v>
      </c>
      <c r="H17" s="158">
        <v>43.525784982746671</v>
      </c>
      <c r="I17" s="158">
        <v>18086.754557</v>
      </c>
      <c r="J17" s="158">
        <v>11959.099332</v>
      </c>
      <c r="K17" s="158">
        <v>51.238434056682692</v>
      </c>
    </row>
    <row r="18" spans="1:11">
      <c r="A18" s="157" t="s">
        <v>276</v>
      </c>
      <c r="B18" s="157" t="s">
        <v>92</v>
      </c>
      <c r="C18" s="158">
        <v>51888.254875999999</v>
      </c>
      <c r="D18" s="158">
        <v>56518.117840999999</v>
      </c>
      <c r="E18" s="158">
        <v>-8.1918208564994952</v>
      </c>
      <c r="F18" s="158">
        <v>-2571.5819139999999</v>
      </c>
      <c r="G18" s="158">
        <v>-2221.1393980000003</v>
      </c>
      <c r="H18" s="158">
        <v>-15.77760118592969</v>
      </c>
      <c r="I18" s="158">
        <v>-2293.4018040000001</v>
      </c>
      <c r="J18" s="158">
        <v>-1691.6768829999999</v>
      </c>
      <c r="K18" s="158">
        <v>-35.569731255824003</v>
      </c>
    </row>
    <row r="19" spans="1:11">
      <c r="A19" s="157" t="s">
        <v>98</v>
      </c>
      <c r="B19" s="157" t="s">
        <v>277</v>
      </c>
      <c r="C19" s="158">
        <v>17136.215679000001</v>
      </c>
      <c r="D19" s="158">
        <v>21134.243735</v>
      </c>
      <c r="E19" s="158">
        <v>-18.917298892408173</v>
      </c>
      <c r="F19" s="158">
        <v>2662.1805559999998</v>
      </c>
      <c r="G19" s="158">
        <v>4989.8073380000005</v>
      </c>
      <c r="H19" s="158">
        <v>-46.647628341757837</v>
      </c>
      <c r="I19" s="158">
        <v>2254.863652</v>
      </c>
      <c r="J19" s="158">
        <v>4150.4598829999995</v>
      </c>
      <c r="K19" s="158">
        <v>-45.671956468347815</v>
      </c>
    </row>
    <row r="20" spans="1:11">
      <c r="A20" s="157" t="s">
        <v>278</v>
      </c>
      <c r="B20" s="157" t="s">
        <v>279</v>
      </c>
      <c r="C20" s="158">
        <v>42200.429957</v>
      </c>
      <c r="D20" s="158">
        <v>39496.005855000003</v>
      </c>
      <c r="E20" s="158">
        <v>6.8473356823184446</v>
      </c>
      <c r="F20" s="158">
        <v>1728.8472899999999</v>
      </c>
      <c r="G20" s="158">
        <v>8587.2253369999999</v>
      </c>
      <c r="H20" s="158">
        <v>-79.867218779611264</v>
      </c>
      <c r="I20" s="158">
        <v>1050.816593</v>
      </c>
      <c r="J20" s="158">
        <v>6722.1506010000003</v>
      </c>
      <c r="K20" s="158">
        <v>-84.367851073677542</v>
      </c>
    </row>
    <row r="21" spans="1:11">
      <c r="A21" s="157" t="s">
        <v>280</v>
      </c>
      <c r="B21" s="157" t="s">
        <v>281</v>
      </c>
      <c r="C21" s="158">
        <v>132645.63779100002</v>
      </c>
      <c r="D21" s="158">
        <v>73404.790953999996</v>
      </c>
      <c r="E21" s="158">
        <v>80.704332874027273</v>
      </c>
      <c r="F21" s="158">
        <v>11573.641545</v>
      </c>
      <c r="G21" s="158">
        <v>4006.1797530000003</v>
      </c>
      <c r="H21" s="158">
        <v>188.89471413091633</v>
      </c>
      <c r="I21" s="158">
        <v>9533.9340140000004</v>
      </c>
      <c r="J21" s="158">
        <v>3349.157377</v>
      </c>
      <c r="K21" s="158">
        <v>184.66664718335809</v>
      </c>
    </row>
    <row r="22" spans="1:11">
      <c r="A22" s="157" t="s">
        <v>210</v>
      </c>
      <c r="B22" s="157" t="s">
        <v>211</v>
      </c>
      <c r="C22" s="158">
        <v>110534.88457200001</v>
      </c>
      <c r="D22" s="158">
        <v>75745.207238999996</v>
      </c>
      <c r="E22" s="158">
        <v>45.929872794759966</v>
      </c>
      <c r="F22" s="158">
        <v>23582.309583999999</v>
      </c>
      <c r="G22" s="158">
        <v>17060.893137999999</v>
      </c>
      <c r="H22" s="158">
        <v>38.22435550853281</v>
      </c>
      <c r="I22" s="158">
        <v>19808.391657</v>
      </c>
      <c r="J22" s="158">
        <v>14026.951740999999</v>
      </c>
      <c r="K22" s="158">
        <v>41.216652218893536</v>
      </c>
    </row>
    <row r="23" spans="1:11">
      <c r="A23" s="157" t="s">
        <v>282</v>
      </c>
      <c r="B23" s="157" t="s">
        <v>283</v>
      </c>
      <c r="C23" s="158">
        <v>18204.833072999998</v>
      </c>
      <c r="D23" s="158">
        <v>20097.659608000002</v>
      </c>
      <c r="E23" s="158">
        <v>-9.418144062140211</v>
      </c>
      <c r="F23" s="158">
        <v>-1843.1382829999998</v>
      </c>
      <c r="G23" s="158">
        <v>-1561.3565019999999</v>
      </c>
      <c r="H23" s="158">
        <v>-18.047241654231762</v>
      </c>
      <c r="I23" s="158">
        <v>-1376.962319</v>
      </c>
      <c r="J23" s="158">
        <v>-1492.0358920000001</v>
      </c>
      <c r="K23" s="158">
        <v>7.7125204304401613</v>
      </c>
    </row>
    <row r="24" spans="1:11">
      <c r="A24" s="157" t="s">
        <v>111</v>
      </c>
      <c r="B24" s="157" t="s">
        <v>212</v>
      </c>
      <c r="C24" s="158">
        <v>44877.097381</v>
      </c>
      <c r="D24" s="158">
        <v>34732.441811999997</v>
      </c>
      <c r="E24" s="158">
        <v>29.208011414547425</v>
      </c>
      <c r="F24" s="158">
        <v>8625.9259719999991</v>
      </c>
      <c r="G24" s="158">
        <v>4475.6322549999995</v>
      </c>
      <c r="H24" s="158">
        <v>92.730892096048677</v>
      </c>
      <c r="I24" s="158">
        <v>5554.7918129999998</v>
      </c>
      <c r="J24" s="158">
        <v>2863.9727929999999</v>
      </c>
      <c r="K24" s="158">
        <v>93.954070603491232</v>
      </c>
    </row>
    <row r="25" spans="1:11">
      <c r="A25" s="157" t="s">
        <v>55</v>
      </c>
      <c r="B25" s="157" t="s">
        <v>213</v>
      </c>
      <c r="C25" s="158">
        <v>187291.911547</v>
      </c>
      <c r="D25" s="158">
        <v>159381.678036</v>
      </c>
      <c r="E25" s="158">
        <v>17.511569620126497</v>
      </c>
      <c r="F25" s="158">
        <v>14475.572178999999</v>
      </c>
      <c r="G25" s="158">
        <v>14617.486536000002</v>
      </c>
      <c r="H25" s="158">
        <v>-0.97085334507061838</v>
      </c>
      <c r="I25" s="158">
        <v>13029.13018</v>
      </c>
      <c r="J25" s="158">
        <v>13114.101840000001</v>
      </c>
      <c r="K25" s="158">
        <v>-0.64794113265785847</v>
      </c>
    </row>
    <row r="26" spans="1:11">
      <c r="A26" s="157" t="s">
        <v>54</v>
      </c>
      <c r="B26" s="157" t="s">
        <v>53</v>
      </c>
      <c r="C26" s="158">
        <v>23576.30215</v>
      </c>
      <c r="D26" s="158">
        <v>19047.507705</v>
      </c>
      <c r="E26" s="158">
        <v>23.77630982037185</v>
      </c>
      <c r="F26" s="158">
        <v>3589.2576349999999</v>
      </c>
      <c r="G26" s="158">
        <v>2404.9661579999997</v>
      </c>
      <c r="H26" s="158">
        <v>49.24358178848022</v>
      </c>
      <c r="I26" s="158">
        <v>3095.6924199999999</v>
      </c>
      <c r="J26" s="158">
        <v>1425.7802630000001</v>
      </c>
      <c r="K26" s="158">
        <v>117.12268715842083</v>
      </c>
    </row>
    <row r="27" spans="1:11">
      <c r="A27" s="157" t="s">
        <v>284</v>
      </c>
      <c r="B27" s="157" t="s">
        <v>285</v>
      </c>
      <c r="C27" s="158">
        <v>516381.35248299997</v>
      </c>
      <c r="D27" s="158">
        <v>439284.415118</v>
      </c>
      <c r="E27" s="158">
        <v>17.550574232024662</v>
      </c>
      <c r="F27" s="158">
        <v>-15894.565551</v>
      </c>
      <c r="G27" s="158">
        <v>-29153.741618</v>
      </c>
      <c r="H27" s="158">
        <v>45.480186525401486</v>
      </c>
      <c r="I27" s="158">
        <v>-14428.045246000001</v>
      </c>
      <c r="J27" s="158">
        <v>-20268.737272999999</v>
      </c>
      <c r="K27" s="158">
        <v>28.816259978762403</v>
      </c>
    </row>
    <row r="28" spans="1:11">
      <c r="A28" s="157" t="s">
        <v>286</v>
      </c>
      <c r="B28" s="157" t="s">
        <v>287</v>
      </c>
      <c r="C28" s="158">
        <v>153253.33674600002</v>
      </c>
      <c r="D28" s="158">
        <v>159577.49168399998</v>
      </c>
      <c r="E28" s="158">
        <v>-3.9630620028313515</v>
      </c>
      <c r="F28" s="158">
        <v>3330.7895399999998</v>
      </c>
      <c r="G28" s="158">
        <v>20043.810849000001</v>
      </c>
      <c r="H28" s="158">
        <v>-83.382453740496302</v>
      </c>
      <c r="I28" s="158">
        <v>528.25654999999995</v>
      </c>
      <c r="J28" s="158">
        <v>14661.355925999998</v>
      </c>
      <c r="K28" s="158">
        <v>-96.396946144229361</v>
      </c>
    </row>
    <row r="29" spans="1:11">
      <c r="A29" s="157" t="s">
        <v>116</v>
      </c>
      <c r="B29" s="157" t="s">
        <v>288</v>
      </c>
      <c r="C29" s="158">
        <v>25633.258571000002</v>
      </c>
      <c r="D29" s="158">
        <v>42323.44831</v>
      </c>
      <c r="E29" s="158">
        <v>-39.434853267985048</v>
      </c>
      <c r="F29" s="158">
        <v>217.26869399999998</v>
      </c>
      <c r="G29" s="158">
        <v>2993.8665679999999</v>
      </c>
      <c r="H29" s="158">
        <v>-92.742873168688263</v>
      </c>
      <c r="I29" s="158">
        <v>448.13007499999998</v>
      </c>
      <c r="J29" s="158">
        <v>2750.648021</v>
      </c>
      <c r="K29" s="158">
        <v>-83.708199974016225</v>
      </c>
    </row>
    <row r="30" spans="1:11">
      <c r="A30" s="157" t="s">
        <v>289</v>
      </c>
      <c r="B30" s="157" t="s">
        <v>290</v>
      </c>
      <c r="C30" s="158">
        <v>78315.179953999992</v>
      </c>
      <c r="D30" s="158">
        <v>64675.234499999999</v>
      </c>
      <c r="E30" s="158">
        <v>21.08990490633628</v>
      </c>
      <c r="F30" s="158">
        <v>9234.9357720000007</v>
      </c>
      <c r="G30" s="158">
        <v>9660.5744349999986</v>
      </c>
      <c r="H30" s="158">
        <v>-4.4059353391856346</v>
      </c>
      <c r="I30" s="158">
        <v>6999.6527569999989</v>
      </c>
      <c r="J30" s="158">
        <v>7851.3659370000005</v>
      </c>
      <c r="K30" s="158">
        <v>-10.847961830262626</v>
      </c>
    </row>
    <row r="31" spans="1:11">
      <c r="A31" s="157" t="s">
        <v>291</v>
      </c>
      <c r="B31" s="157" t="s">
        <v>292</v>
      </c>
      <c r="C31" s="158">
        <v>41167.368297000001</v>
      </c>
      <c r="D31" s="158">
        <v>47937.306304999998</v>
      </c>
      <c r="E31" s="158">
        <v>-14.12248315524119</v>
      </c>
      <c r="F31" s="158">
        <v>-1790.2583359999999</v>
      </c>
      <c r="G31" s="158">
        <v>2115.5083809999996</v>
      </c>
      <c r="H31" s="158">
        <v>-184.62544285235808</v>
      </c>
      <c r="I31" s="158">
        <v>-1909.4805449999999</v>
      </c>
      <c r="J31" s="158">
        <v>1633.196463</v>
      </c>
      <c r="K31" s="158">
        <v>-216.91676955340063</v>
      </c>
    </row>
    <row r="32" spans="1:11">
      <c r="A32" s="157" t="s">
        <v>293</v>
      </c>
      <c r="B32" s="157" t="s">
        <v>89</v>
      </c>
      <c r="C32" s="158">
        <v>226813.56702300001</v>
      </c>
      <c r="D32" s="158">
        <v>198438.701886</v>
      </c>
      <c r="E32" s="158">
        <v>14.299058030172432</v>
      </c>
      <c r="F32" s="158">
        <v>23141.049038999998</v>
      </c>
      <c r="G32" s="158">
        <v>22249.913356000001</v>
      </c>
      <c r="H32" s="158">
        <v>4.0051197896448869</v>
      </c>
      <c r="I32" s="158">
        <v>13654.125390000001</v>
      </c>
      <c r="J32" s="158">
        <v>12299.828813</v>
      </c>
      <c r="K32" s="158">
        <v>11.010694519330306</v>
      </c>
    </row>
    <row r="33" spans="1:11">
      <c r="A33" s="157" t="s">
        <v>294</v>
      </c>
      <c r="B33" s="157" t="s">
        <v>295</v>
      </c>
      <c r="C33" s="158">
        <v>3846133.8333379999</v>
      </c>
      <c r="D33" s="158">
        <v>3089094.8218160002</v>
      </c>
      <c r="E33" s="158">
        <v>24.50682336377605</v>
      </c>
      <c r="F33" s="158">
        <v>4943.5067859999999</v>
      </c>
      <c r="G33" s="158">
        <v>75737.951421000005</v>
      </c>
      <c r="H33" s="158">
        <v>-93.47288024926786</v>
      </c>
      <c r="I33" s="158">
        <v>5040.1253889999998</v>
      </c>
      <c r="J33" s="158">
        <v>54191.011259999999</v>
      </c>
      <c r="K33" s="158">
        <v>-90.699333207091726</v>
      </c>
    </row>
    <row r="34" spans="1:11">
      <c r="A34" s="157" t="s">
        <v>296</v>
      </c>
      <c r="B34" s="157" t="s">
        <v>297</v>
      </c>
      <c r="C34" s="158">
        <v>34355.669482999998</v>
      </c>
      <c r="D34" s="158">
        <v>50875.811311999998</v>
      </c>
      <c r="E34" s="158">
        <v>-32.471505422663242</v>
      </c>
      <c r="F34" s="158">
        <v>-9425.9632029999993</v>
      </c>
      <c r="G34" s="158">
        <v>-4934.2688289999996</v>
      </c>
      <c r="H34" s="158">
        <v>-91.030597027894515</v>
      </c>
      <c r="I34" s="158">
        <v>-9560.1980879999992</v>
      </c>
      <c r="J34" s="158">
        <v>-4726.1514909999996</v>
      </c>
      <c r="K34" s="158">
        <v>-102.28293795079281</v>
      </c>
    </row>
    <row r="35" spans="1:11">
      <c r="A35" s="157" t="s">
        <v>115</v>
      </c>
      <c r="B35" s="157" t="s">
        <v>298</v>
      </c>
      <c r="C35" s="158">
        <v>32841.78944</v>
      </c>
      <c r="D35" s="158">
        <v>23606.879408000001</v>
      </c>
      <c r="E35" s="158">
        <v>39.119571343556885</v>
      </c>
      <c r="F35" s="158">
        <v>2943.6092840000001</v>
      </c>
      <c r="G35" s="158">
        <v>787.01395000000002</v>
      </c>
      <c r="H35" s="158">
        <v>274.02250417543422</v>
      </c>
      <c r="I35" s="158">
        <v>2383.2215270000002</v>
      </c>
      <c r="J35" s="158">
        <v>611.15883700000006</v>
      </c>
      <c r="K35" s="158">
        <v>289.95125043082703</v>
      </c>
    </row>
    <row r="36" spans="1:11">
      <c r="A36" s="157" t="s">
        <v>299</v>
      </c>
      <c r="B36" s="157" t="s">
        <v>300</v>
      </c>
      <c r="C36" s="158">
        <v>52061.328668000002</v>
      </c>
      <c r="D36" s="158">
        <v>53298.223265000001</v>
      </c>
      <c r="E36" s="158">
        <v>-2.3207051215387238</v>
      </c>
      <c r="F36" s="158">
        <v>12435.570764</v>
      </c>
      <c r="G36" s="158">
        <v>10832.481609999999</v>
      </c>
      <c r="H36" s="158">
        <v>14.798909536297856</v>
      </c>
      <c r="I36" s="158">
        <v>11625.931795999999</v>
      </c>
      <c r="J36" s="158">
        <v>10566.014778000001</v>
      </c>
      <c r="K36" s="158">
        <v>10.031379287930788</v>
      </c>
    </row>
    <row r="37" spans="1:11">
      <c r="A37" s="157" t="s">
        <v>301</v>
      </c>
      <c r="B37" s="157" t="s">
        <v>93</v>
      </c>
      <c r="C37" s="158">
        <v>214352.82052000001</v>
      </c>
      <c r="D37" s="158">
        <v>207403.08460599999</v>
      </c>
      <c r="E37" s="158">
        <v>3.3508353683371253</v>
      </c>
      <c r="F37" s="158">
        <v>15633.720212</v>
      </c>
      <c r="G37" s="158">
        <v>17393.356071000002</v>
      </c>
      <c r="H37" s="158">
        <v>-10.116712679353746</v>
      </c>
      <c r="I37" s="158">
        <v>12831.521105</v>
      </c>
      <c r="J37" s="158">
        <v>14480.247488999999</v>
      </c>
      <c r="K37" s="158">
        <v>-11.386037326036478</v>
      </c>
    </row>
    <row r="38" spans="1:11">
      <c r="A38" s="157" t="s">
        <v>302</v>
      </c>
      <c r="B38" s="157" t="s">
        <v>303</v>
      </c>
      <c r="C38" s="158">
        <v>119074.242401</v>
      </c>
      <c r="D38" s="158">
        <v>104814.59219400001</v>
      </c>
      <c r="E38" s="158">
        <v>13.604642167196507</v>
      </c>
      <c r="F38" s="158">
        <v>5255.1862329999994</v>
      </c>
      <c r="G38" s="158">
        <v>5162.8094700000001</v>
      </c>
      <c r="H38" s="158">
        <v>1.789273137751475</v>
      </c>
      <c r="I38" s="158">
        <v>4271.5730279999998</v>
      </c>
      <c r="J38" s="158">
        <v>4386.7225319999998</v>
      </c>
      <c r="K38" s="158">
        <v>-2.6249552635256572</v>
      </c>
    </row>
    <row r="39" spans="1:11">
      <c r="A39" s="157" t="s">
        <v>113</v>
      </c>
      <c r="B39" s="157" t="s">
        <v>214</v>
      </c>
      <c r="C39" s="158">
        <v>156951.766757</v>
      </c>
      <c r="D39" s="158">
        <v>87949.666458000007</v>
      </c>
      <c r="E39" s="158">
        <v>78.456352454675496</v>
      </c>
      <c r="F39" s="158">
        <v>9200.2571279999993</v>
      </c>
      <c r="G39" s="158">
        <v>3490.1818640000001</v>
      </c>
      <c r="H39" s="158">
        <v>163.6039463415193</v>
      </c>
      <c r="I39" s="158">
        <v>7654.8959420000001</v>
      </c>
      <c r="J39" s="158">
        <v>2700.6860529999999</v>
      </c>
      <c r="K39" s="158">
        <v>183.44264352743707</v>
      </c>
    </row>
    <row r="40" spans="1:11">
      <c r="A40" s="157" t="s">
        <v>304</v>
      </c>
      <c r="B40" s="157" t="s">
        <v>305</v>
      </c>
      <c r="C40" s="158">
        <v>99050.400129999995</v>
      </c>
      <c r="D40" s="158">
        <v>87927.950453999991</v>
      </c>
      <c r="E40" s="158">
        <v>12.64950407529262</v>
      </c>
      <c r="F40" s="158">
        <v>-5950.389502</v>
      </c>
      <c r="G40" s="158">
        <v>2853.3441309999998</v>
      </c>
      <c r="H40" s="158">
        <v>-308.54089898769382</v>
      </c>
      <c r="I40" s="158">
        <v>-6106.5326240000004</v>
      </c>
      <c r="J40" s="158">
        <v>1904.989652</v>
      </c>
      <c r="K40" s="158">
        <v>-420.55463490780164</v>
      </c>
    </row>
    <row r="41" spans="1:11">
      <c r="A41" s="157" t="s">
        <v>215</v>
      </c>
      <c r="B41" s="157" t="s">
        <v>67</v>
      </c>
      <c r="C41" s="158">
        <v>136758.206684</v>
      </c>
      <c r="D41" s="158">
        <v>80070.322388999994</v>
      </c>
      <c r="E41" s="158">
        <v>70.797622144690848</v>
      </c>
      <c r="F41" s="158">
        <v>31365.892166000001</v>
      </c>
      <c r="G41" s="158">
        <v>15752.096597999998</v>
      </c>
      <c r="H41" s="158">
        <v>99.122015097231213</v>
      </c>
      <c r="I41" s="158">
        <v>30590.479575000001</v>
      </c>
      <c r="J41" s="158">
        <v>13400.322168000001</v>
      </c>
      <c r="K41" s="158">
        <v>128.28167257090382</v>
      </c>
    </row>
    <row r="42" spans="1:11">
      <c r="A42" s="157" t="s">
        <v>216</v>
      </c>
      <c r="B42" s="157" t="s">
        <v>217</v>
      </c>
      <c r="C42" s="158">
        <v>59796.161696000003</v>
      </c>
      <c r="D42" s="158">
        <v>35323.031929000004</v>
      </c>
      <c r="E42" s="158">
        <v>69.283774439837089</v>
      </c>
      <c r="F42" s="158">
        <v>4945.4072919999999</v>
      </c>
      <c r="G42" s="158">
        <v>338.24163500000003</v>
      </c>
      <c r="H42" s="158">
        <v>1362.0930069711846</v>
      </c>
      <c r="I42" s="158">
        <v>4011.6261979999995</v>
      </c>
      <c r="J42" s="158">
        <v>-346.82703100000003</v>
      </c>
      <c r="K42" s="158">
        <v>1256.6648039033612</v>
      </c>
    </row>
    <row r="43" spans="1:11">
      <c r="A43" s="157" t="s">
        <v>218</v>
      </c>
      <c r="B43" s="157" t="s">
        <v>219</v>
      </c>
      <c r="C43" s="158">
        <v>38598.732537999997</v>
      </c>
      <c r="D43" s="158">
        <v>34864.458991</v>
      </c>
      <c r="E43" s="158">
        <v>10.710831761261439</v>
      </c>
      <c r="F43" s="158">
        <v>4611.0635609999999</v>
      </c>
      <c r="G43" s="158">
        <v>3215.7111479999999</v>
      </c>
      <c r="H43" s="158">
        <v>43.391721108652263</v>
      </c>
      <c r="I43" s="158">
        <v>3340.919406</v>
      </c>
      <c r="J43" s="158">
        <v>2533.1933100000001</v>
      </c>
      <c r="K43" s="158">
        <v>31.885687239557718</v>
      </c>
    </row>
    <row r="44" spans="1:11">
      <c r="A44" s="157" t="s">
        <v>220</v>
      </c>
      <c r="B44" s="157" t="s">
        <v>91</v>
      </c>
      <c r="C44" s="158">
        <v>58338.902386000002</v>
      </c>
      <c r="D44" s="158">
        <v>49635.891250000001</v>
      </c>
      <c r="E44" s="158">
        <v>17.533705785931669</v>
      </c>
      <c r="F44" s="158">
        <v>738.21302700000001</v>
      </c>
      <c r="G44" s="158">
        <v>1936.7038289999998</v>
      </c>
      <c r="H44" s="158">
        <v>-61.88301918207236</v>
      </c>
      <c r="I44" s="158">
        <v>603.32709699999998</v>
      </c>
      <c r="J44" s="158">
        <v>1866.5043129999999</v>
      </c>
      <c r="K44" s="158">
        <v>-67.676094140372882</v>
      </c>
    </row>
    <row r="45" spans="1:11">
      <c r="A45" s="157" t="s">
        <v>221</v>
      </c>
      <c r="B45" s="157" t="s">
        <v>222</v>
      </c>
      <c r="C45" s="158">
        <v>30295.364057999999</v>
      </c>
      <c r="D45" s="158">
        <v>23777.146446000002</v>
      </c>
      <c r="E45" s="158">
        <v>27.413792596195023</v>
      </c>
      <c r="F45" s="158">
        <v>2607.7384050000001</v>
      </c>
      <c r="G45" s="158">
        <v>-3295.4225409999999</v>
      </c>
      <c r="H45" s="158">
        <v>179.13214079699409</v>
      </c>
      <c r="I45" s="158">
        <v>2569.043064</v>
      </c>
      <c r="J45" s="158">
        <v>-2689.4219010000002</v>
      </c>
      <c r="K45" s="158">
        <v>195.52398837254802</v>
      </c>
    </row>
    <row r="46" spans="1:11">
      <c r="A46" s="157" t="s">
        <v>223</v>
      </c>
      <c r="B46" s="157" t="s">
        <v>224</v>
      </c>
      <c r="C46" s="158">
        <v>48112.947079000005</v>
      </c>
      <c r="D46" s="158">
        <v>72977.316485999996</v>
      </c>
      <c r="E46" s="158">
        <v>-34.071367110038892</v>
      </c>
      <c r="F46" s="158">
        <v>-2730.562535</v>
      </c>
      <c r="G46" s="158">
        <v>-1035.4773289999998</v>
      </c>
      <c r="H46" s="158">
        <v>-163.70085162917175</v>
      </c>
      <c r="I46" s="158">
        <v>-2546.2775430000002</v>
      </c>
      <c r="J46" s="158">
        <v>-814.69397100000003</v>
      </c>
      <c r="K46" s="158">
        <v>-212.54405134170312</v>
      </c>
    </row>
    <row r="47" spans="1:11">
      <c r="A47" s="157" t="s">
        <v>306</v>
      </c>
      <c r="B47" s="157" t="s">
        <v>307</v>
      </c>
      <c r="C47" s="158">
        <v>48246.818564999994</v>
      </c>
      <c r="D47" s="158">
        <v>28940.344863999999</v>
      </c>
      <c r="E47" s="158">
        <v>66.711277255773325</v>
      </c>
      <c r="F47" s="158">
        <v>5620.9342259999994</v>
      </c>
      <c r="G47" s="158">
        <v>2222.7883160000001</v>
      </c>
      <c r="H47" s="158">
        <v>152.87762156835086</v>
      </c>
      <c r="I47" s="158">
        <v>5057.3724340000008</v>
      </c>
      <c r="J47" s="158">
        <v>1852.889647</v>
      </c>
      <c r="K47" s="158">
        <v>172.94515041348282</v>
      </c>
    </row>
    <row r="48" spans="1:11">
      <c r="A48" s="157" t="s">
        <v>225</v>
      </c>
      <c r="B48" s="157" t="s">
        <v>226</v>
      </c>
      <c r="C48" s="158">
        <v>39560.209212000002</v>
      </c>
      <c r="D48" s="158">
        <v>23390.87385</v>
      </c>
      <c r="E48" s="158">
        <v>69.126683618961934</v>
      </c>
      <c r="F48" s="158">
        <v>10625.222826000001</v>
      </c>
      <c r="G48" s="158">
        <v>8585.836045</v>
      </c>
      <c r="H48" s="158">
        <v>23.752920161894391</v>
      </c>
      <c r="I48" s="158">
        <v>9584.2358290000011</v>
      </c>
      <c r="J48" s="158">
        <v>7641.8077319999993</v>
      </c>
      <c r="K48" s="158">
        <v>25.418437169861029</v>
      </c>
    </row>
    <row r="49" spans="1:11">
      <c r="A49" s="157" t="s">
        <v>118</v>
      </c>
      <c r="B49" s="157" t="s">
        <v>227</v>
      </c>
      <c r="C49" s="158">
        <v>191929.16125899999</v>
      </c>
      <c r="D49" s="158">
        <v>126102.86846700001</v>
      </c>
      <c r="E49" s="158">
        <v>52.200472195623469</v>
      </c>
      <c r="F49" s="158">
        <v>57572.883452999995</v>
      </c>
      <c r="G49" s="158">
        <v>386.10487899999998</v>
      </c>
      <c r="H49" s="158">
        <v>14811.203298469585</v>
      </c>
      <c r="I49" s="158">
        <v>48208.316641000005</v>
      </c>
      <c r="J49" s="158">
        <v>550.66218300000003</v>
      </c>
      <c r="K49" s="158">
        <v>8654.6082025029864</v>
      </c>
    </row>
    <row r="50" spans="1:11">
      <c r="A50" s="157" t="s">
        <v>228</v>
      </c>
      <c r="B50" s="157" t="s">
        <v>68</v>
      </c>
      <c r="C50" s="158">
        <v>56016.322935000004</v>
      </c>
      <c r="D50" s="158">
        <v>20459.236589</v>
      </c>
      <c r="E50" s="158">
        <v>173.79478550591389</v>
      </c>
      <c r="F50" s="158">
        <v>5407.5689570000004</v>
      </c>
      <c r="G50" s="158">
        <v>-4582.5599619999994</v>
      </c>
      <c r="H50" s="158">
        <v>218.00323404038852</v>
      </c>
      <c r="I50" s="158">
        <v>4890.3734260000001</v>
      </c>
      <c r="J50" s="158">
        <v>-4742.9711619999998</v>
      </c>
      <c r="K50" s="158">
        <v>203.10780434806279</v>
      </c>
    </row>
    <row r="51" spans="1:11">
      <c r="A51" s="157" t="s">
        <v>229</v>
      </c>
      <c r="B51" s="157" t="s">
        <v>230</v>
      </c>
      <c r="C51" s="158">
        <v>96800.314186999996</v>
      </c>
      <c r="D51" s="158">
        <v>91749.389535000009</v>
      </c>
      <c r="E51" s="158">
        <v>5.5051316173315685</v>
      </c>
      <c r="F51" s="158">
        <v>5093.0023920000003</v>
      </c>
      <c r="G51" s="158">
        <v>8991.860874</v>
      </c>
      <c r="H51" s="158">
        <v>-43.359862175732324</v>
      </c>
      <c r="I51" s="158">
        <v>4409.0999860000002</v>
      </c>
      <c r="J51" s="158">
        <v>6805.1747709999991</v>
      </c>
      <c r="K51" s="158">
        <v>-35.209599541965964</v>
      </c>
    </row>
    <row r="52" spans="1:11">
      <c r="A52" s="157" t="s">
        <v>231</v>
      </c>
      <c r="B52" s="157" t="s">
        <v>232</v>
      </c>
      <c r="C52" s="158">
        <v>16385.979001</v>
      </c>
      <c r="D52" s="158">
        <v>17825.295294</v>
      </c>
      <c r="E52" s="158">
        <v>-8.0745719454334886</v>
      </c>
      <c r="F52" s="158">
        <v>1752.8057590000001</v>
      </c>
      <c r="G52" s="158">
        <v>2172.9534039999999</v>
      </c>
      <c r="H52" s="158">
        <v>-19.335326943807758</v>
      </c>
      <c r="I52" s="158">
        <v>1498.1192160000001</v>
      </c>
      <c r="J52" s="158">
        <v>1844.7749079999999</v>
      </c>
      <c r="K52" s="158">
        <v>-18.79121894474509</v>
      </c>
    </row>
    <row r="53" spans="1:11">
      <c r="A53" s="157" t="s">
        <v>233</v>
      </c>
      <c r="B53" s="157" t="s">
        <v>234</v>
      </c>
      <c r="C53" s="158">
        <v>60842.137437999998</v>
      </c>
      <c r="D53" s="158">
        <v>38539.098589999994</v>
      </c>
      <c r="E53" s="158">
        <v>57.871200064308525</v>
      </c>
      <c r="F53" s="158">
        <v>6478.0864600000004</v>
      </c>
      <c r="G53" s="158">
        <v>3341.026355</v>
      </c>
      <c r="H53" s="158">
        <v>93.895102033698279</v>
      </c>
      <c r="I53" s="158">
        <v>5019.4268830000001</v>
      </c>
      <c r="J53" s="158">
        <v>2598.8465040000001</v>
      </c>
      <c r="K53" s="158">
        <v>93.140567373809006</v>
      </c>
    </row>
    <row r="54" spans="1:11">
      <c r="A54" s="157" t="s">
        <v>235</v>
      </c>
      <c r="B54" s="157" t="s">
        <v>236</v>
      </c>
      <c r="C54" s="158">
        <v>20087.250376</v>
      </c>
      <c r="D54" s="158">
        <v>14621.526749000001</v>
      </c>
      <c r="E54" s="158">
        <v>37.381346837626324</v>
      </c>
      <c r="F54" s="158">
        <v>1914.5803859999999</v>
      </c>
      <c r="G54" s="158">
        <v>918.72498900000005</v>
      </c>
      <c r="H54" s="158">
        <v>108.39537499507372</v>
      </c>
      <c r="I54" s="158">
        <v>1831.968891</v>
      </c>
      <c r="J54" s="158">
        <v>873.08615799999995</v>
      </c>
      <c r="K54" s="158">
        <v>109.82681654197066</v>
      </c>
    </row>
    <row r="55" spans="1:11">
      <c r="A55" s="157" t="s">
        <v>57</v>
      </c>
      <c r="B55" s="157" t="s">
        <v>56</v>
      </c>
      <c r="C55" s="158">
        <v>15624.450596999999</v>
      </c>
      <c r="D55" s="158">
        <v>14702.028215999999</v>
      </c>
      <c r="E55" s="158">
        <v>6.2741165194890716</v>
      </c>
      <c r="F55" s="158">
        <v>2537.7680310000001</v>
      </c>
      <c r="G55" s="158">
        <v>2751.9197589999999</v>
      </c>
      <c r="H55" s="158">
        <v>-7.7819030623850329</v>
      </c>
      <c r="I55" s="158">
        <v>2046.0158440000002</v>
      </c>
      <c r="J55" s="158">
        <v>2199.5348140000001</v>
      </c>
      <c r="K55" s="158">
        <v>-6.9796108260189529</v>
      </c>
    </row>
    <row r="56" spans="1:11">
      <c r="A56" s="157" t="s">
        <v>237</v>
      </c>
      <c r="B56" s="157" t="s">
        <v>238</v>
      </c>
      <c r="C56" s="158">
        <v>10069.209067</v>
      </c>
      <c r="D56" s="158">
        <v>9461.8657390000008</v>
      </c>
      <c r="E56" s="158">
        <v>6.4188537943066128</v>
      </c>
      <c r="F56" s="158">
        <v>350.826234</v>
      </c>
      <c r="G56" s="158">
        <v>769.32361900000001</v>
      </c>
      <c r="H56" s="158">
        <v>-54.398093944389871</v>
      </c>
      <c r="I56" s="158">
        <v>388.384995</v>
      </c>
      <c r="J56" s="158">
        <v>601.15487900000005</v>
      </c>
      <c r="K56" s="158">
        <v>-35.393521941289947</v>
      </c>
    </row>
    <row r="57" spans="1:11">
      <c r="A57" s="157" t="s">
        <v>97</v>
      </c>
      <c r="B57" s="157" t="s">
        <v>239</v>
      </c>
      <c r="C57" s="158">
        <v>8807.6895949999998</v>
      </c>
      <c r="D57" s="158">
        <v>11837.51388</v>
      </c>
      <c r="E57" s="158">
        <v>-25.595106503900467</v>
      </c>
      <c r="F57" s="158">
        <v>2978.1737929999999</v>
      </c>
      <c r="G57" s="158">
        <v>5210.4537380000002</v>
      </c>
      <c r="H57" s="158">
        <v>-42.842333072068442</v>
      </c>
      <c r="I57" s="158">
        <v>2924.7097389999999</v>
      </c>
      <c r="J57" s="158">
        <v>4439.4870890000002</v>
      </c>
      <c r="K57" s="158">
        <v>-34.120548604663377</v>
      </c>
    </row>
    <row r="58" spans="1:11">
      <c r="A58" s="157" t="s">
        <v>240</v>
      </c>
      <c r="B58" s="157" t="s">
        <v>241</v>
      </c>
      <c r="C58" s="158">
        <v>43413.602851999996</v>
      </c>
      <c r="D58" s="158">
        <v>19669.036771999999</v>
      </c>
      <c r="E58" s="158">
        <v>120.72053326882659</v>
      </c>
      <c r="F58" s="158">
        <v>3362.5509850000003</v>
      </c>
      <c r="G58" s="158">
        <v>1547.2688479999999</v>
      </c>
      <c r="H58" s="158">
        <v>117.32170135438547</v>
      </c>
      <c r="I58" s="158">
        <v>2997.7922100000001</v>
      </c>
      <c r="J58" s="158">
        <v>1372.4735380000002</v>
      </c>
      <c r="K58" s="158">
        <v>118.42258717559331</v>
      </c>
    </row>
    <row r="59" spans="1:11">
      <c r="A59" s="157" t="s">
        <v>242</v>
      </c>
      <c r="B59" s="157" t="s">
        <v>243</v>
      </c>
      <c r="C59" s="158">
        <v>13629.480384999999</v>
      </c>
      <c r="D59" s="158">
        <v>10980.940156000001</v>
      </c>
      <c r="E59" s="158">
        <v>24.119430498424421</v>
      </c>
      <c r="F59" s="158">
        <v>1773.0331370000001</v>
      </c>
      <c r="G59" s="158">
        <v>1670.073764</v>
      </c>
      <c r="H59" s="158">
        <v>6.1649596095325609</v>
      </c>
      <c r="I59" s="158">
        <v>1295.8605480000001</v>
      </c>
      <c r="J59" s="158">
        <v>1228.574464</v>
      </c>
      <c r="K59" s="158">
        <v>5.4767607476497311</v>
      </c>
    </row>
    <row r="60" spans="1:11">
      <c r="A60" s="157" t="s">
        <v>244</v>
      </c>
      <c r="B60" s="157" t="s">
        <v>245</v>
      </c>
      <c r="C60" s="158">
        <v>55464.151611000001</v>
      </c>
      <c r="D60" s="158">
        <v>46419.038302999994</v>
      </c>
      <c r="E60" s="158">
        <v>19.485783503221423</v>
      </c>
      <c r="F60" s="158">
        <v>3945.0078270000004</v>
      </c>
      <c r="G60" s="158">
        <v>3262.096133</v>
      </c>
      <c r="H60" s="158">
        <v>20.934750729493608</v>
      </c>
      <c r="I60" s="158">
        <v>3448.8915689999999</v>
      </c>
      <c r="J60" s="158">
        <v>2835.5120160000001</v>
      </c>
      <c r="K60" s="158">
        <v>21.632056204977115</v>
      </c>
    </row>
    <row r="61" spans="1:11">
      <c r="A61" s="157" t="s">
        <v>246</v>
      </c>
      <c r="B61" s="157" t="s">
        <v>247</v>
      </c>
      <c r="C61" s="158">
        <v>32307.784870999996</v>
      </c>
      <c r="D61" s="158">
        <v>25744.121838999999</v>
      </c>
      <c r="E61" s="158">
        <v>25.495773649022453</v>
      </c>
      <c r="F61" s="158">
        <v>283.75367599999998</v>
      </c>
      <c r="G61" s="158">
        <v>401.569323</v>
      </c>
      <c r="H61" s="158">
        <v>-29.338806590064152</v>
      </c>
      <c r="I61" s="158">
        <v>406.73747500000002</v>
      </c>
      <c r="J61" s="158">
        <v>350.26962099999997</v>
      </c>
      <c r="K61" s="158">
        <v>16.12125363278366</v>
      </c>
    </row>
    <row r="62" spans="1:11">
      <c r="A62" s="157" t="s">
        <v>248</v>
      </c>
      <c r="B62" s="157" t="s">
        <v>249</v>
      </c>
      <c r="C62" s="158">
        <v>59298.248896000005</v>
      </c>
      <c r="D62" s="158">
        <v>32505.521374</v>
      </c>
      <c r="E62" s="158">
        <v>82.425158525316093</v>
      </c>
      <c r="F62" s="158">
        <v>4126.884677</v>
      </c>
      <c r="G62" s="158">
        <v>2469.6517229999999</v>
      </c>
      <c r="H62" s="158">
        <v>67.103913420912747</v>
      </c>
      <c r="I62" s="158">
        <v>4377.6546010000002</v>
      </c>
      <c r="J62" s="158">
        <v>2093.9164649999998</v>
      </c>
      <c r="K62" s="158">
        <v>109.06538890986755</v>
      </c>
    </row>
    <row r="63" spans="1:11">
      <c r="A63" s="157" t="s">
        <v>250</v>
      </c>
      <c r="B63" s="157" t="s">
        <v>251</v>
      </c>
      <c r="C63" s="158">
        <v>15340.564413999999</v>
      </c>
      <c r="D63" s="158">
        <v>11318.549958</v>
      </c>
      <c r="E63" s="158">
        <v>35.534714878889787</v>
      </c>
      <c r="F63" s="158">
        <v>813.43066399999998</v>
      </c>
      <c r="G63" s="158">
        <v>2221.107066</v>
      </c>
      <c r="H63" s="158">
        <v>-63.377242076632065</v>
      </c>
      <c r="I63" s="158">
        <v>605.74176799999998</v>
      </c>
      <c r="J63" s="158">
        <v>2000.1999579999999</v>
      </c>
      <c r="K63" s="158">
        <v>-69.715939370097715</v>
      </c>
    </row>
    <row r="64" spans="1:11">
      <c r="A64" s="157" t="s">
        <v>252</v>
      </c>
      <c r="B64" s="157" t="s">
        <v>253</v>
      </c>
      <c r="C64" s="158">
        <v>17029.219983999999</v>
      </c>
      <c r="D64" s="158">
        <v>17671.430248000001</v>
      </c>
      <c r="E64" s="158">
        <v>-3.6341725315226516</v>
      </c>
      <c r="F64" s="158">
        <v>2521.5211719999998</v>
      </c>
      <c r="G64" s="158">
        <v>2391.4532410000002</v>
      </c>
      <c r="H64" s="158">
        <v>5.4388657394618729</v>
      </c>
      <c r="I64" s="158">
        <v>2164.0855799999999</v>
      </c>
      <c r="J64" s="158">
        <v>2072.3818690000003</v>
      </c>
      <c r="K64" s="158">
        <v>4.4250392445408737</v>
      </c>
    </row>
    <row r="65" spans="1:11">
      <c r="A65" s="157" t="s">
        <v>254</v>
      </c>
      <c r="B65" s="157" t="s">
        <v>255</v>
      </c>
      <c r="C65" s="158">
        <v>31580.090306999999</v>
      </c>
      <c r="D65" s="158">
        <v>21662.549177000001</v>
      </c>
      <c r="E65" s="158">
        <v>45.781967066599208</v>
      </c>
      <c r="F65" s="158">
        <v>8109.4647370000002</v>
      </c>
      <c r="G65" s="158">
        <v>5691.5216009999995</v>
      </c>
      <c r="H65" s="158">
        <v>42.483246230237768</v>
      </c>
      <c r="I65" s="158">
        <v>6785.4381989999993</v>
      </c>
      <c r="J65" s="158">
        <v>4834.8144329999996</v>
      </c>
      <c r="K65" s="158">
        <v>40.345369879886761</v>
      </c>
    </row>
    <row r="66" spans="1:11">
      <c r="A66" s="157" t="s">
        <v>256</v>
      </c>
      <c r="B66" s="157" t="s">
        <v>257</v>
      </c>
      <c r="C66" s="158">
        <v>21922883.544799998</v>
      </c>
      <c r="D66" s="158">
        <v>22664596.214699998</v>
      </c>
      <c r="E66" s="158">
        <v>-3.2725607060183743</v>
      </c>
      <c r="F66" s="158">
        <v>1399580.7563</v>
      </c>
      <c r="G66" s="158">
        <v>1112975.6969999999</v>
      </c>
      <c r="H66" s="158">
        <v>25.751241475670795</v>
      </c>
      <c r="I66" s="158">
        <v>349998.26299999998</v>
      </c>
      <c r="J66" s="158">
        <v>278221.8677</v>
      </c>
      <c r="K66" s="158">
        <v>25.798258020967189</v>
      </c>
    </row>
    <row r="67" spans="1:11">
      <c r="A67" s="157" t="s">
        <v>112</v>
      </c>
      <c r="B67" s="157" t="s">
        <v>308</v>
      </c>
      <c r="C67" s="158">
        <v>3257987.4489779999</v>
      </c>
      <c r="D67" s="158">
        <v>2379360.3648950001</v>
      </c>
      <c r="E67" s="158">
        <v>36.927028668974785</v>
      </c>
      <c r="F67" s="158">
        <v>36888.570941000005</v>
      </c>
      <c r="G67" s="158">
        <v>3887.0472399999999</v>
      </c>
      <c r="H67" s="158">
        <v>849.01267371785298</v>
      </c>
      <c r="I67" s="158">
        <v>20627.678627000001</v>
      </c>
      <c r="J67" s="158">
        <v>1314.1534160000001</v>
      </c>
      <c r="K67" s="158">
        <v>1469.6552910683906</v>
      </c>
    </row>
    <row r="68" spans="1:11">
      <c r="A68" s="157" t="s">
        <v>258</v>
      </c>
      <c r="B68" s="157" t="s">
        <v>259</v>
      </c>
      <c r="C68" s="158">
        <v>672.21318799999995</v>
      </c>
      <c r="D68" s="158">
        <v>379.546425</v>
      </c>
      <c r="E68" s="158">
        <v>77.109608659862872</v>
      </c>
      <c r="F68" s="158">
        <v>-1935.4623690000001</v>
      </c>
      <c r="G68" s="158">
        <v>-2284.1718599999999</v>
      </c>
      <c r="H68" s="158">
        <v>15.266342130666116</v>
      </c>
      <c r="I68" s="158">
        <v>-1567.8233499999999</v>
      </c>
      <c r="J68" s="158">
        <v>-1704.6096319999999</v>
      </c>
      <c r="K68" s="158">
        <v>8.0244930822965124</v>
      </c>
    </row>
    <row r="69" spans="1:11">
      <c r="A69" s="157" t="s">
        <v>309</v>
      </c>
      <c r="B69" s="157" t="s">
        <v>310</v>
      </c>
      <c r="C69" s="158">
        <v>104773.841153</v>
      </c>
      <c r="D69" s="158">
        <v>75063.559659000006</v>
      </c>
      <c r="E69" s="158">
        <v>39.580165967306051</v>
      </c>
      <c r="F69" s="158">
        <v>18758.726936000003</v>
      </c>
      <c r="G69" s="158">
        <v>-843.20149900000001</v>
      </c>
      <c r="H69" s="158">
        <v>2324.7027499651067</v>
      </c>
      <c r="I69" s="158">
        <v>12671.246878</v>
      </c>
      <c r="J69" s="158">
        <v>2361.2954789999999</v>
      </c>
      <c r="K69" s="158">
        <v>436.62267135522688</v>
      </c>
    </row>
    <row r="70" spans="1:11">
      <c r="A70" s="157" t="s">
        <v>311</v>
      </c>
      <c r="B70" s="157" t="s">
        <v>312</v>
      </c>
      <c r="C70" s="158">
        <v>111290.82191600002</v>
      </c>
      <c r="D70" s="158">
        <v>98882.398035000006</v>
      </c>
      <c r="E70" s="158">
        <v>12.54866804161442</v>
      </c>
      <c r="F70" s="158">
        <v>4581.6966009999996</v>
      </c>
      <c r="G70" s="158">
        <v>3942.3871100000001</v>
      </c>
      <c r="H70" s="158">
        <v>16.21630431416461</v>
      </c>
      <c r="I70" s="158">
        <v>4327.7513609999996</v>
      </c>
      <c r="J70" s="158">
        <v>3842.0865140000001</v>
      </c>
      <c r="K70" s="158">
        <v>12.640653593569745</v>
      </c>
    </row>
    <row r="71" spans="1:11">
      <c r="A71" s="157" t="s">
        <v>125</v>
      </c>
      <c r="B71" s="157" t="s">
        <v>126</v>
      </c>
      <c r="C71" s="158">
        <v>432907.90515299997</v>
      </c>
      <c r="D71" s="158">
        <v>442589.15822299995</v>
      </c>
      <c r="E71" s="158">
        <v>-2.1874130647190517</v>
      </c>
      <c r="F71" s="158">
        <v>-9107.804087999999</v>
      </c>
      <c r="G71" s="158">
        <v>-2079.1768360000001</v>
      </c>
      <c r="H71" s="158">
        <v>-338.04855509654197</v>
      </c>
      <c r="I71" s="158">
        <v>-13189.001746</v>
      </c>
      <c r="J71" s="158">
        <v>-7705.1218659999995</v>
      </c>
      <c r="K71" s="158">
        <v>-71.171877296301304</v>
      </c>
    </row>
    <row r="72" spans="1:11">
      <c r="A72" s="157" t="s">
        <v>260</v>
      </c>
      <c r="B72" s="157" t="s">
        <v>261</v>
      </c>
      <c r="C72" s="158">
        <v>68840.198336999994</v>
      </c>
      <c r="D72" s="158">
        <v>53305.043681999996</v>
      </c>
      <c r="E72" s="158">
        <v>29.14387379115102</v>
      </c>
      <c r="F72" s="158">
        <v>758.35957699999994</v>
      </c>
      <c r="G72" s="158">
        <v>-7915.6105579999994</v>
      </c>
      <c r="H72" s="158">
        <v>109.58055694432258</v>
      </c>
      <c r="I72" s="158">
        <v>384.64727599999998</v>
      </c>
      <c r="J72" s="158">
        <v>-7993.5038889999996</v>
      </c>
      <c r="K72" s="158">
        <v>104.81199835943433</v>
      </c>
    </row>
    <row r="73" spans="1:11">
      <c r="A73" s="157" t="s">
        <v>313</v>
      </c>
      <c r="B73" s="157" t="s">
        <v>314</v>
      </c>
      <c r="C73" s="158">
        <v>66036.198804999993</v>
      </c>
      <c r="D73" s="158">
        <v>68225.738167999996</v>
      </c>
      <c r="E73" s="158">
        <v>-3.2092571246476687</v>
      </c>
      <c r="F73" s="158">
        <v>4252.6917630000007</v>
      </c>
      <c r="G73" s="158">
        <v>-4627.9322600000005</v>
      </c>
      <c r="H73" s="158">
        <v>191.89183255244967</v>
      </c>
      <c r="I73" s="158">
        <v>4812.0268450000003</v>
      </c>
      <c r="J73" s="158">
        <v>-2616.8541089999999</v>
      </c>
      <c r="K73" s="158">
        <v>283.88594260758617</v>
      </c>
    </row>
    <row r="74" spans="1:11">
      <c r="A74" s="157" t="s">
        <v>315</v>
      </c>
      <c r="B74" s="157" t="s">
        <v>316</v>
      </c>
      <c r="C74" s="158">
        <v>25971.567184</v>
      </c>
      <c r="D74" s="158">
        <v>20007.289390000002</v>
      </c>
      <c r="E74" s="158">
        <v>29.810523943243656</v>
      </c>
      <c r="F74" s="158">
        <v>-1276.5265650000001</v>
      </c>
      <c r="G74" s="158">
        <v>-2836.3638620000002</v>
      </c>
      <c r="H74" s="158">
        <v>54.994259301418211</v>
      </c>
      <c r="I74" s="158">
        <v>-1276.752176</v>
      </c>
      <c r="J74" s="158">
        <v>-2745.9430520000001</v>
      </c>
      <c r="K74" s="158">
        <v>53.504054824804868</v>
      </c>
    </row>
    <row r="75" spans="1:11">
      <c r="A75" s="157" t="s">
        <v>262</v>
      </c>
      <c r="B75" s="157" t="s">
        <v>263</v>
      </c>
      <c r="C75" s="158">
        <v>62568.894447999999</v>
      </c>
      <c r="D75" s="158">
        <v>50640.496806000003</v>
      </c>
      <c r="E75" s="158">
        <v>23.555056514743143</v>
      </c>
      <c r="F75" s="158">
        <v>3240.5531449999999</v>
      </c>
      <c r="G75" s="158">
        <v>955.66409900000008</v>
      </c>
      <c r="H75" s="158">
        <v>239.08913690394886</v>
      </c>
      <c r="I75" s="158">
        <v>3159.5038289999998</v>
      </c>
      <c r="J75" s="158">
        <v>609.57387099999994</v>
      </c>
      <c r="K75" s="158">
        <v>418.31352676204193</v>
      </c>
    </row>
    <row r="76" spans="1:11">
      <c r="A76" s="157" t="s">
        <v>117</v>
      </c>
      <c r="B76" s="157" t="s">
        <v>317</v>
      </c>
      <c r="C76" s="158">
        <v>11072.753357</v>
      </c>
      <c r="D76" s="158">
        <v>210277.54531700001</v>
      </c>
      <c r="E76" s="158">
        <v>-94.734219794934603</v>
      </c>
      <c r="F76" s="158">
        <v>726.717084</v>
      </c>
      <c r="G76" s="158">
        <v>204275.905325</v>
      </c>
      <c r="H76" s="158">
        <v>-99.644247282691609</v>
      </c>
      <c r="I76" s="158">
        <v>303.70633199999997</v>
      </c>
      <c r="J76" s="158">
        <v>169732.12424599999</v>
      </c>
      <c r="K76" s="158">
        <v>-99.821067265051227</v>
      </c>
    </row>
    <row r="77" spans="1:11">
      <c r="A77" s="157" t="s">
        <v>119</v>
      </c>
      <c r="B77" s="157" t="s">
        <v>318</v>
      </c>
      <c r="C77" s="158">
        <v>706682.01123499998</v>
      </c>
      <c r="D77" s="158">
        <v>607329.81799799995</v>
      </c>
      <c r="E77" s="158">
        <v>16.358853178739729</v>
      </c>
      <c r="F77" s="158">
        <v>31457.045462999999</v>
      </c>
      <c r="G77" s="158">
        <v>27513.087481999999</v>
      </c>
      <c r="H77" s="158">
        <v>14.334843312588132</v>
      </c>
      <c r="I77" s="158">
        <v>24926.455987999998</v>
      </c>
      <c r="J77" s="158">
        <v>19094.828281000002</v>
      </c>
      <c r="K77" s="158">
        <v>30.540351665810277</v>
      </c>
    </row>
    <row r="78" spans="1:11">
      <c r="A78" s="157" t="s">
        <v>264</v>
      </c>
      <c r="B78" s="157" t="s">
        <v>265</v>
      </c>
      <c r="C78" s="158">
        <v>756062.18246499996</v>
      </c>
      <c r="D78" s="158">
        <v>686826.96315600001</v>
      </c>
      <c r="E78" s="158">
        <v>10.080445734229926</v>
      </c>
      <c r="F78" s="158">
        <v>44726.025742999998</v>
      </c>
      <c r="G78" s="158">
        <v>48038.008097999998</v>
      </c>
      <c r="H78" s="158">
        <v>-6.8945039274804794</v>
      </c>
      <c r="I78" s="158">
        <v>36475.930748999999</v>
      </c>
      <c r="J78" s="158">
        <v>39068.099604000003</v>
      </c>
      <c r="K78" s="158">
        <v>-6.6350011422992363</v>
      </c>
    </row>
    <row r="79" spans="1:11">
      <c r="A79" s="157" t="s">
        <v>114</v>
      </c>
      <c r="B79" s="157" t="s">
        <v>319</v>
      </c>
      <c r="C79" s="158">
        <v>609425.96709200006</v>
      </c>
      <c r="D79" s="158">
        <v>483971.52380600007</v>
      </c>
      <c r="E79" s="158">
        <v>25.921864637698889</v>
      </c>
      <c r="F79" s="158">
        <v>62768.024540999999</v>
      </c>
      <c r="G79" s="158">
        <v>50675.110223000003</v>
      </c>
      <c r="H79" s="158">
        <v>23.863617197444917</v>
      </c>
      <c r="I79" s="158">
        <v>48633.503564999999</v>
      </c>
      <c r="J79" s="158">
        <v>39884.560594999995</v>
      </c>
      <c r="K79" s="158">
        <v>21.935663423346796</v>
      </c>
    </row>
    <row r="80" spans="1:11">
      <c r="A80" s="157" t="s">
        <v>320</v>
      </c>
      <c r="B80" s="157" t="s">
        <v>321</v>
      </c>
      <c r="C80" s="158">
        <v>109181.552281</v>
      </c>
      <c r="D80" s="158">
        <v>93403.881623000008</v>
      </c>
      <c r="E80" s="158">
        <v>16.89187899244099</v>
      </c>
      <c r="F80" s="158">
        <v>-454.64721700000001</v>
      </c>
      <c r="G80" s="158">
        <v>786.770892</v>
      </c>
      <c r="H80" s="158">
        <v>-157.78648163308006</v>
      </c>
      <c r="I80" s="158">
        <v>-396.76732500000003</v>
      </c>
      <c r="J80" s="158">
        <v>920.24996799999997</v>
      </c>
      <c r="K80" s="158">
        <v>-143.11516857341527</v>
      </c>
    </row>
    <row r="81" spans="1:11">
      <c r="A81" s="157" t="s">
        <v>181</v>
      </c>
      <c r="B81" s="157" t="s">
        <v>182</v>
      </c>
      <c r="C81" s="158">
        <v>128383.734553</v>
      </c>
      <c r="D81" s="158">
        <v>129482.72631700001</v>
      </c>
      <c r="E81" s="158">
        <v>-0.84875550218911111</v>
      </c>
      <c r="F81" s="158">
        <v>1568.9145429999999</v>
      </c>
      <c r="G81" s="158">
        <v>-188.85862499999999</v>
      </c>
      <c r="H81" s="158">
        <v>930.73491771953752</v>
      </c>
      <c r="I81" s="158">
        <v>1165.117518</v>
      </c>
      <c r="J81" s="158">
        <v>-270.97808100000003</v>
      </c>
      <c r="K81" s="158">
        <v>529.9674400602164</v>
      </c>
    </row>
    <row r="82" spans="1:11">
      <c r="A82" s="157" t="s">
        <v>322</v>
      </c>
      <c r="B82" s="157" t="s">
        <v>323</v>
      </c>
      <c r="C82" s="158">
        <v>57295.090463</v>
      </c>
      <c r="D82" s="158">
        <v>49907.828994999996</v>
      </c>
      <c r="E82" s="158">
        <v>14.801808888020545</v>
      </c>
      <c r="F82" s="158">
        <v>1975.9615879999999</v>
      </c>
      <c r="G82" s="158">
        <v>1959.8707260000001</v>
      </c>
      <c r="H82" s="158">
        <v>0.82101649800343968</v>
      </c>
      <c r="I82" s="158">
        <v>461.82310700000005</v>
      </c>
      <c r="J82" s="158">
        <v>1019.2722220000001</v>
      </c>
      <c r="K82" s="158">
        <v>-54.690896403139689</v>
      </c>
    </row>
    <row r="83" spans="1:11">
      <c r="A83" s="157" t="s">
        <v>324</v>
      </c>
      <c r="B83" s="157" t="s">
        <v>325</v>
      </c>
      <c r="C83" s="158">
        <v>183398.700514</v>
      </c>
      <c r="D83" s="158">
        <v>146239.75023399998</v>
      </c>
      <c r="E83" s="158">
        <v>25.409610055092092</v>
      </c>
      <c r="F83" s="158">
        <v>10163.455943000001</v>
      </c>
      <c r="G83" s="158">
        <v>12944.109347</v>
      </c>
      <c r="H83" s="158">
        <v>-21.481998718161776</v>
      </c>
      <c r="I83" s="158">
        <v>9391.6281819999986</v>
      </c>
      <c r="J83" s="158">
        <v>13103.458905</v>
      </c>
      <c r="K83" s="158">
        <v>-28.327106223713539</v>
      </c>
    </row>
    <row r="84" spans="1:11">
      <c r="A84" s="157" t="s">
        <v>326</v>
      </c>
      <c r="B84" s="157" t="s">
        <v>327</v>
      </c>
      <c r="C84" s="158">
        <v>273882.77400600002</v>
      </c>
      <c r="D84" s="158">
        <v>250579.06693299999</v>
      </c>
      <c r="E84" s="158">
        <v>9.2999416743901389</v>
      </c>
      <c r="F84" s="158">
        <v>11125.239448999999</v>
      </c>
      <c r="G84" s="158">
        <v>12722.938959999999</v>
      </c>
      <c r="H84" s="158">
        <v>-12.557629302656034</v>
      </c>
      <c r="I84" s="158">
        <v>9787.2477269999999</v>
      </c>
      <c r="J84" s="158">
        <v>9795.4653730000009</v>
      </c>
      <c r="K84" s="158">
        <v>-8.3892349031745875E-2</v>
      </c>
    </row>
    <row r="85" spans="1:11">
      <c r="A85" s="157" t="s">
        <v>328</v>
      </c>
      <c r="B85" s="157" t="s">
        <v>329</v>
      </c>
      <c r="C85" s="158">
        <v>337797.588292</v>
      </c>
      <c r="D85" s="158">
        <v>337785.994825</v>
      </c>
      <c r="E85" s="158">
        <v>3.4321929202556544E-3</v>
      </c>
      <c r="F85" s="158">
        <v>117.321708</v>
      </c>
      <c r="G85" s="158">
        <v>3365.2163439999999</v>
      </c>
      <c r="H85" s="158">
        <v>-96.5136949305153</v>
      </c>
      <c r="I85" s="158">
        <v>-1262.1627410000001</v>
      </c>
      <c r="J85" s="158">
        <v>2429.9632329999999</v>
      </c>
      <c r="K85" s="158">
        <v>-151.94163943961206</v>
      </c>
    </row>
    <row r="86" spans="1:11">
      <c r="A86" s="157" t="s">
        <v>266</v>
      </c>
      <c r="B86" s="157" t="s">
        <v>58</v>
      </c>
      <c r="C86" s="158">
        <v>513682.27532899997</v>
      </c>
      <c r="D86" s="158">
        <v>422742.12969600002</v>
      </c>
      <c r="E86" s="158">
        <v>21.511966573664264</v>
      </c>
      <c r="F86" s="158">
        <v>53688.060942999997</v>
      </c>
      <c r="G86" s="158">
        <v>40411.830684</v>
      </c>
      <c r="H86" s="158">
        <v>32.852335650946813</v>
      </c>
      <c r="I86" s="158">
        <v>42206.466278</v>
      </c>
      <c r="J86" s="158">
        <v>32113.706367999999</v>
      </c>
      <c r="K86" s="158">
        <v>31.428200140912494</v>
      </c>
    </row>
  </sheetData>
  <mergeCells count="4">
    <mergeCell ref="A4:B4"/>
    <mergeCell ref="C4:E4"/>
    <mergeCell ref="F4:H4"/>
    <mergeCell ref="I4:K4"/>
  </mergeCells>
  <phoneticPr fontId="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topLeftCell="A1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7"/>
      <c r="B1" s="5"/>
      <c r="C1" s="5"/>
      <c r="D1" s="5"/>
      <c r="E1" s="5"/>
      <c r="F1" s="5"/>
      <c r="G1" s="5"/>
      <c r="H1" s="5"/>
      <c r="I1" s="5"/>
      <c r="J1" s="6"/>
    </row>
    <row r="2" spans="1:10" ht="14.25" customHeight="1">
      <c r="A2" s="7"/>
      <c r="B2" s="5"/>
      <c r="C2" s="5"/>
      <c r="D2" s="5"/>
      <c r="E2" s="5"/>
      <c r="F2" s="5"/>
      <c r="G2" s="5"/>
      <c r="H2" s="5"/>
      <c r="I2" s="5"/>
      <c r="J2" s="6"/>
    </row>
    <row r="3" spans="1:10" ht="14.25" customHeight="1">
      <c r="A3" s="7"/>
      <c r="B3" s="5"/>
      <c r="C3" s="5"/>
      <c r="D3" s="5"/>
      <c r="E3" s="5"/>
      <c r="F3" s="5"/>
      <c r="G3" s="5"/>
      <c r="H3" s="5"/>
      <c r="I3" s="5"/>
      <c r="J3" s="6"/>
    </row>
    <row r="4" spans="1:10" ht="5.25" customHeight="1">
      <c r="A4" s="7"/>
      <c r="B4" s="5"/>
      <c r="C4" s="5"/>
      <c r="D4" s="5"/>
      <c r="E4" s="5"/>
      <c r="F4" s="5"/>
      <c r="G4" s="5"/>
      <c r="H4" s="5"/>
      <c r="I4" s="5"/>
      <c r="J4" s="6"/>
    </row>
    <row r="5" spans="1:10" ht="8.25" customHeight="1">
      <c r="A5" s="8"/>
      <c r="B5" s="33"/>
      <c r="C5" s="33"/>
      <c r="D5" s="33"/>
      <c r="E5" s="44"/>
      <c r="F5" s="45"/>
      <c r="G5" s="45"/>
      <c r="H5" s="45"/>
      <c r="I5" s="45"/>
      <c r="J5" s="46"/>
    </row>
    <row r="6" spans="1:10" ht="15.75" customHeight="1">
      <c r="A6" s="24"/>
      <c r="B6" s="25"/>
      <c r="C6" s="25"/>
      <c r="D6" s="25"/>
      <c r="E6" s="25"/>
      <c r="F6" s="25"/>
      <c r="G6" s="25"/>
      <c r="H6" s="25"/>
      <c r="I6" s="25"/>
      <c r="J6" s="26"/>
    </row>
    <row r="7" spans="1:10" ht="15" customHeight="1">
      <c r="A7" s="23" t="s">
        <v>12</v>
      </c>
      <c r="B7" s="27"/>
      <c r="C7" s="27"/>
      <c r="D7" s="27"/>
      <c r="E7" s="27"/>
      <c r="F7" s="27"/>
      <c r="G7" s="27"/>
      <c r="H7" s="27"/>
      <c r="I7" s="27"/>
      <c r="J7" s="28"/>
    </row>
    <row r="8" spans="1:10" ht="15" customHeight="1">
      <c r="A8" s="248" t="s">
        <v>37</v>
      </c>
      <c r="B8" s="247"/>
      <c r="C8" s="247"/>
      <c r="D8" s="247"/>
      <c r="E8" s="247"/>
      <c r="F8" s="247" t="s">
        <v>13</v>
      </c>
      <c r="G8" s="247"/>
      <c r="H8" s="247"/>
      <c r="I8" s="247"/>
      <c r="J8" s="247"/>
    </row>
    <row r="9" spans="1:10" ht="31.5" customHeight="1">
      <c r="A9" s="29" t="s">
        <v>0</v>
      </c>
      <c r="B9" s="249" t="s">
        <v>14</v>
      </c>
      <c r="C9" s="250"/>
      <c r="D9" s="250"/>
      <c r="E9" s="251"/>
      <c r="F9" s="29" t="s">
        <v>22</v>
      </c>
      <c r="G9" s="245" t="s">
        <v>15</v>
      </c>
      <c r="H9" s="245"/>
      <c r="I9" s="245"/>
      <c r="J9" s="245"/>
    </row>
    <row r="10" spans="1:10" ht="31.5" customHeight="1">
      <c r="A10" s="29" t="s">
        <v>16</v>
      </c>
      <c r="B10" s="245" t="s">
        <v>17</v>
      </c>
      <c r="C10" s="245"/>
      <c r="D10" s="245"/>
      <c r="E10" s="245"/>
      <c r="F10" s="29" t="s">
        <v>1</v>
      </c>
      <c r="G10" s="245" t="s">
        <v>10</v>
      </c>
      <c r="H10" s="245"/>
      <c r="I10" s="245"/>
      <c r="J10" s="245"/>
    </row>
    <row r="11" spans="1:10" ht="31.5" customHeight="1">
      <c r="A11" s="29" t="s">
        <v>18</v>
      </c>
      <c r="B11" s="245" t="s">
        <v>19</v>
      </c>
      <c r="C11" s="245"/>
      <c r="D11" s="245"/>
      <c r="E11" s="245"/>
      <c r="F11" s="29" t="s">
        <v>23</v>
      </c>
      <c r="G11" s="245" t="s">
        <v>11</v>
      </c>
      <c r="H11" s="245"/>
      <c r="I11" s="245"/>
      <c r="J11" s="245"/>
    </row>
    <row r="12" spans="1:10" ht="31.5" customHeight="1">
      <c r="A12" s="29" t="s">
        <v>20</v>
      </c>
      <c r="B12" s="245" t="s">
        <v>21</v>
      </c>
      <c r="C12" s="245"/>
      <c r="D12" s="245"/>
      <c r="E12" s="245"/>
      <c r="F12" s="29"/>
      <c r="G12" s="246"/>
      <c r="H12" s="246"/>
      <c r="I12" s="246"/>
      <c r="J12" s="246"/>
    </row>
    <row r="13" spans="1:10" ht="15" customHeight="1">
      <c r="A13" s="7"/>
      <c r="B13" s="5"/>
      <c r="C13" s="5"/>
      <c r="D13" s="5"/>
      <c r="E13" s="5"/>
      <c r="F13" s="5"/>
      <c r="G13" s="5"/>
      <c r="H13" s="5"/>
      <c r="I13" s="5"/>
      <c r="J13" s="6"/>
    </row>
    <row r="14" spans="1:10" ht="15" customHeight="1">
      <c r="A14" s="7"/>
      <c r="B14" s="5"/>
      <c r="C14" s="5"/>
      <c r="D14" s="5"/>
      <c r="E14" s="5"/>
      <c r="F14" s="5"/>
      <c r="G14" s="5"/>
      <c r="H14" s="5"/>
      <c r="I14" s="5"/>
      <c r="J14" s="6"/>
    </row>
    <row r="15" spans="1:10" ht="24.75" customHeight="1">
      <c r="A15" s="170"/>
      <c r="B15" s="170"/>
      <c r="C15" s="170"/>
      <c r="D15" s="170"/>
      <c r="E15" s="170"/>
      <c r="F15" s="170"/>
      <c r="G15" s="170"/>
    </row>
    <row r="16" spans="1:10" ht="12" customHeight="1">
      <c r="A16" s="170"/>
      <c r="B16" s="170"/>
      <c r="C16" s="170"/>
      <c r="D16" s="170"/>
      <c r="E16" s="170"/>
      <c r="F16" s="170"/>
      <c r="G16" s="170"/>
    </row>
    <row r="17" spans="1:7" ht="14.25" customHeight="1">
      <c r="A17" s="170"/>
      <c r="B17" s="170"/>
      <c r="C17" s="170"/>
      <c r="D17" s="170"/>
      <c r="E17" s="170"/>
      <c r="F17" s="170"/>
      <c r="G17" s="170"/>
    </row>
    <row r="18" spans="1:7" ht="14.25" customHeight="1">
      <c r="A18" s="170"/>
      <c r="B18" s="170"/>
      <c r="C18" s="170"/>
      <c r="D18" s="170"/>
      <c r="E18" s="170"/>
      <c r="F18" s="170"/>
      <c r="G18" s="170"/>
    </row>
    <row r="19" spans="1:7">
      <c r="A19" s="170"/>
      <c r="B19" s="170"/>
      <c r="C19" s="170"/>
      <c r="D19" s="170"/>
      <c r="E19" s="170"/>
      <c r="F19" s="170"/>
      <c r="G19" s="170"/>
    </row>
    <row r="20" spans="1:7" ht="6.75" customHeight="1">
      <c r="A20" s="170"/>
      <c r="B20" s="170"/>
      <c r="C20" s="170"/>
      <c r="D20" s="170"/>
      <c r="E20" s="170"/>
      <c r="F20" s="170"/>
      <c r="G20" s="170"/>
    </row>
    <row r="21" spans="1:7" ht="8.25" customHeight="1">
      <c r="A21" s="170"/>
      <c r="B21" s="170"/>
      <c r="C21" s="170"/>
      <c r="D21" s="170"/>
      <c r="E21" s="170"/>
      <c r="F21" s="170"/>
      <c r="G21" s="170"/>
    </row>
    <row r="22" spans="1:7">
      <c r="A22" s="170"/>
      <c r="B22" s="170"/>
      <c r="C22" s="170"/>
      <c r="D22" s="170"/>
      <c r="E22" s="170"/>
      <c r="F22" s="170"/>
      <c r="G22" s="170"/>
    </row>
    <row r="23" spans="1:7">
      <c r="A23" s="170"/>
      <c r="B23" s="170"/>
      <c r="C23" s="170"/>
      <c r="D23" s="170"/>
      <c r="E23" s="170"/>
      <c r="F23" s="170"/>
      <c r="G23" s="170"/>
    </row>
    <row r="24" spans="1:7">
      <c r="A24" s="170"/>
      <c r="B24" s="170"/>
      <c r="C24" s="170"/>
      <c r="D24" s="170"/>
      <c r="E24" s="170"/>
      <c r="F24" s="170"/>
      <c r="G24" s="170"/>
    </row>
    <row r="25" spans="1:7">
      <c r="A25" s="170"/>
      <c r="B25" s="170"/>
      <c r="C25" s="170"/>
      <c r="D25" s="170"/>
      <c r="E25" s="170"/>
      <c r="F25" s="170"/>
      <c r="G25" s="170"/>
    </row>
    <row r="26" spans="1:7">
      <c r="A26" s="170"/>
      <c r="B26" s="170"/>
      <c r="C26" s="170"/>
      <c r="D26" s="170"/>
      <c r="E26" s="170"/>
      <c r="F26" s="170"/>
      <c r="G26" s="170"/>
    </row>
    <row r="27" spans="1:7">
      <c r="A27" s="170"/>
      <c r="B27" s="170"/>
      <c r="C27" s="170"/>
      <c r="D27" s="170"/>
      <c r="E27" s="170"/>
      <c r="F27" s="170"/>
      <c r="G27" s="170"/>
    </row>
    <row r="28" spans="1:7">
      <c r="A28" s="170"/>
      <c r="B28" s="170"/>
      <c r="C28" s="170"/>
      <c r="D28" s="170"/>
      <c r="E28" s="170"/>
      <c r="F28" s="170"/>
      <c r="G28" s="170"/>
    </row>
    <row r="29" spans="1:7">
      <c r="A29" s="170"/>
      <c r="B29" s="170"/>
      <c r="C29" s="170"/>
      <c r="D29" s="170"/>
      <c r="E29" s="170"/>
      <c r="F29" s="170"/>
      <c r="G29" s="170"/>
    </row>
    <row r="30" spans="1:7">
      <c r="A30" s="170"/>
      <c r="B30" s="170"/>
      <c r="C30" s="170"/>
      <c r="D30" s="170"/>
      <c r="E30" s="170"/>
      <c r="F30" s="170"/>
      <c r="G30" s="170"/>
    </row>
    <row r="31" spans="1:7">
      <c r="A31" s="170"/>
      <c r="B31" s="170"/>
      <c r="C31" s="170"/>
      <c r="D31" s="170"/>
      <c r="E31" s="170"/>
      <c r="F31" s="170"/>
      <c r="G31" s="170"/>
    </row>
    <row r="32" spans="1:7">
      <c r="A32" s="170"/>
      <c r="B32" s="170"/>
      <c r="C32" s="170"/>
      <c r="D32" s="170"/>
      <c r="E32" s="170"/>
      <c r="F32" s="170"/>
      <c r="G32" s="170"/>
    </row>
    <row r="33" spans="1:7">
      <c r="A33" s="170"/>
      <c r="B33" s="170"/>
      <c r="C33" s="170"/>
      <c r="D33" s="170"/>
      <c r="E33" s="170"/>
      <c r="F33" s="170"/>
      <c r="G33" s="170"/>
    </row>
    <row r="34" spans="1:7">
      <c r="A34" s="170"/>
      <c r="B34" s="170"/>
      <c r="C34" s="170"/>
      <c r="D34" s="170"/>
      <c r="E34" s="170"/>
      <c r="F34" s="170"/>
      <c r="G34" s="170"/>
    </row>
    <row r="35" spans="1:7">
      <c r="A35" s="170"/>
      <c r="B35" s="170"/>
      <c r="C35" s="170"/>
      <c r="D35" s="170"/>
      <c r="E35" s="170"/>
      <c r="F35" s="170"/>
      <c r="G35" s="170"/>
    </row>
    <row r="36" spans="1:7">
      <c r="A36" s="170"/>
      <c r="B36" s="170"/>
      <c r="C36" s="170"/>
      <c r="D36" s="170"/>
      <c r="E36" s="170"/>
      <c r="F36" s="170"/>
      <c r="G36" s="170"/>
    </row>
    <row r="37" spans="1:7">
      <c r="A37" s="170"/>
      <c r="B37" s="170"/>
      <c r="C37" s="170"/>
      <c r="D37" s="170"/>
      <c r="E37" s="170"/>
      <c r="F37" s="170"/>
      <c r="G37" s="170"/>
    </row>
    <row r="38" spans="1:7">
      <c r="A38" s="170"/>
      <c r="B38" s="170"/>
      <c r="C38" s="170"/>
      <c r="D38" s="170"/>
      <c r="E38" s="170"/>
      <c r="F38" s="170"/>
      <c r="G38" s="170"/>
    </row>
    <row r="39" spans="1:7">
      <c r="A39" s="170"/>
      <c r="B39" s="170"/>
      <c r="C39" s="170"/>
      <c r="D39" s="170"/>
      <c r="E39" s="170"/>
      <c r="F39" s="170"/>
      <c r="G39" s="170"/>
    </row>
    <row r="40" spans="1:7">
      <c r="A40" s="170"/>
      <c r="B40" s="170"/>
      <c r="C40" s="170"/>
      <c r="D40" s="170"/>
      <c r="E40" s="170"/>
      <c r="F40" s="170"/>
      <c r="G40" s="170"/>
    </row>
    <row r="41" spans="1:7">
      <c r="A41" s="170"/>
      <c r="B41" s="170"/>
      <c r="C41" s="170"/>
      <c r="D41" s="170"/>
      <c r="E41" s="170"/>
      <c r="F41" s="170"/>
      <c r="G41" s="170"/>
    </row>
    <row r="42" spans="1:7">
      <c r="A42" s="170"/>
      <c r="B42" s="170"/>
      <c r="C42" s="170"/>
      <c r="D42" s="170"/>
      <c r="E42" s="170"/>
      <c r="F42" s="170"/>
      <c r="G42" s="170"/>
    </row>
    <row r="43" spans="1:7">
      <c r="A43" s="170"/>
      <c r="B43" s="170"/>
      <c r="C43" s="170"/>
      <c r="D43" s="170"/>
      <c r="E43" s="170"/>
      <c r="F43" s="170"/>
      <c r="G43" s="170"/>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sheetData>
  <mergeCells count="11">
    <mergeCell ref="F8:J8"/>
    <mergeCell ref="A8:E8"/>
    <mergeCell ref="B9:E9"/>
    <mergeCell ref="B10:E10"/>
    <mergeCell ref="G9:J9"/>
    <mergeCell ref="G10:J10"/>
    <mergeCell ref="G11:J11"/>
    <mergeCell ref="G12:J12"/>
    <mergeCell ref="A15:G43"/>
    <mergeCell ref="B11:E11"/>
    <mergeCell ref="B12:E12"/>
  </mergeCells>
  <phoneticPr fontId="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三季报业绩</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2014-12-29T06:47:18Z</dcterms:modified>
</cp:coreProperties>
</file>