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defaultThemeVersion="124226"/>
  <bookViews>
    <workbookView xWindow="480" yWindow="375" windowWidth="5250" windowHeight="3300" tabRatio="863"/>
  </bookViews>
  <sheets>
    <sheet name="通信行业周报" sheetId="1" r:id="rId1"/>
    <sheet name="市场表现" sheetId="81" r:id="rId2"/>
    <sheet name="板块表现" sheetId="46" r:id="rId3"/>
    <sheet name="重点个股" sheetId="65" r:id="rId4"/>
    <sheet name="运营数据" sheetId="80" r:id="rId5"/>
    <sheet name="行业资讯" sheetId="63" r:id="rId6"/>
    <sheet name="运营商" sheetId="73" r:id="rId7"/>
    <sheet name="设备商" sheetId="76" r:id="rId8"/>
    <sheet name="公司资讯" sheetId="66" r:id="rId9"/>
    <sheet name="解禁与定增" sheetId="79" r:id="rId10"/>
    <sheet name="三季报业绩" sheetId="82" r:id="rId11"/>
    <sheet name="免责声明" sheetId="38" r:id="rId12"/>
  </sheets>
  <externalReferences>
    <externalReference r:id="rId13"/>
    <externalReference r:id="rId14"/>
    <externalReference r:id="rId15"/>
  </externalReferences>
  <definedNames>
    <definedName name="_zs1" localSheetId="8">OFFSET([1]传媒板块表现!$T$4,0,(3-[1]传媒板块表现!$B$10)*6+1,LOOKUP([1]传媒板块表现!$B$10,{1,2,3},{51,103,154}),1)</definedName>
    <definedName name="_zs1" localSheetId="5">OFFSET([1]传媒板块表现!$T$4,0,(3-[1]传媒板块表现!$B$10)*6+1,LOOKUP([1]传媒板块表现!$B$10,{1,2,3},{51,103,154}),1)</definedName>
    <definedName name="_zs1" localSheetId="9">OFFSET([2]市场表现!$O$4,0,(3-[2]市场表现!$B$10)*7+1,LOOKUP([2]市场表现!$B$10,{1,2,3},{51,103,154})+1,1)</definedName>
    <definedName name="_zs1" localSheetId="7">OFFSET([1]传媒板块表现!$T$4,0,(3-[1]传媒板块表现!$B$10)*6+1,LOOKUP([1]传媒板块表现!$B$10,{1,2,3},{51,103,154}),1)</definedName>
    <definedName name="_zs1" localSheetId="1">OFFSET(市场表现!$O$4,0,(3-市场表现!$B$10)*7+1,LOOKUP(市场表现!$B$10,{1,2,3},{51,103,154})+1,1)</definedName>
    <definedName name="_zs1" localSheetId="6">OFFSET([1]传媒板块表现!$T$4,0,(3-[1]传媒板块表现!$B$10)*6+1,LOOKUP([1]传媒板块表现!$B$10,{1,2,3},{51,103,154}),1)</definedName>
    <definedName name="_zs1" localSheetId="4">OFFSET([2]市场表现!$O$4,0,(3-[2]市场表现!$B$10)*7+1,LOOKUP([2]市场表现!$B$10,{1,2,3},{51,103,154})+1,1)</definedName>
    <definedName name="_zs1" localSheetId="3">OFFSET([1]传媒板块表现!$T$4,0,(3-[1]传媒板块表现!$B$10)*6+1,LOOKUP([1]传媒板块表现!$B$10,{1,2,3},{51,103,154}),1)</definedName>
    <definedName name="_zs1">OFFSET(#REF!,0,(3-#REF!)*7+1,LOOKUP(#REF!,{1,2,3},{51,103,154})+1,1)</definedName>
    <definedName name="_zs2" localSheetId="8">OFFSET([1]传媒板块表现!$T$4,0,(3-[1]传媒板块表现!$B$10)*6+2,LOOKUP([1]传媒板块表现!$B$10,{1,2,3},{51,103,154}),1)</definedName>
    <definedName name="_zs2" localSheetId="5">OFFSET([1]传媒板块表现!$T$4,0,(3-[1]传媒板块表现!$B$10)*6+2,LOOKUP([1]传媒板块表现!$B$10,{1,2,3},{51,103,154}),1)</definedName>
    <definedName name="_zs2" localSheetId="9">OFFSET([2]市场表现!$O$4,0,(3-[2]市场表现!$B$10)*7+2,LOOKUP([2]市场表现!$B$10,{1,2,3},{51,103,154})+1,1)</definedName>
    <definedName name="_zs2" localSheetId="7">OFFSET([1]传媒板块表现!$T$4,0,(3-[1]传媒板块表现!$B$10)*6+2,LOOKUP([1]传媒板块表现!$B$10,{1,2,3},{51,103,154}),1)</definedName>
    <definedName name="_zs2" localSheetId="1">OFFSET(市场表现!$O$4,0,(3-市场表现!$B$10)*7+2,LOOKUP(市场表现!$B$10,{1,2,3},{51,103,154})+1,1)</definedName>
    <definedName name="_zs2" localSheetId="6">OFFSET([1]传媒板块表现!$T$4,0,(3-[1]传媒板块表现!$B$10)*6+2,LOOKUP([1]传媒板块表现!$B$10,{1,2,3},{51,103,154}),1)</definedName>
    <definedName name="_zs2" localSheetId="4">OFFSET([2]市场表现!$O$4,0,(3-[2]市场表现!$B$10)*7+2,LOOKUP([2]市场表现!$B$10,{1,2,3},{51,103,154})+1,1)</definedName>
    <definedName name="_zs2" localSheetId="3">OFFSET([1]传媒板块表现!$T$4,0,(3-[1]传媒板块表现!$B$10)*6+2,LOOKUP([1]传媒板块表现!$B$10,{1,2,3},{51,103,154}),1)</definedName>
    <definedName name="_zs2">OFFSET(#REF!,0,(3-#REF!)*7+2,LOOKUP(#REF!,{1,2,3},{51,103,154})+1,1)</definedName>
    <definedName name="_zs3" localSheetId="8">OFFSET([1]传媒板块表现!$T$4,0,(3-[1]传媒板块表现!$B$10)*6+3,LOOKUP([1]传媒板块表现!$B$10,{1,2,3},{51,103,154}),1)</definedName>
    <definedName name="_zs3" localSheetId="5">OFFSET([1]传媒板块表现!$T$4,0,(3-[1]传媒板块表现!$B$10)*6+3,LOOKUP([1]传媒板块表现!$B$10,{1,2,3},{51,103,154}),1)</definedName>
    <definedName name="_zs3" localSheetId="9">OFFSET([2]市场表现!$O$4,0,(3-[2]市场表现!$B$10)*7+3,LOOKUP([2]市场表现!$B$10,{1,2,3},{51,103,154})+1,1)</definedName>
    <definedName name="_zs3" localSheetId="7">OFFSET([1]传媒板块表现!$T$4,0,(3-[1]传媒板块表现!$B$10)*6+3,LOOKUP([1]传媒板块表现!$B$10,{1,2,3},{51,103,154}),1)</definedName>
    <definedName name="_zs3" localSheetId="1">OFFSET(市场表现!$O$4,0,(3-市场表现!$B$10)*7+3,LOOKUP(市场表现!$B$10,{1,2,3},{51,103,154})+1,1)</definedName>
    <definedName name="_zs3" localSheetId="6">OFFSET([1]传媒板块表现!$T$4,0,(3-[1]传媒板块表现!$B$10)*6+3,LOOKUP([1]传媒板块表现!$B$10,{1,2,3},{51,103,154}),1)</definedName>
    <definedName name="_zs3" localSheetId="4">OFFSET([2]市场表现!$O$4,0,(3-[2]市场表现!$B$10)*7+3,LOOKUP([2]市场表现!$B$10,{1,2,3},{51,103,154})+1,1)</definedName>
    <definedName name="_zs3" localSheetId="3">OFFSET([1]传媒板块表现!$T$4,0,(3-[1]传媒板块表现!$B$10)*6+3,LOOKUP([1]传媒板块表现!$B$10,{1,2,3},{51,103,154}),1)</definedName>
    <definedName name="_zs3">OFFSET(#REF!,0,(3-#REF!)*7+3,LOOKUP(#REF!,{1,2,3},{51,103,154})+1,1)</definedName>
    <definedName name="_zs4" localSheetId="8">OFFSET([1]传媒板块表现!$T$4,0,(3-[1]传媒板块表现!$B$10)*6+4,LOOKUP([1]传媒板块表现!$B$10,{1,2,3},{51,103,154}),1)</definedName>
    <definedName name="_zs4" localSheetId="5">OFFSET([1]传媒板块表现!$T$4,0,(3-[1]传媒板块表现!$B$10)*6+4,LOOKUP([1]传媒板块表现!$B$10,{1,2,3},{51,103,154}),1)</definedName>
    <definedName name="_zs4" localSheetId="9">OFFSET([2]市场表现!$O$4,0,(3-[2]市场表现!$B$10)*7+4,LOOKUP([2]市场表现!$B$10,{1,2,3},{51,103,154})+1,1)</definedName>
    <definedName name="_zs4" localSheetId="7">OFFSET([1]传媒板块表现!$T$4,0,(3-[1]传媒板块表现!$B$10)*6+4,LOOKUP([1]传媒板块表现!$B$10,{1,2,3},{51,103,154}),1)</definedName>
    <definedName name="_zs4" localSheetId="1">OFFSET(市场表现!$O$4,0,(3-市场表现!$B$10)*7+4,LOOKUP(市场表现!$B$10,{1,2,3},{51,103,154})+1,1)</definedName>
    <definedName name="_zs4" localSheetId="6">OFFSET([1]传媒板块表现!$T$4,0,(3-[1]传媒板块表现!$B$10)*6+4,LOOKUP([1]传媒板块表现!$B$10,{1,2,3},{51,103,154}),1)</definedName>
    <definedName name="_zs4" localSheetId="4">OFFSET([2]市场表现!$O$4,0,(3-[2]市场表现!$B$10)*7+4,LOOKUP([2]市场表现!$B$10,{1,2,3},{51,103,154})+1,1)</definedName>
    <definedName name="_zs4" localSheetId="3">OFFSET([1]传媒板块表现!$T$4,0,(3-[1]传媒板块表现!$B$10)*6+4,LOOKUP([1]传媒板块表现!$B$10,{1,2,3},{51,103,154}),1)</definedName>
    <definedName name="_zs4">OFFSET(#REF!,0,(3-#REF!)*7+4,LOOKUP(#REF!,{1,2,3},{51,103,154})+1,1)</definedName>
    <definedName name="_zs5" localSheetId="9">OFFSET([2]市场表现!$O$4,0,(3-[2]市场表现!$B$10)*7+5,LOOKUP([2]市场表现!$B$10,{1,2,3},{51,103,154})+1,1)</definedName>
    <definedName name="_zs5" localSheetId="1">OFFSET(市场表现!$O$4,0,(3-市场表现!$B$10)*7+5,LOOKUP(市场表现!$B$10,{1,2,3},{51,103,154})+1,1)</definedName>
    <definedName name="_zs5" localSheetId="4">OFFSET([2]市场表现!$O$4,0,(3-[2]市场表现!$B$10)*7+5,LOOKUP([2]市场表现!$B$10,{1,2,3},{51,103,154})+1,1)</definedName>
    <definedName name="_zs5">OFFSET(#REF!,0,(3-#REF!)*7+5,LOOKUP(#REF!,{1,2,3},{51,103,154})+1,1)</definedName>
    <definedName name="date" localSheetId="8">OFFSET([1]传媒板块表现!$T$4,0,(3-[1]传媒板块表现!$B$10)*6,LOOKUP([1]传媒板块表现!$B$10,{1,2,3},{51,103,154}),1)</definedName>
    <definedName name="date" localSheetId="5">OFFSET([1]传媒板块表现!$T$4,0,(3-[1]传媒板块表现!$B$10)*6,LOOKUP([1]传媒板块表现!$B$10,{1,2,3},{51,103,154}),1)</definedName>
    <definedName name="date" localSheetId="9">OFFSET([3]二级行业市场表现!$N$4,0,(3-[3]二级行业市场表现!$B$10)*6,LOOKUP([3]二级行业市场表现!$B$10,{1,2,3},{51,103,154}),1)</definedName>
    <definedName name="date" localSheetId="7">OFFSET([1]传媒板块表现!$T$4,0,(3-[1]传媒板块表现!$B$10)*6,LOOKUP([1]传媒板块表现!$B$10,{1,2,3},{51,103,154}),1)</definedName>
    <definedName name="date" localSheetId="1">OFFSET([3]二级行业市场表现!$N$4,0,(3-[3]二级行业市场表现!$B$10)*6,LOOKUP([3]二级行业市场表现!$B$10,{1,2,3},{51,103,154}),1)</definedName>
    <definedName name="date" localSheetId="6">OFFSET([1]传媒板块表现!$T$4,0,(3-[1]传媒板块表现!$B$10)*6,LOOKUP([1]传媒板块表现!$B$10,{1,2,3},{51,103,154}),1)</definedName>
    <definedName name="date" localSheetId="4">OFFSET([3]二级行业市场表现!$N$4,0,(3-[3]二级行业市场表现!$B$10)*6,LOOKUP([3]二级行业市场表现!$B$10,{1,2,3},{51,103,154}),1)</definedName>
    <definedName name="date" localSheetId="3">OFFSET([1]传媒板块表现!$T$4,0,(3-[1]传媒板块表现!$B$10)*6,LOOKUP([1]传媒板块表现!$B$10,{1,2,3},{51,103,154}),1)</definedName>
    <definedName name="date">OFFSET([3]二级行业市场表现!$N$4,0,(3-[3]二级行业市场表现!$B$10)*6,LOOKUP([3]二级行业市场表现!$B$10,{1,2,3},{51,103,154}),1)</definedName>
    <definedName name="fmdate" localSheetId="8">OFFSET([1]传媒板块表现!$B$72,1,0,49,1)</definedName>
    <definedName name="fmdate" localSheetId="5">OFFSET([1]传媒板块表现!$B$72,1,0,49,1)</definedName>
    <definedName name="fmdate" localSheetId="7">OFFSET([1]传媒板块表现!$B$72,1,0,49,1)</definedName>
    <definedName name="fmdate" localSheetId="6">OFFSET([1]传媒板块表现!$B$72,1,0,49,1)</definedName>
    <definedName name="fmdate" localSheetId="3">OFFSET([1]传媒板块表现!$B$72,1,0,49,1)</definedName>
    <definedName name="fmdate">OFFSET([3]二级行业市场表现!$B$72,1,0,49,1)</definedName>
    <definedName name="fmIT" localSheetId="8">OFFSET([1]传媒板块表现!$B$72,2,4,49,1)</definedName>
    <definedName name="fmIT" localSheetId="5">OFFSET([1]传媒板块表现!$B$72,2,4,49,1)</definedName>
    <definedName name="fmIT" localSheetId="7">OFFSET([1]传媒板块表现!$B$72,2,4,49,1)</definedName>
    <definedName name="fmIT" localSheetId="6">OFFSET([1]传媒板块表现!$B$72,2,4,49,1)</definedName>
    <definedName name="fmIT" localSheetId="3">OFFSET([1]传媒板块表现!$B$72,2,4,49,1)</definedName>
    <definedName name="fmIT">OFFSET([3]二级行业市场表现!$B$72,2,4,49,1)</definedName>
    <definedName name="fmsh00300" localSheetId="8">OFFSET([1]传媒板块表现!$B$72,2,3,49,1)</definedName>
    <definedName name="fmsh00300" localSheetId="5">OFFSET([1]传媒板块表现!$B$72,2,3,49,1)</definedName>
    <definedName name="fmsh00300" localSheetId="7">OFFSET([1]传媒板块表现!$B$72,2,3,49,1)</definedName>
    <definedName name="fmsh00300" localSheetId="6">OFFSET([1]传媒板块表现!$B$72,2,3,49,1)</definedName>
    <definedName name="fmsh00300" localSheetId="3">OFFSET([1]传媒板块表现!$B$72,2,3,49,1)</definedName>
    <definedName name="fmsh00300">OFFSET([3]二级行业市场表现!$B$72,2,3,49,1)</definedName>
    <definedName name="snjg_date" comment="日期" localSheetId="8">OFFSET(#REF!,0,0,COUNT(#REF!),1)</definedName>
    <definedName name="snjg_date" comment="日期" localSheetId="5">OFFSET(#REF!,0,0,COUNT(#REF!),1)</definedName>
    <definedName name="snjg_date" comment="日期" localSheetId="7">OFFSET(#REF!,0,0,COUNT(#REF!),1)</definedName>
    <definedName name="snjg_date" comment="日期" localSheetId="1">OFFSET(#REF!,0,0,COUNT(#REF!),1)</definedName>
    <definedName name="snjg_date" comment="日期" localSheetId="6">OFFSET(#REF!,0,0,COUNT(#REF!),1)</definedName>
    <definedName name="snjg_date" comment="日期" localSheetId="4">OFFSET(#REF!,0,0,COUNT(#REF!),1)</definedName>
    <definedName name="snjg_date" comment="日期" localSheetId="3">OFFSET(#REF!,0,0,COUNT(#REF!),1)</definedName>
    <definedName name="snjg_date" comment="日期">OFFSET(#REF!,0,0,COUNT(#REF!),1)</definedName>
    <definedName name="snjg_qy1" comment="按区域划分-低标水泥" localSheetId="8">OFFSET(#REF!,0,#REF!-1,COUNT(#REF!)+1,1)</definedName>
    <definedName name="snjg_qy1" comment="按区域划分-低标水泥" localSheetId="5">OFFSET(#REF!,0,#REF!-1,COUNT(#REF!)+1,1)</definedName>
    <definedName name="snjg_qy1" comment="按区域划分-低标水泥" localSheetId="7">OFFSET(#REF!,0,#REF!-1,COUNT(#REF!)+1,1)</definedName>
    <definedName name="snjg_qy1" comment="按区域划分-低标水泥" localSheetId="1">OFFSET(#REF!,0,#REF!-1,COUNT(#REF!)+1,1)</definedName>
    <definedName name="snjg_qy1" comment="按区域划分-低标水泥" localSheetId="6">OFFSET(#REF!,0,#REF!-1,COUNT(#REF!)+1,1)</definedName>
    <definedName name="snjg_qy1" comment="按区域划分-低标水泥" localSheetId="4">OFFSET(#REF!,0,#REF!-1,COUNT(#REF!)+1,1)</definedName>
    <definedName name="snjg_qy1" comment="按区域划分-低标水泥" localSheetId="3">OFFSET(#REF!,0,#REF!-1,COUNT(#REF!)+1,1)</definedName>
    <definedName name="snjg_qy1" comment="按区域划分-低标水泥">OFFSET(#REF!,0,#REF!-1,COUNT(#REF!)+1,1)</definedName>
    <definedName name="snjg_qy2" comment="按区域划分-高标水泥" localSheetId="5">OFFSET(#REF!,0,#REF!+7-1,COUNT(#REF!)+1,1)</definedName>
    <definedName name="snjg_qy2" comment="按区域划分-高标水泥" localSheetId="7">OFFSET(#REF!,0,#REF!+7-1,COUNT(#REF!)+1,1)</definedName>
    <definedName name="snjg_qy2" comment="按区域划分-高标水泥" localSheetId="1">OFFSET(#REF!,0,#REF!+7-1,COUNT(#REF!)+1,1)</definedName>
    <definedName name="snjg_qy2" comment="按区域划分-高标水泥" localSheetId="6">OFFSET(#REF!,0,#REF!+7-1,COUNT(#REF!)+1,1)</definedName>
    <definedName name="snjg_qy2" comment="按区域划分-高标水泥" localSheetId="4">OFFSET(#REF!,0,#REF!+7-1,COUNT(#REF!)+1,1)</definedName>
    <definedName name="snjg_qy2" comment="按区域划分-高标水泥" localSheetId="3">OFFSET(#REF!,0,#REF!+7-1,COUNT(#REF!)+1,1)</definedName>
    <definedName name="snjg_qy2" comment="按区域划分-高标水泥">OFFSET(#REF!,0,#REF!+7-1,COUNT(#REF!)+1,1)</definedName>
    <definedName name="snjg_sf1" localSheetId="5">OFFSET(#REF!,0,#REF!-1,COUNT(#REF!)+1,1)</definedName>
    <definedName name="snjg_sf1" localSheetId="7">OFFSET(#REF!,0,#REF!-1,COUNT(#REF!)+1,1)</definedName>
    <definedName name="snjg_sf1" localSheetId="1">OFFSET(#REF!,0,#REF!-1,COUNT(#REF!)+1,1)</definedName>
    <definedName name="snjg_sf1" localSheetId="6">OFFSET(#REF!,0,#REF!-1,COUNT(#REF!)+1,1)</definedName>
    <definedName name="snjg_sf1" localSheetId="4">OFFSET(#REF!,0,#REF!-1,COUNT(#REF!)+1,1)</definedName>
    <definedName name="snjg_sf1" localSheetId="3">OFFSET(#REF!,0,#REF!-1,COUNT(#REF!)+1,1)</definedName>
    <definedName name="snjg_sf1">OFFSET(#REF!,0,#REF!-1,COUNT(#REF!)+1,1)</definedName>
    <definedName name="snjg_sf2" localSheetId="5">OFFSET(#REF!,0,#REF!,COUNT(#REF!)+1,1)</definedName>
    <definedName name="snjg_sf2" localSheetId="7">OFFSET(#REF!,0,#REF!,COUNT(#REF!)+1,1)</definedName>
    <definedName name="snjg_sf2" localSheetId="1">OFFSET(#REF!,0,#REF!,COUNT(#REF!)+1,1)</definedName>
    <definedName name="snjg_sf2" localSheetId="6">OFFSET(#REF!,0,#REF!,COUNT(#REF!)+1,1)</definedName>
    <definedName name="snjg_sf2" localSheetId="4">OFFSET(#REF!,0,#REF!,COUNT(#REF!)+1,1)</definedName>
    <definedName name="snjg_sf2" localSheetId="3">OFFSET(#REF!,0,#REF!,COUNT(#REF!)+1,1)</definedName>
    <definedName name="snjg_sf2">OFFSET(#REF!,0,#REF!,COUNT(#REF!)+1,1)</definedName>
    <definedName name="snkrb" localSheetId="5">OFFSET(#REF!,1,0,COUNT(#REF!),1)</definedName>
    <definedName name="snkrb" localSheetId="7">OFFSET(#REF!,1,0,COUNT(#REF!),1)</definedName>
    <definedName name="snkrb" localSheetId="1">OFFSET(#REF!,1,0,COUNT(#REF!),1)</definedName>
    <definedName name="snkrb" localSheetId="6">OFFSET(#REF!,1,0,COUNT(#REF!),1)</definedName>
    <definedName name="snkrb" localSheetId="4">OFFSET(#REF!,1,0,COUNT(#REF!),1)</definedName>
    <definedName name="snkrb" localSheetId="3">OFFSET(#REF!,1,0,COUNT(#REF!),1)</definedName>
    <definedName name="snkrb">OFFSET(#REF!,1,0,COUNT(#REF!),1)</definedName>
    <definedName name="snkrb_date" localSheetId="5">OFFSET(#REF!,1,0,COUNT(#REF!),1)</definedName>
    <definedName name="snkrb_date" localSheetId="7">OFFSET(#REF!,1,0,COUNT(#REF!),1)</definedName>
    <definedName name="snkrb_date" localSheetId="1">OFFSET(#REF!,1,0,COUNT(#REF!),1)</definedName>
    <definedName name="snkrb_date" localSheetId="6">OFFSET(#REF!,1,0,COUNT(#REF!),1)</definedName>
    <definedName name="snkrb_date" localSheetId="4">OFFSET(#REF!,1,0,COUNT(#REF!),1)</definedName>
    <definedName name="snkrb_date" localSheetId="3">OFFSET(#REF!,1,0,COUNT(#REF!),1)</definedName>
    <definedName name="snkrb_date">OFFSET(#REF!,1,0,COUNT(#REF!),1)</definedName>
    <definedName name="zsdate" localSheetId="9">OFFSET([2]市场表现!$O$2,2,(3-[2]市场表现!$B$10)*7,LOOKUP([2]市场表现!$B$10,{1,2,3},{51,103,154})-1,1)</definedName>
    <definedName name="zsdate" localSheetId="1">OFFSET(市场表现!$O$2,2,(3-市场表现!$B$10)*7,LOOKUP(市场表现!$B$10,{1,2,3},{51,103,154})-1,1)</definedName>
    <definedName name="zsdate" localSheetId="4">OFFSET([2]市场表现!$O$2,2,(3-[2]市场表现!$B$10)*7,LOOKUP([2]市场表现!$B$10,{1,2,3},{51,103,154})-1,1)</definedName>
    <definedName name="zsdate">OFFSET(#REF!,2,(3-#REF!)*7,LOOKUP(#REF!,{1,2,3},{51,103,154})-1,1)</definedName>
    <definedName name="运营商" comment="日期" localSheetId="7">OFFSET(#REF!,0,0,COUNT(#REF!),1)</definedName>
    <definedName name="运营商" comment="日期" localSheetId="1">OFFSET(#REF!,0,0,COUNT(#REF!),1)</definedName>
    <definedName name="运营商" comment="日期" localSheetId="4">OFFSET(#REF!,0,0,COUNT(#REF!),1)</definedName>
    <definedName name="运营商" comment="日期">OFFSET(#REF!,0,0,COUNT(#REF!),1)</definedName>
  </definedNames>
  <calcPr calcId="145621" iterate="1"/>
</workbook>
</file>

<file path=xl/calcChain.xml><?xml version="1.0" encoding="utf-8"?>
<calcChain xmlns="http://schemas.openxmlformats.org/spreadsheetml/2006/main">
  <c r="A6" i="81" l="1"/>
  <c r="F6" i="81" l="1"/>
  <c r="E6" i="81"/>
  <c r="C6" i="81"/>
  <c r="B6" i="81"/>
  <c r="D6" i="81"/>
  <c r="B4" i="65"/>
  <c r="T156" i="81" l="1"/>
  <c r="S156" i="81"/>
  <c r="R156" i="81"/>
  <c r="Q156" i="81"/>
  <c r="P156" i="81"/>
  <c r="O156" i="81"/>
  <c r="T155" i="81"/>
  <c r="S155" i="81"/>
  <c r="R155" i="81"/>
  <c r="Q155" i="81"/>
  <c r="P155" i="81"/>
  <c r="O155" i="81"/>
  <c r="T154" i="81"/>
  <c r="S154" i="81"/>
  <c r="R154" i="81"/>
  <c r="Q154" i="81"/>
  <c r="P154" i="81"/>
  <c r="O154" i="81"/>
  <c r="T153" i="81"/>
  <c r="S153" i="81"/>
  <c r="R153" i="81"/>
  <c r="Q153" i="81"/>
  <c r="P153" i="81"/>
  <c r="O153" i="81"/>
  <c r="T152" i="81"/>
  <c r="S152" i="81"/>
  <c r="R152" i="81"/>
  <c r="Q152" i="81"/>
  <c r="P152" i="81"/>
  <c r="O152" i="81"/>
  <c r="T151" i="81"/>
  <c r="S151" i="81"/>
  <c r="R151" i="81"/>
  <c r="Q151" i="81"/>
  <c r="P151" i="81"/>
  <c r="O151" i="81"/>
  <c r="T150" i="81"/>
  <c r="S150" i="81"/>
  <c r="R150" i="81"/>
  <c r="Q150" i="81"/>
  <c r="P150" i="81"/>
  <c r="O150" i="81"/>
  <c r="T149" i="81"/>
  <c r="S149" i="81"/>
  <c r="R149" i="81"/>
  <c r="Q149" i="81"/>
  <c r="P149" i="81"/>
  <c r="O149" i="81"/>
  <c r="T148" i="81"/>
  <c r="S148" i="81"/>
  <c r="R148" i="81"/>
  <c r="Q148" i="81"/>
  <c r="P148" i="81"/>
  <c r="O148" i="81"/>
  <c r="T147" i="81"/>
  <c r="S147" i="81"/>
  <c r="R147" i="81"/>
  <c r="Q147" i="81"/>
  <c r="P147" i="81"/>
  <c r="O147" i="81"/>
  <c r="T146" i="81"/>
  <c r="S146" i="81"/>
  <c r="R146" i="81"/>
  <c r="Q146" i="81"/>
  <c r="P146" i="81"/>
  <c r="O146" i="81"/>
  <c r="T145" i="81"/>
  <c r="S145" i="81"/>
  <c r="R145" i="81"/>
  <c r="Q145" i="81"/>
  <c r="P145" i="81"/>
  <c r="O145" i="81"/>
  <c r="T144" i="81"/>
  <c r="S144" i="81"/>
  <c r="R144" i="81"/>
  <c r="Q144" i="81"/>
  <c r="P144" i="81"/>
  <c r="O144" i="81"/>
  <c r="T143" i="81"/>
  <c r="S143" i="81"/>
  <c r="R143" i="81"/>
  <c r="Q143" i="81"/>
  <c r="P143" i="81"/>
  <c r="O143" i="81"/>
  <c r="T142" i="81"/>
  <c r="S142" i="81"/>
  <c r="R142" i="81"/>
  <c r="Q142" i="81"/>
  <c r="P142" i="81"/>
  <c r="O142" i="81"/>
  <c r="T141" i="81"/>
  <c r="S141" i="81"/>
  <c r="R141" i="81"/>
  <c r="Q141" i="81"/>
  <c r="P141" i="81"/>
  <c r="O141" i="81"/>
  <c r="T140" i="81"/>
  <c r="S140" i="81"/>
  <c r="R140" i="81"/>
  <c r="Q140" i="81"/>
  <c r="P140" i="81"/>
  <c r="O140" i="81"/>
  <c r="T139" i="81"/>
  <c r="S139" i="81"/>
  <c r="R139" i="81"/>
  <c r="Q139" i="81"/>
  <c r="P139" i="81"/>
  <c r="O139" i="81"/>
  <c r="T138" i="81"/>
  <c r="S138" i="81"/>
  <c r="R138" i="81"/>
  <c r="Q138" i="81"/>
  <c r="P138" i="81"/>
  <c r="O138" i="81"/>
  <c r="T137" i="81"/>
  <c r="S137" i="81"/>
  <c r="R137" i="81"/>
  <c r="Q137" i="81"/>
  <c r="P137" i="81"/>
  <c r="O137" i="81"/>
  <c r="T136" i="81"/>
  <c r="S136" i="81"/>
  <c r="R136" i="81"/>
  <c r="Q136" i="81"/>
  <c r="P136" i="81"/>
  <c r="O136" i="81"/>
  <c r="T135" i="81"/>
  <c r="S135" i="81"/>
  <c r="R135" i="81"/>
  <c r="Q135" i="81"/>
  <c r="P135" i="81"/>
  <c r="O135" i="81"/>
  <c r="T134" i="81"/>
  <c r="S134" i="81"/>
  <c r="R134" i="81"/>
  <c r="Q134" i="81"/>
  <c r="P134" i="81"/>
  <c r="O134" i="81"/>
  <c r="T133" i="81"/>
  <c r="S133" i="81"/>
  <c r="R133" i="81"/>
  <c r="Q133" i="81"/>
  <c r="P133" i="81"/>
  <c r="O133" i="81"/>
  <c r="T132" i="81"/>
  <c r="S132" i="81"/>
  <c r="R132" i="81"/>
  <c r="Q132" i="81"/>
  <c r="P132" i="81"/>
  <c r="O132" i="81"/>
  <c r="T131" i="81"/>
  <c r="S131" i="81"/>
  <c r="R131" i="81"/>
  <c r="Q131" i="81"/>
  <c r="P131" i="81"/>
  <c r="O131" i="81"/>
  <c r="T130" i="81"/>
  <c r="S130" i="81"/>
  <c r="R130" i="81"/>
  <c r="Q130" i="81"/>
  <c r="P130" i="81"/>
  <c r="O130" i="81"/>
  <c r="T129" i="81"/>
  <c r="S129" i="81"/>
  <c r="R129" i="81"/>
  <c r="Q129" i="81"/>
  <c r="P129" i="81"/>
  <c r="O129" i="81"/>
  <c r="T128" i="81"/>
  <c r="S128" i="81"/>
  <c r="R128" i="81"/>
  <c r="Q128" i="81"/>
  <c r="P128" i="81"/>
  <c r="O128" i="81"/>
  <c r="T127" i="81"/>
  <c r="S127" i="81"/>
  <c r="R127" i="81"/>
  <c r="Q127" i="81"/>
  <c r="P127" i="81"/>
  <c r="O127" i="81"/>
  <c r="T126" i="81"/>
  <c r="S126" i="81"/>
  <c r="R126" i="81"/>
  <c r="Q126" i="81"/>
  <c r="P126" i="81"/>
  <c r="O126" i="81"/>
  <c r="T125" i="81"/>
  <c r="S125" i="81"/>
  <c r="R125" i="81"/>
  <c r="Q125" i="81"/>
  <c r="P125" i="81"/>
  <c r="O125" i="81"/>
  <c r="T124" i="81"/>
  <c r="S124" i="81"/>
  <c r="R124" i="81"/>
  <c r="Q124" i="81"/>
  <c r="P124" i="81"/>
  <c r="O124" i="81"/>
  <c r="T123" i="81"/>
  <c r="S123" i="81"/>
  <c r="R123" i="81"/>
  <c r="Q123" i="81"/>
  <c r="P123" i="81"/>
  <c r="O123" i="81"/>
  <c r="T122" i="81"/>
  <c r="S122" i="81"/>
  <c r="R122" i="81"/>
  <c r="Q122" i="81"/>
  <c r="P122" i="81"/>
  <c r="O122" i="81"/>
  <c r="T121" i="81"/>
  <c r="S121" i="81"/>
  <c r="R121" i="81"/>
  <c r="Q121" i="81"/>
  <c r="P121" i="81"/>
  <c r="O121" i="81"/>
  <c r="T120" i="81"/>
  <c r="S120" i="81"/>
  <c r="R120" i="81"/>
  <c r="Q120" i="81"/>
  <c r="P120" i="81"/>
  <c r="O120" i="81"/>
  <c r="T119" i="81"/>
  <c r="S119" i="81"/>
  <c r="R119" i="81"/>
  <c r="Q119" i="81"/>
  <c r="P119" i="81"/>
  <c r="O119" i="81"/>
  <c r="T118" i="81"/>
  <c r="S118" i="81"/>
  <c r="R118" i="81"/>
  <c r="Q118" i="81"/>
  <c r="P118" i="81"/>
  <c r="O118" i="81"/>
  <c r="T117" i="81"/>
  <c r="S117" i="81"/>
  <c r="R117" i="81"/>
  <c r="Q117" i="81"/>
  <c r="P117" i="81"/>
  <c r="O117" i="81"/>
  <c r="T116" i="81"/>
  <c r="S116" i="81"/>
  <c r="R116" i="81"/>
  <c r="Q116" i="81"/>
  <c r="P116" i="81"/>
  <c r="O116" i="81"/>
  <c r="T115" i="81"/>
  <c r="S115" i="81"/>
  <c r="R115" i="81"/>
  <c r="Q115" i="81"/>
  <c r="P115" i="81"/>
  <c r="O115" i="81"/>
  <c r="T114" i="81"/>
  <c r="S114" i="81"/>
  <c r="R114" i="81"/>
  <c r="Q114" i="81"/>
  <c r="P114" i="81"/>
  <c r="O114" i="81"/>
  <c r="T113" i="81"/>
  <c r="S113" i="81"/>
  <c r="R113" i="81"/>
  <c r="Q113" i="81"/>
  <c r="P113" i="81"/>
  <c r="O113" i="81"/>
  <c r="T112" i="81"/>
  <c r="S112" i="81"/>
  <c r="R112" i="81"/>
  <c r="Q112" i="81"/>
  <c r="P112" i="81"/>
  <c r="O112" i="81"/>
  <c r="T111" i="81"/>
  <c r="S111" i="81"/>
  <c r="R111" i="81"/>
  <c r="Q111" i="81"/>
  <c r="P111" i="81"/>
  <c r="O111" i="81"/>
  <c r="T110" i="81"/>
  <c r="S110" i="81"/>
  <c r="R110" i="81"/>
  <c r="Q110" i="81"/>
  <c r="P110" i="81"/>
  <c r="O110" i="81"/>
  <c r="T109" i="81"/>
  <c r="S109" i="81"/>
  <c r="R109" i="81"/>
  <c r="Q109" i="81"/>
  <c r="P109" i="81"/>
  <c r="O109" i="81"/>
  <c r="T108" i="81"/>
  <c r="S108" i="81"/>
  <c r="R108" i="81"/>
  <c r="Q108" i="81"/>
  <c r="P108" i="81"/>
  <c r="O108" i="81"/>
  <c r="T107" i="81"/>
  <c r="S107" i="81"/>
  <c r="R107" i="81"/>
  <c r="Q107" i="81"/>
  <c r="P107" i="81"/>
  <c r="O107" i="81"/>
  <c r="AA106" i="81"/>
  <c r="Z106" i="81"/>
  <c r="Y106" i="81"/>
  <c r="X106" i="81"/>
  <c r="W106" i="81"/>
  <c r="V106" i="81"/>
  <c r="T106" i="81"/>
  <c r="S106" i="81"/>
  <c r="R106" i="81"/>
  <c r="Q106" i="81"/>
  <c r="P106" i="81"/>
  <c r="O106" i="81"/>
  <c r="AA105" i="81"/>
  <c r="Z105" i="81"/>
  <c r="Y105" i="81"/>
  <c r="X105" i="81"/>
  <c r="W105" i="81"/>
  <c r="V105" i="81"/>
  <c r="T105" i="81"/>
  <c r="S105" i="81"/>
  <c r="R105" i="81"/>
  <c r="Q105" i="81"/>
  <c r="P105" i="81"/>
  <c r="O105" i="81"/>
  <c r="AA104" i="81"/>
  <c r="Z104" i="81"/>
  <c r="Y104" i="81"/>
  <c r="X104" i="81"/>
  <c r="W104" i="81"/>
  <c r="V104" i="81"/>
  <c r="T104" i="81"/>
  <c r="S104" i="81"/>
  <c r="R104" i="81"/>
  <c r="Q104" i="81"/>
  <c r="P104" i="81"/>
  <c r="O104" i="81"/>
  <c r="AA103" i="81"/>
  <c r="Z103" i="81"/>
  <c r="Y103" i="81"/>
  <c r="X103" i="81"/>
  <c r="W103" i="81"/>
  <c r="V103" i="81"/>
  <c r="T103" i="81"/>
  <c r="S103" i="81"/>
  <c r="R103" i="81"/>
  <c r="Q103" i="81"/>
  <c r="P103" i="81"/>
  <c r="O103" i="81"/>
  <c r="AA102" i="81"/>
  <c r="Z102" i="81"/>
  <c r="Y102" i="81"/>
  <c r="X102" i="81"/>
  <c r="W102" i="81"/>
  <c r="V102" i="81"/>
  <c r="T102" i="81"/>
  <c r="S102" i="81"/>
  <c r="R102" i="81"/>
  <c r="Q102" i="81"/>
  <c r="P102" i="81"/>
  <c r="O102" i="81"/>
  <c r="AA101" i="81"/>
  <c r="Z101" i="81"/>
  <c r="Y101" i="81"/>
  <c r="X101" i="81"/>
  <c r="W101" i="81"/>
  <c r="V101" i="81"/>
  <c r="T101" i="81"/>
  <c r="S101" i="81"/>
  <c r="R101" i="81"/>
  <c r="Q101" i="81"/>
  <c r="P101" i="81"/>
  <c r="O101" i="81"/>
  <c r="AA100" i="81"/>
  <c r="Z100" i="81"/>
  <c r="Y100" i="81"/>
  <c r="X100" i="81"/>
  <c r="W100" i="81"/>
  <c r="V100" i="81"/>
  <c r="T100" i="81"/>
  <c r="S100" i="81"/>
  <c r="R100" i="81"/>
  <c r="Q100" i="81"/>
  <c r="P100" i="81"/>
  <c r="O100" i="81"/>
  <c r="AA99" i="81"/>
  <c r="Z99" i="81"/>
  <c r="Y99" i="81"/>
  <c r="X99" i="81"/>
  <c r="W99" i="81"/>
  <c r="V99" i="81"/>
  <c r="T99" i="81"/>
  <c r="S99" i="81"/>
  <c r="R99" i="81"/>
  <c r="Q99" i="81"/>
  <c r="P99" i="81"/>
  <c r="O99" i="81"/>
  <c r="AA98" i="81"/>
  <c r="Z98" i="81"/>
  <c r="Y98" i="81"/>
  <c r="X98" i="81"/>
  <c r="W98" i="81"/>
  <c r="V98" i="81"/>
  <c r="T98" i="81"/>
  <c r="S98" i="81"/>
  <c r="R98" i="81"/>
  <c r="Q98" i="81"/>
  <c r="P98" i="81"/>
  <c r="O98" i="81"/>
  <c r="AA97" i="81"/>
  <c r="Z97" i="81"/>
  <c r="Y97" i="81"/>
  <c r="X97" i="81"/>
  <c r="W97" i="81"/>
  <c r="V97" i="81"/>
  <c r="T97" i="81"/>
  <c r="S97" i="81"/>
  <c r="R97" i="81"/>
  <c r="Q97" i="81"/>
  <c r="P97" i="81"/>
  <c r="O97" i="81"/>
  <c r="AA96" i="81"/>
  <c r="Z96" i="81"/>
  <c r="Y96" i="81"/>
  <c r="X96" i="81"/>
  <c r="W96" i="81"/>
  <c r="V96" i="81"/>
  <c r="T96" i="81"/>
  <c r="S96" i="81"/>
  <c r="R96" i="81"/>
  <c r="Q96" i="81"/>
  <c r="P96" i="81"/>
  <c r="O96" i="81"/>
  <c r="AA95" i="81"/>
  <c r="Z95" i="81"/>
  <c r="Y95" i="81"/>
  <c r="X95" i="81"/>
  <c r="W95" i="81"/>
  <c r="V95" i="81"/>
  <c r="T95" i="81"/>
  <c r="S95" i="81"/>
  <c r="R95" i="81"/>
  <c r="Q95" i="81"/>
  <c r="P95" i="81"/>
  <c r="O95" i="81"/>
  <c r="AA94" i="81"/>
  <c r="Z94" i="81"/>
  <c r="Y94" i="81"/>
  <c r="X94" i="81"/>
  <c r="W94" i="81"/>
  <c r="V94" i="81"/>
  <c r="T94" i="81"/>
  <c r="S94" i="81"/>
  <c r="R94" i="81"/>
  <c r="Q94" i="81"/>
  <c r="P94" i="81"/>
  <c r="O94" i="81"/>
  <c r="AA93" i="81"/>
  <c r="Z93" i="81"/>
  <c r="Y93" i="81"/>
  <c r="X93" i="81"/>
  <c r="W93" i="81"/>
  <c r="V93" i="81"/>
  <c r="T93" i="81"/>
  <c r="S93" i="81"/>
  <c r="R93" i="81"/>
  <c r="Q93" i="81"/>
  <c r="P93" i="81"/>
  <c r="O93" i="81"/>
  <c r="AA92" i="81"/>
  <c r="Z92" i="81"/>
  <c r="Y92" i="81"/>
  <c r="X92" i="81"/>
  <c r="W92" i="81"/>
  <c r="V92" i="81"/>
  <c r="T92" i="81"/>
  <c r="S92" i="81"/>
  <c r="R92" i="81"/>
  <c r="Q92" i="81"/>
  <c r="P92" i="81"/>
  <c r="O92" i="81"/>
  <c r="AA91" i="81"/>
  <c r="Z91" i="81"/>
  <c r="Y91" i="81"/>
  <c r="X91" i="81"/>
  <c r="W91" i="81"/>
  <c r="V91" i="81"/>
  <c r="T91" i="81"/>
  <c r="S91" i="81"/>
  <c r="R91" i="81"/>
  <c r="Q91" i="81"/>
  <c r="P91" i="81"/>
  <c r="O91" i="81"/>
  <c r="AA90" i="81"/>
  <c r="Z90" i="81"/>
  <c r="Y90" i="81"/>
  <c r="X90" i="81"/>
  <c r="W90" i="81"/>
  <c r="V90" i="81"/>
  <c r="T90" i="81"/>
  <c r="S90" i="81"/>
  <c r="R90" i="81"/>
  <c r="Q90" i="81"/>
  <c r="P90" i="81"/>
  <c r="O90" i="81"/>
  <c r="AA89" i="81"/>
  <c r="Z89" i="81"/>
  <c r="Y89" i="81"/>
  <c r="X89" i="81"/>
  <c r="W89" i="81"/>
  <c r="V89" i="81"/>
  <c r="T89" i="81"/>
  <c r="S89" i="81"/>
  <c r="R89" i="81"/>
  <c r="Q89" i="81"/>
  <c r="P89" i="81"/>
  <c r="O89" i="81"/>
  <c r="AA88" i="81"/>
  <c r="Z88" i="81"/>
  <c r="Y88" i="81"/>
  <c r="X88" i="81"/>
  <c r="W88" i="81"/>
  <c r="V88" i="81"/>
  <c r="T88" i="81"/>
  <c r="S88" i="81"/>
  <c r="R88" i="81"/>
  <c r="Q88" i="81"/>
  <c r="P88" i="81"/>
  <c r="O88" i="81"/>
  <c r="AA87" i="81"/>
  <c r="Z87" i="81"/>
  <c r="Y87" i="81"/>
  <c r="X87" i="81"/>
  <c r="W87" i="81"/>
  <c r="V87" i="81"/>
  <c r="T87" i="81"/>
  <c r="S87" i="81"/>
  <c r="R87" i="81"/>
  <c r="Q87" i="81"/>
  <c r="P87" i="81"/>
  <c r="O87" i="81"/>
  <c r="AA86" i="81"/>
  <c r="Z86" i="81"/>
  <c r="Y86" i="81"/>
  <c r="X86" i="81"/>
  <c r="W86" i="81"/>
  <c r="V86" i="81"/>
  <c r="T86" i="81"/>
  <c r="S86" i="81"/>
  <c r="R86" i="81"/>
  <c r="Q86" i="81"/>
  <c r="P86" i="81"/>
  <c r="O86" i="81"/>
  <c r="AA85" i="81"/>
  <c r="Z85" i="81"/>
  <c r="Y85" i="81"/>
  <c r="X85" i="81"/>
  <c r="W85" i="81"/>
  <c r="V85" i="81"/>
  <c r="T85" i="81"/>
  <c r="S85" i="81"/>
  <c r="R85" i="81"/>
  <c r="Q85" i="81"/>
  <c r="P85" i="81"/>
  <c r="O85" i="81"/>
  <c r="AA84" i="81"/>
  <c r="Z84" i="81"/>
  <c r="Y84" i="81"/>
  <c r="X84" i="81"/>
  <c r="W84" i="81"/>
  <c r="V84" i="81"/>
  <c r="T84" i="81"/>
  <c r="S84" i="81"/>
  <c r="R84" i="81"/>
  <c r="Q84" i="81"/>
  <c r="P84" i="81"/>
  <c r="O84" i="81"/>
  <c r="AA83" i="81"/>
  <c r="Z83" i="81"/>
  <c r="Y83" i="81"/>
  <c r="X83" i="81"/>
  <c r="W83" i="81"/>
  <c r="V83" i="81"/>
  <c r="T83" i="81"/>
  <c r="S83" i="81"/>
  <c r="R83" i="81"/>
  <c r="Q83" i="81"/>
  <c r="P83" i="81"/>
  <c r="O83" i="81"/>
  <c r="AA82" i="81"/>
  <c r="Z82" i="81"/>
  <c r="Y82" i="81"/>
  <c r="X82" i="81"/>
  <c r="W82" i="81"/>
  <c r="V82" i="81"/>
  <c r="T82" i="81"/>
  <c r="S82" i="81"/>
  <c r="R82" i="81"/>
  <c r="Q82" i="81"/>
  <c r="P82" i="81"/>
  <c r="O82" i="81"/>
  <c r="AA81" i="81"/>
  <c r="Z81" i="81"/>
  <c r="Y81" i="81"/>
  <c r="X81" i="81"/>
  <c r="W81" i="81"/>
  <c r="V81" i="81"/>
  <c r="T81" i="81"/>
  <c r="S81" i="81"/>
  <c r="R81" i="81"/>
  <c r="Q81" i="81"/>
  <c r="P81" i="81"/>
  <c r="O81" i="81"/>
  <c r="AA80" i="81"/>
  <c r="Z80" i="81"/>
  <c r="Y80" i="81"/>
  <c r="X80" i="81"/>
  <c r="W80" i="81"/>
  <c r="V80" i="81"/>
  <c r="T80" i="81"/>
  <c r="S80" i="81"/>
  <c r="R80" i="81"/>
  <c r="Q80" i="81"/>
  <c r="P80" i="81"/>
  <c r="O80" i="81"/>
  <c r="AA79" i="81"/>
  <c r="Z79" i="81"/>
  <c r="Y79" i="81"/>
  <c r="X79" i="81"/>
  <c r="W79" i="81"/>
  <c r="V79" i="81"/>
  <c r="T79" i="81"/>
  <c r="S79" i="81"/>
  <c r="R79" i="81"/>
  <c r="Q79" i="81"/>
  <c r="P79" i="81"/>
  <c r="O79" i="81"/>
  <c r="AA78" i="81"/>
  <c r="Z78" i="81"/>
  <c r="Y78" i="81"/>
  <c r="X78" i="81"/>
  <c r="W78" i="81"/>
  <c r="V78" i="81"/>
  <c r="T78" i="81"/>
  <c r="S78" i="81"/>
  <c r="R78" i="81"/>
  <c r="Q78" i="81"/>
  <c r="P78" i="81"/>
  <c r="O78" i="81"/>
  <c r="AA77" i="81"/>
  <c r="Z77" i="81"/>
  <c r="Y77" i="81"/>
  <c r="X77" i="81"/>
  <c r="W77" i="81"/>
  <c r="V77" i="81"/>
  <c r="T77" i="81"/>
  <c r="S77" i="81"/>
  <c r="R77" i="81"/>
  <c r="Q77" i="81"/>
  <c r="P77" i="81"/>
  <c r="O77" i="81"/>
  <c r="AA76" i="81"/>
  <c r="Z76" i="81"/>
  <c r="Y76" i="81"/>
  <c r="X76" i="81"/>
  <c r="W76" i="81"/>
  <c r="V76" i="81"/>
  <c r="T76" i="81"/>
  <c r="S76" i="81"/>
  <c r="R76" i="81"/>
  <c r="Q76" i="81"/>
  <c r="P76" i="81"/>
  <c r="O76" i="81"/>
  <c r="AA75" i="81"/>
  <c r="Z75" i="81"/>
  <c r="Y75" i="81"/>
  <c r="X75" i="81"/>
  <c r="W75" i="81"/>
  <c r="V75" i="81"/>
  <c r="T75" i="81"/>
  <c r="S75" i="81"/>
  <c r="R75" i="81"/>
  <c r="Q75" i="81"/>
  <c r="P75" i="81"/>
  <c r="O75" i="81"/>
  <c r="AA74" i="81"/>
  <c r="Z74" i="81"/>
  <c r="Y74" i="81"/>
  <c r="X74" i="81"/>
  <c r="W74" i="81"/>
  <c r="V74" i="81"/>
  <c r="T74" i="81"/>
  <c r="S74" i="81"/>
  <c r="R74" i="81"/>
  <c r="Q74" i="81"/>
  <c r="P74" i="81"/>
  <c r="O74" i="81"/>
  <c r="AA73" i="81"/>
  <c r="Z73" i="81"/>
  <c r="Y73" i="81"/>
  <c r="X73" i="81"/>
  <c r="W73" i="81"/>
  <c r="V73" i="81"/>
  <c r="T73" i="81"/>
  <c r="S73" i="81"/>
  <c r="R73" i="81"/>
  <c r="Q73" i="81"/>
  <c r="P73" i="81"/>
  <c r="O73" i="81"/>
  <c r="AA72" i="81"/>
  <c r="Z72" i="81"/>
  <c r="Y72" i="81"/>
  <c r="X72" i="81"/>
  <c r="W72" i="81"/>
  <c r="V72" i="81"/>
  <c r="T72" i="81"/>
  <c r="S72" i="81"/>
  <c r="R72" i="81"/>
  <c r="Q72" i="81"/>
  <c r="P72" i="81"/>
  <c r="O72" i="81"/>
  <c r="AA71" i="81"/>
  <c r="Z71" i="81"/>
  <c r="Y71" i="81"/>
  <c r="X71" i="81"/>
  <c r="W71" i="81"/>
  <c r="V71" i="81"/>
  <c r="T71" i="81"/>
  <c r="S71" i="81"/>
  <c r="R71" i="81"/>
  <c r="Q71" i="81"/>
  <c r="P71" i="81"/>
  <c r="O71" i="81"/>
  <c r="AA70" i="81"/>
  <c r="Z70" i="81"/>
  <c r="Y70" i="81"/>
  <c r="X70" i="81"/>
  <c r="W70" i="81"/>
  <c r="V70" i="81"/>
  <c r="T70" i="81"/>
  <c r="S70" i="81"/>
  <c r="R70" i="81"/>
  <c r="Q70" i="81"/>
  <c r="P70" i="81"/>
  <c r="O70" i="81"/>
  <c r="AA69" i="81"/>
  <c r="Z69" i="81"/>
  <c r="Y69" i="81"/>
  <c r="X69" i="81"/>
  <c r="W69" i="81"/>
  <c r="V69" i="81"/>
  <c r="T69" i="81"/>
  <c r="S69" i="81"/>
  <c r="R69" i="81"/>
  <c r="Q69" i="81"/>
  <c r="P69" i="81"/>
  <c r="O69" i="81"/>
  <c r="AA68" i="81"/>
  <c r="Z68" i="81"/>
  <c r="Y68" i="81"/>
  <c r="X68" i="81"/>
  <c r="W68" i="81"/>
  <c r="V68" i="81"/>
  <c r="T68" i="81"/>
  <c r="S68" i="81"/>
  <c r="R68" i="81"/>
  <c r="Q68" i="81"/>
  <c r="P68" i="81"/>
  <c r="O68" i="81"/>
  <c r="AA67" i="81"/>
  <c r="Z67" i="81"/>
  <c r="Y67" i="81"/>
  <c r="X67" i="81"/>
  <c r="W67" i="81"/>
  <c r="V67" i="81"/>
  <c r="T67" i="81"/>
  <c r="S67" i="81"/>
  <c r="R67" i="81"/>
  <c r="Q67" i="81"/>
  <c r="P67" i="81"/>
  <c r="O67" i="81"/>
  <c r="AA66" i="81"/>
  <c r="Z66" i="81"/>
  <c r="Y66" i="81"/>
  <c r="X66" i="81"/>
  <c r="W66" i="81"/>
  <c r="V66" i="81"/>
  <c r="T66" i="81"/>
  <c r="S66" i="81"/>
  <c r="R66" i="81"/>
  <c r="Q66" i="81"/>
  <c r="P66" i="81"/>
  <c r="O66" i="81"/>
  <c r="AA65" i="81"/>
  <c r="Z65" i="81"/>
  <c r="Y65" i="81"/>
  <c r="X65" i="81"/>
  <c r="W65" i="81"/>
  <c r="V65" i="81"/>
  <c r="T65" i="81"/>
  <c r="S65" i="81"/>
  <c r="R65" i="81"/>
  <c r="Q65" i="81"/>
  <c r="P65" i="81"/>
  <c r="O65" i="81"/>
  <c r="AA64" i="81"/>
  <c r="Z64" i="81"/>
  <c r="Y64" i="81"/>
  <c r="X64" i="81"/>
  <c r="W64" i="81"/>
  <c r="V64" i="81"/>
  <c r="T64" i="81"/>
  <c r="S64" i="81"/>
  <c r="R64" i="81"/>
  <c r="Q64" i="81"/>
  <c r="P64" i="81"/>
  <c r="O64" i="81"/>
  <c r="AA63" i="81"/>
  <c r="Z63" i="81"/>
  <c r="Y63" i="81"/>
  <c r="X63" i="81"/>
  <c r="W63" i="81"/>
  <c r="V63" i="81"/>
  <c r="T63" i="81"/>
  <c r="S63" i="81"/>
  <c r="R63" i="81"/>
  <c r="Q63" i="81"/>
  <c r="P63" i="81"/>
  <c r="O63" i="81"/>
  <c r="AA62" i="81"/>
  <c r="Z62" i="81"/>
  <c r="Y62" i="81"/>
  <c r="X62" i="81"/>
  <c r="W62" i="81"/>
  <c r="V62" i="81"/>
  <c r="T62" i="81"/>
  <c r="S62" i="81"/>
  <c r="R62" i="81"/>
  <c r="Q62" i="81"/>
  <c r="P62" i="81"/>
  <c r="O62" i="81"/>
  <c r="AA61" i="81"/>
  <c r="Z61" i="81"/>
  <c r="Y61" i="81"/>
  <c r="X61" i="81"/>
  <c r="W61" i="81"/>
  <c r="V61" i="81"/>
  <c r="T61" i="81"/>
  <c r="S61" i="81"/>
  <c r="R61" i="81"/>
  <c r="Q61" i="81"/>
  <c r="P61" i="81"/>
  <c r="O61" i="81"/>
  <c r="AA60" i="81"/>
  <c r="Z60" i="81"/>
  <c r="Y60" i="81"/>
  <c r="X60" i="81"/>
  <c r="W60" i="81"/>
  <c r="V60" i="81"/>
  <c r="T60" i="81"/>
  <c r="S60" i="81"/>
  <c r="R60" i="81"/>
  <c r="Q60" i="81"/>
  <c r="P60" i="81"/>
  <c r="O60" i="81"/>
  <c r="AA59" i="81"/>
  <c r="Z59" i="81"/>
  <c r="Y59" i="81"/>
  <c r="X59" i="81"/>
  <c r="W59" i="81"/>
  <c r="V59" i="81"/>
  <c r="T59" i="81"/>
  <c r="S59" i="81"/>
  <c r="R59" i="81"/>
  <c r="Q59" i="81"/>
  <c r="P59" i="81"/>
  <c r="O59" i="81"/>
  <c r="AA58" i="81"/>
  <c r="Z58" i="81"/>
  <c r="Y58" i="81"/>
  <c r="X58" i="81"/>
  <c r="W58" i="81"/>
  <c r="V58" i="81"/>
  <c r="T58" i="81"/>
  <c r="S58" i="81"/>
  <c r="R58" i="81"/>
  <c r="Q58" i="81"/>
  <c r="P58" i="81"/>
  <c r="O58" i="81"/>
  <c r="AA57" i="81"/>
  <c r="Z57" i="81"/>
  <c r="Y57" i="81"/>
  <c r="X57" i="81"/>
  <c r="W57" i="81"/>
  <c r="V57" i="81"/>
  <c r="T57" i="81"/>
  <c r="S57" i="81"/>
  <c r="R57" i="81"/>
  <c r="Q57" i="81"/>
  <c r="P57" i="81"/>
  <c r="O57" i="81"/>
  <c r="AH56" i="81"/>
  <c r="AG56" i="81"/>
  <c r="AF56" i="81"/>
  <c r="AE56" i="81"/>
  <c r="AD56" i="81"/>
  <c r="AC56" i="81"/>
  <c r="AA56" i="81"/>
  <c r="Z56" i="81"/>
  <c r="Y56" i="81"/>
  <c r="X56" i="81"/>
  <c r="W56" i="81"/>
  <c r="V56" i="81"/>
  <c r="T56" i="81"/>
  <c r="S56" i="81"/>
  <c r="R56" i="81"/>
  <c r="Q56" i="81"/>
  <c r="P56" i="81"/>
  <c r="O56" i="81"/>
  <c r="AH55" i="81"/>
  <c r="AG55" i="81"/>
  <c r="AF55" i="81"/>
  <c r="AE55" i="81"/>
  <c r="AD55" i="81"/>
  <c r="AC55" i="81"/>
  <c r="AA55" i="81"/>
  <c r="Z55" i="81"/>
  <c r="Y55" i="81"/>
  <c r="X55" i="81"/>
  <c r="W55" i="81"/>
  <c r="V55" i="81"/>
  <c r="T55" i="81"/>
  <c r="S55" i="81"/>
  <c r="R55" i="81"/>
  <c r="Q55" i="81"/>
  <c r="P55" i="81"/>
  <c r="O55" i="81"/>
  <c r="AH54" i="81"/>
  <c r="AG54" i="81"/>
  <c r="AF54" i="81"/>
  <c r="AE54" i="81"/>
  <c r="AD54" i="81"/>
  <c r="AC54" i="81"/>
  <c r="AA54" i="81"/>
  <c r="Z54" i="81"/>
  <c r="Y54" i="81"/>
  <c r="X54" i="81"/>
  <c r="W54" i="81"/>
  <c r="V54" i="81"/>
  <c r="T54" i="81"/>
  <c r="S54" i="81"/>
  <c r="R54" i="81"/>
  <c r="Q54" i="81"/>
  <c r="P54" i="81"/>
  <c r="O54" i="81"/>
  <c r="AH53" i="81"/>
  <c r="AG53" i="81"/>
  <c r="AF53" i="81"/>
  <c r="AE53" i="81"/>
  <c r="AD53" i="81"/>
  <c r="AC53" i="81"/>
  <c r="AA53" i="81"/>
  <c r="Z53" i="81"/>
  <c r="Y53" i="81"/>
  <c r="X53" i="81"/>
  <c r="W53" i="81"/>
  <c r="V53" i="81"/>
  <c r="T53" i="81"/>
  <c r="S53" i="81"/>
  <c r="R53" i="81"/>
  <c r="Q53" i="81"/>
  <c r="P53" i="81"/>
  <c r="O53" i="81"/>
  <c r="AH52" i="81"/>
  <c r="AG52" i="81"/>
  <c r="AF52" i="81"/>
  <c r="AE52" i="81"/>
  <c r="AD52" i="81"/>
  <c r="AC52" i="81"/>
  <c r="AA52" i="81"/>
  <c r="Z52" i="81"/>
  <c r="Y52" i="81"/>
  <c r="X52" i="81"/>
  <c r="W52" i="81"/>
  <c r="V52" i="81"/>
  <c r="T52" i="81"/>
  <c r="S52" i="81"/>
  <c r="R52" i="81"/>
  <c r="Q52" i="81"/>
  <c r="P52" i="81"/>
  <c r="O52" i="81"/>
  <c r="AH51" i="81"/>
  <c r="AG51" i="81"/>
  <c r="AF51" i="81"/>
  <c r="AE51" i="81"/>
  <c r="AD51" i="81"/>
  <c r="AC51" i="81"/>
  <c r="AA51" i="81"/>
  <c r="Z51" i="81"/>
  <c r="Y51" i="81"/>
  <c r="X51" i="81"/>
  <c r="W51" i="81"/>
  <c r="V51" i="81"/>
  <c r="T51" i="81"/>
  <c r="S51" i="81"/>
  <c r="R51" i="81"/>
  <c r="Q51" i="81"/>
  <c r="P51" i="81"/>
  <c r="O51" i="81"/>
  <c r="AH50" i="81"/>
  <c r="AG50" i="81"/>
  <c r="AF50" i="81"/>
  <c r="AE50" i="81"/>
  <c r="AD50" i="81"/>
  <c r="AC50" i="81"/>
  <c r="AA50" i="81"/>
  <c r="Z50" i="81"/>
  <c r="Y50" i="81"/>
  <c r="X50" i="81"/>
  <c r="W50" i="81"/>
  <c r="V50" i="81"/>
  <c r="T50" i="81"/>
  <c r="S50" i="81"/>
  <c r="R50" i="81"/>
  <c r="Q50" i="81"/>
  <c r="P50" i="81"/>
  <c r="O50" i="81"/>
  <c r="AH49" i="81"/>
  <c r="AG49" i="81"/>
  <c r="AF49" i="81"/>
  <c r="AE49" i="81"/>
  <c r="AD49" i="81"/>
  <c r="AC49" i="81"/>
  <c r="AA49" i="81"/>
  <c r="Z49" i="81"/>
  <c r="Y49" i="81"/>
  <c r="X49" i="81"/>
  <c r="W49" i="81"/>
  <c r="V49" i="81"/>
  <c r="T49" i="81"/>
  <c r="S49" i="81"/>
  <c r="R49" i="81"/>
  <c r="Q49" i="81"/>
  <c r="P49" i="81"/>
  <c r="O49" i="81"/>
  <c r="AH48" i="81"/>
  <c r="AG48" i="81"/>
  <c r="AF48" i="81"/>
  <c r="AE48" i="81"/>
  <c r="AD48" i="81"/>
  <c r="AC48" i="81"/>
  <c r="AA48" i="81"/>
  <c r="Z48" i="81"/>
  <c r="Y48" i="81"/>
  <c r="X48" i="81"/>
  <c r="W48" i="81"/>
  <c r="V48" i="81"/>
  <c r="T48" i="81"/>
  <c r="S48" i="81"/>
  <c r="R48" i="81"/>
  <c r="Q48" i="81"/>
  <c r="P48" i="81"/>
  <c r="O48" i="81"/>
  <c r="AH47" i="81"/>
  <c r="AG47" i="81"/>
  <c r="AF47" i="81"/>
  <c r="AE47" i="81"/>
  <c r="AD47" i="81"/>
  <c r="AC47" i="81"/>
  <c r="AA47" i="81"/>
  <c r="Z47" i="81"/>
  <c r="Y47" i="81"/>
  <c r="X47" i="81"/>
  <c r="W47" i="81"/>
  <c r="V47" i="81"/>
  <c r="T47" i="81"/>
  <c r="S47" i="81"/>
  <c r="R47" i="81"/>
  <c r="Q47" i="81"/>
  <c r="P47" i="81"/>
  <c r="O47" i="81"/>
  <c r="AH46" i="81"/>
  <c r="AG46" i="81"/>
  <c r="AF46" i="81"/>
  <c r="AE46" i="81"/>
  <c r="AD46" i="81"/>
  <c r="AC46" i="81"/>
  <c r="AA46" i="81"/>
  <c r="Z46" i="81"/>
  <c r="Y46" i="81"/>
  <c r="X46" i="81"/>
  <c r="W46" i="81"/>
  <c r="V46" i="81"/>
  <c r="T46" i="81"/>
  <c r="S46" i="81"/>
  <c r="R46" i="81"/>
  <c r="Q46" i="81"/>
  <c r="P46" i="81"/>
  <c r="O46" i="81"/>
  <c r="AH45" i="81"/>
  <c r="AG45" i="81"/>
  <c r="AF45" i="81"/>
  <c r="AE45" i="81"/>
  <c r="AD45" i="81"/>
  <c r="AC45" i="81"/>
  <c r="AA45" i="81"/>
  <c r="Z45" i="81"/>
  <c r="Y45" i="81"/>
  <c r="X45" i="81"/>
  <c r="W45" i="81"/>
  <c r="V45" i="81"/>
  <c r="T45" i="81"/>
  <c r="S45" i="81"/>
  <c r="R45" i="81"/>
  <c r="Q45" i="81"/>
  <c r="P45" i="81"/>
  <c r="O45" i="81"/>
  <c r="AH44" i="81"/>
  <c r="AG44" i="81"/>
  <c r="AF44" i="81"/>
  <c r="AE44" i="81"/>
  <c r="AD44" i="81"/>
  <c r="AC44" i="81"/>
  <c r="AA44" i="81"/>
  <c r="Z44" i="81"/>
  <c r="Y44" i="81"/>
  <c r="X44" i="81"/>
  <c r="W44" i="81"/>
  <c r="V44" i="81"/>
  <c r="T44" i="81"/>
  <c r="S44" i="81"/>
  <c r="R44" i="81"/>
  <c r="Q44" i="81"/>
  <c r="P44" i="81"/>
  <c r="O44" i="81"/>
  <c r="AH43" i="81"/>
  <c r="AG43" i="81"/>
  <c r="AF43" i="81"/>
  <c r="AE43" i="81"/>
  <c r="AD43" i="81"/>
  <c r="AC43" i="81"/>
  <c r="AA43" i="81"/>
  <c r="Z43" i="81"/>
  <c r="Y43" i="81"/>
  <c r="X43" i="81"/>
  <c r="W43" i="81"/>
  <c r="V43" i="81"/>
  <c r="T43" i="81"/>
  <c r="S43" i="81"/>
  <c r="R43" i="81"/>
  <c r="Q43" i="81"/>
  <c r="P43" i="81"/>
  <c r="O43" i="81"/>
  <c r="AH42" i="81"/>
  <c r="AG42" i="81"/>
  <c r="AF42" i="81"/>
  <c r="AE42" i="81"/>
  <c r="AD42" i="81"/>
  <c r="AC42" i="81"/>
  <c r="AA42" i="81"/>
  <c r="Z42" i="81"/>
  <c r="Y42" i="81"/>
  <c r="X42" i="81"/>
  <c r="W42" i="81"/>
  <c r="V42" i="81"/>
  <c r="T42" i="81"/>
  <c r="S42" i="81"/>
  <c r="R42" i="81"/>
  <c r="Q42" i="81"/>
  <c r="P42" i="81"/>
  <c r="O42" i="81"/>
  <c r="AH41" i="81"/>
  <c r="AG41" i="81"/>
  <c r="AF41" i="81"/>
  <c r="AE41" i="81"/>
  <c r="AD41" i="81"/>
  <c r="AC41" i="81"/>
  <c r="AA41" i="81"/>
  <c r="Z41" i="81"/>
  <c r="Y41" i="81"/>
  <c r="X41" i="81"/>
  <c r="W41" i="81"/>
  <c r="V41" i="81"/>
  <c r="T41" i="81"/>
  <c r="S41" i="81"/>
  <c r="R41" i="81"/>
  <c r="Q41" i="81"/>
  <c r="P41" i="81"/>
  <c r="O41" i="81"/>
  <c r="AH40" i="81"/>
  <c r="AG40" i="81"/>
  <c r="AF40" i="81"/>
  <c r="AE40" i="81"/>
  <c r="AD40" i="81"/>
  <c r="AC40" i="81"/>
  <c r="AA40" i="81"/>
  <c r="Z40" i="81"/>
  <c r="Y40" i="81"/>
  <c r="X40" i="81"/>
  <c r="W40" i="81"/>
  <c r="V40" i="81"/>
  <c r="T40" i="81"/>
  <c r="S40" i="81"/>
  <c r="R40" i="81"/>
  <c r="Q40" i="81"/>
  <c r="P40" i="81"/>
  <c r="O40" i="81"/>
  <c r="AH39" i="81"/>
  <c r="AG39" i="81"/>
  <c r="AF39" i="81"/>
  <c r="AE39" i="81"/>
  <c r="AD39" i="81"/>
  <c r="AC39" i="81"/>
  <c r="AA39" i="81"/>
  <c r="Z39" i="81"/>
  <c r="Y39" i="81"/>
  <c r="X39" i="81"/>
  <c r="W39" i="81"/>
  <c r="V39" i="81"/>
  <c r="T39" i="81"/>
  <c r="S39" i="81"/>
  <c r="R39" i="81"/>
  <c r="Q39" i="81"/>
  <c r="P39" i="81"/>
  <c r="O39" i="81"/>
  <c r="AH38" i="81"/>
  <c r="AG38" i="81"/>
  <c r="AF38" i="81"/>
  <c r="AE38" i="81"/>
  <c r="AD38" i="81"/>
  <c r="AC38" i="81"/>
  <c r="AA38" i="81"/>
  <c r="Z38" i="81"/>
  <c r="Y38" i="81"/>
  <c r="X38" i="81"/>
  <c r="W38" i="81"/>
  <c r="V38" i="81"/>
  <c r="T38" i="81"/>
  <c r="S38" i="81"/>
  <c r="R38" i="81"/>
  <c r="Q38" i="81"/>
  <c r="P38" i="81"/>
  <c r="O38" i="81"/>
  <c r="AH37" i="81"/>
  <c r="AG37" i="81"/>
  <c r="AF37" i="81"/>
  <c r="AE37" i="81"/>
  <c r="AD37" i="81"/>
  <c r="AC37" i="81"/>
  <c r="AA37" i="81"/>
  <c r="Z37" i="81"/>
  <c r="Y37" i="81"/>
  <c r="X37" i="81"/>
  <c r="W37" i="81"/>
  <c r="V37" i="81"/>
  <c r="T37" i="81"/>
  <c r="S37" i="81"/>
  <c r="R37" i="81"/>
  <c r="Q37" i="81"/>
  <c r="P37" i="81"/>
  <c r="O37" i="81"/>
  <c r="AH36" i="81"/>
  <c r="AG36" i="81"/>
  <c r="AF36" i="81"/>
  <c r="AE36" i="81"/>
  <c r="AD36" i="81"/>
  <c r="AC36" i="81"/>
  <c r="AA36" i="81"/>
  <c r="Z36" i="81"/>
  <c r="Y36" i="81"/>
  <c r="X36" i="81"/>
  <c r="W36" i="81"/>
  <c r="V36" i="81"/>
  <c r="T36" i="81"/>
  <c r="S36" i="81"/>
  <c r="R36" i="81"/>
  <c r="Q36" i="81"/>
  <c r="P36" i="81"/>
  <c r="O36" i="81"/>
  <c r="AH35" i="81"/>
  <c r="AG35" i="81"/>
  <c r="AF35" i="81"/>
  <c r="AE35" i="81"/>
  <c r="AD35" i="81"/>
  <c r="AC35" i="81"/>
  <c r="AA35" i="81"/>
  <c r="Z35" i="81"/>
  <c r="Y35" i="81"/>
  <c r="X35" i="81"/>
  <c r="W35" i="81"/>
  <c r="V35" i="81"/>
  <c r="T35" i="81"/>
  <c r="S35" i="81"/>
  <c r="R35" i="81"/>
  <c r="Q35" i="81"/>
  <c r="P35" i="81"/>
  <c r="O35" i="81"/>
  <c r="AH34" i="81"/>
  <c r="AG34" i="81"/>
  <c r="AF34" i="81"/>
  <c r="AE34" i="81"/>
  <c r="AD34" i="81"/>
  <c r="AC34" i="81"/>
  <c r="AA34" i="81"/>
  <c r="Z34" i="81"/>
  <c r="Y34" i="81"/>
  <c r="X34" i="81"/>
  <c r="W34" i="81"/>
  <c r="V34" i="81"/>
  <c r="T34" i="81"/>
  <c r="S34" i="81"/>
  <c r="R34" i="81"/>
  <c r="Q34" i="81"/>
  <c r="P34" i="81"/>
  <c r="O34" i="81"/>
  <c r="AH33" i="81"/>
  <c r="AG33" i="81"/>
  <c r="AF33" i="81"/>
  <c r="AE33" i="81"/>
  <c r="AD33" i="81"/>
  <c r="AC33" i="81"/>
  <c r="AA33" i="81"/>
  <c r="Z33" i="81"/>
  <c r="Y33" i="81"/>
  <c r="X33" i="81"/>
  <c r="W33" i="81"/>
  <c r="V33" i="81"/>
  <c r="T33" i="81"/>
  <c r="S33" i="81"/>
  <c r="R33" i="81"/>
  <c r="Q33" i="81"/>
  <c r="P33" i="81"/>
  <c r="O33" i="81"/>
  <c r="AH32" i="81"/>
  <c r="AG32" i="81"/>
  <c r="AF32" i="81"/>
  <c r="AE32" i="81"/>
  <c r="AD32" i="81"/>
  <c r="AC32" i="81"/>
  <c r="AA32" i="81"/>
  <c r="Z32" i="81"/>
  <c r="Y32" i="81"/>
  <c r="X32" i="81"/>
  <c r="W32" i="81"/>
  <c r="V32" i="81"/>
  <c r="T32" i="81"/>
  <c r="S32" i="81"/>
  <c r="R32" i="81"/>
  <c r="Q32" i="81"/>
  <c r="P32" i="81"/>
  <c r="O32" i="81"/>
  <c r="AH31" i="81"/>
  <c r="AG31" i="81"/>
  <c r="AF31" i="81"/>
  <c r="AE31" i="81"/>
  <c r="AD31" i="81"/>
  <c r="AC31" i="81"/>
  <c r="AA31" i="81"/>
  <c r="Z31" i="81"/>
  <c r="Y31" i="81"/>
  <c r="X31" i="81"/>
  <c r="W31" i="81"/>
  <c r="V31" i="81"/>
  <c r="T31" i="81"/>
  <c r="S31" i="81"/>
  <c r="R31" i="81"/>
  <c r="Q31" i="81"/>
  <c r="P31" i="81"/>
  <c r="O31" i="81"/>
  <c r="AH30" i="81"/>
  <c r="AG30" i="81"/>
  <c r="AF30" i="81"/>
  <c r="AE30" i="81"/>
  <c r="AD30" i="81"/>
  <c r="AC30" i="81"/>
  <c r="AA30" i="81"/>
  <c r="Z30" i="81"/>
  <c r="Y30" i="81"/>
  <c r="X30" i="81"/>
  <c r="W30" i="81"/>
  <c r="V30" i="81"/>
  <c r="T30" i="81"/>
  <c r="S30" i="81"/>
  <c r="R30" i="81"/>
  <c r="Q30" i="81"/>
  <c r="P30" i="81"/>
  <c r="O30" i="81"/>
  <c r="AH29" i="81"/>
  <c r="AG29" i="81"/>
  <c r="AF29" i="81"/>
  <c r="AE29" i="81"/>
  <c r="AD29" i="81"/>
  <c r="AC29" i="81"/>
  <c r="AA29" i="81"/>
  <c r="Z29" i="81"/>
  <c r="Y29" i="81"/>
  <c r="X29" i="81"/>
  <c r="W29" i="81"/>
  <c r="V29" i="81"/>
  <c r="T29" i="81"/>
  <c r="S29" i="81"/>
  <c r="R29" i="81"/>
  <c r="Q29" i="81"/>
  <c r="P29" i="81"/>
  <c r="O29" i="81"/>
  <c r="AH28" i="81"/>
  <c r="AG28" i="81"/>
  <c r="AF28" i="81"/>
  <c r="AE28" i="81"/>
  <c r="AD28" i="81"/>
  <c r="AC28" i="81"/>
  <c r="AA28" i="81"/>
  <c r="Z28" i="81"/>
  <c r="Y28" i="81"/>
  <c r="X28" i="81"/>
  <c r="W28" i="81"/>
  <c r="V28" i="81"/>
  <c r="T28" i="81"/>
  <c r="S28" i="81"/>
  <c r="R28" i="81"/>
  <c r="Q28" i="81"/>
  <c r="P28" i="81"/>
  <c r="O28" i="81"/>
  <c r="AH27" i="81"/>
  <c r="AG27" i="81"/>
  <c r="AF27" i="81"/>
  <c r="AE27" i="81"/>
  <c r="AD27" i="81"/>
  <c r="AC27" i="81"/>
  <c r="AA27" i="81"/>
  <c r="Z27" i="81"/>
  <c r="Y27" i="81"/>
  <c r="X27" i="81"/>
  <c r="W27" i="81"/>
  <c r="V27" i="81"/>
  <c r="T27" i="81"/>
  <c r="S27" i="81"/>
  <c r="R27" i="81"/>
  <c r="Q27" i="81"/>
  <c r="P27" i="81"/>
  <c r="O27" i="81"/>
  <c r="AH26" i="81"/>
  <c r="AG26" i="81"/>
  <c r="AF26" i="81"/>
  <c r="AE26" i="81"/>
  <c r="AD26" i="81"/>
  <c r="AC26" i="81"/>
  <c r="AA26" i="81"/>
  <c r="Z26" i="81"/>
  <c r="Y26" i="81"/>
  <c r="X26" i="81"/>
  <c r="W26" i="81"/>
  <c r="V26" i="81"/>
  <c r="T26" i="81"/>
  <c r="S26" i="81"/>
  <c r="R26" i="81"/>
  <c r="Q26" i="81"/>
  <c r="P26" i="81"/>
  <c r="O26" i="81"/>
  <c r="AH25" i="81"/>
  <c r="AG25" i="81"/>
  <c r="AF25" i="81"/>
  <c r="AE25" i="81"/>
  <c r="AD25" i="81"/>
  <c r="AC25" i="81"/>
  <c r="AA25" i="81"/>
  <c r="Z25" i="81"/>
  <c r="Y25" i="81"/>
  <c r="X25" i="81"/>
  <c r="W25" i="81"/>
  <c r="V25" i="81"/>
  <c r="T25" i="81"/>
  <c r="S25" i="81"/>
  <c r="R25" i="81"/>
  <c r="Q25" i="81"/>
  <c r="P25" i="81"/>
  <c r="O25" i="81"/>
  <c r="AH24" i="81"/>
  <c r="AG24" i="81"/>
  <c r="AF24" i="81"/>
  <c r="AE24" i="81"/>
  <c r="AD24" i="81"/>
  <c r="AC24" i="81"/>
  <c r="AA24" i="81"/>
  <c r="Z24" i="81"/>
  <c r="Y24" i="81"/>
  <c r="X24" i="81"/>
  <c r="W24" i="81"/>
  <c r="V24" i="81"/>
  <c r="T24" i="81"/>
  <c r="S24" i="81"/>
  <c r="R24" i="81"/>
  <c r="Q24" i="81"/>
  <c r="P24" i="81"/>
  <c r="O24" i="81"/>
  <c r="AH23" i="81"/>
  <c r="AG23" i="81"/>
  <c r="AF23" i="81"/>
  <c r="AE23" i="81"/>
  <c r="AD23" i="81"/>
  <c r="AC23" i="81"/>
  <c r="AA23" i="81"/>
  <c r="Z23" i="81"/>
  <c r="Y23" i="81"/>
  <c r="X23" i="81"/>
  <c r="W23" i="81"/>
  <c r="V23" i="81"/>
  <c r="T23" i="81"/>
  <c r="S23" i="81"/>
  <c r="R23" i="81"/>
  <c r="Q23" i="81"/>
  <c r="P23" i="81"/>
  <c r="O23" i="81"/>
  <c r="AH22" i="81"/>
  <c r="AG22" i="81"/>
  <c r="AF22" i="81"/>
  <c r="AE22" i="81"/>
  <c r="AD22" i="81"/>
  <c r="AC22" i="81"/>
  <c r="AA22" i="81"/>
  <c r="Z22" i="81"/>
  <c r="Y22" i="81"/>
  <c r="X22" i="81"/>
  <c r="W22" i="81"/>
  <c r="V22" i="81"/>
  <c r="T22" i="81"/>
  <c r="S22" i="81"/>
  <c r="R22" i="81"/>
  <c r="Q22" i="81"/>
  <c r="P22" i="81"/>
  <c r="O22" i="81"/>
  <c r="AH21" i="81"/>
  <c r="AG21" i="81"/>
  <c r="AF21" i="81"/>
  <c r="AE21" i="81"/>
  <c r="AD21" i="81"/>
  <c r="AC21" i="81"/>
  <c r="AA21" i="81"/>
  <c r="Z21" i="81"/>
  <c r="Y21" i="81"/>
  <c r="X21" i="81"/>
  <c r="W21" i="81"/>
  <c r="V21" i="81"/>
  <c r="T21" i="81"/>
  <c r="S21" i="81"/>
  <c r="R21" i="81"/>
  <c r="Q21" i="81"/>
  <c r="P21" i="81"/>
  <c r="O21" i="81"/>
  <c r="AH20" i="81"/>
  <c r="AG20" i="81"/>
  <c r="AF20" i="81"/>
  <c r="AE20" i="81"/>
  <c r="AD20" i="81"/>
  <c r="AC20" i="81"/>
  <c r="AA20" i="81"/>
  <c r="Z20" i="81"/>
  <c r="Y20" i="81"/>
  <c r="X20" i="81"/>
  <c r="W20" i="81"/>
  <c r="V20" i="81"/>
  <c r="T20" i="81"/>
  <c r="S20" i="81"/>
  <c r="R20" i="81"/>
  <c r="Q20" i="81"/>
  <c r="P20" i="81"/>
  <c r="O20" i="81"/>
  <c r="AH19" i="81"/>
  <c r="AG19" i="81"/>
  <c r="AF19" i="81"/>
  <c r="AE19" i="81"/>
  <c r="AD19" i="81"/>
  <c r="AC19" i="81"/>
  <c r="AA19" i="81"/>
  <c r="Z19" i="81"/>
  <c r="Y19" i="81"/>
  <c r="X19" i="81"/>
  <c r="W19" i="81"/>
  <c r="V19" i="81"/>
  <c r="T19" i="81"/>
  <c r="S19" i="81"/>
  <c r="R19" i="81"/>
  <c r="Q19" i="81"/>
  <c r="P19" i="81"/>
  <c r="O19" i="81"/>
  <c r="AH18" i="81"/>
  <c r="AG18" i="81"/>
  <c r="AF18" i="81"/>
  <c r="AE18" i="81"/>
  <c r="AD18" i="81"/>
  <c r="AC18" i="81"/>
  <c r="AA18" i="81"/>
  <c r="Z18" i="81"/>
  <c r="Y18" i="81"/>
  <c r="X18" i="81"/>
  <c r="W18" i="81"/>
  <c r="V18" i="81"/>
  <c r="T18" i="81"/>
  <c r="S18" i="81"/>
  <c r="R18" i="81"/>
  <c r="Q18" i="81"/>
  <c r="P18" i="81"/>
  <c r="O18" i="81"/>
  <c r="AH17" i="81"/>
  <c r="AG17" i="81"/>
  <c r="AF17" i="81"/>
  <c r="AE17" i="81"/>
  <c r="AD17" i="81"/>
  <c r="AC17" i="81"/>
  <c r="AA17" i="81"/>
  <c r="Z17" i="81"/>
  <c r="Y17" i="81"/>
  <c r="X17" i="81"/>
  <c r="W17" i="81"/>
  <c r="V17" i="81"/>
  <c r="T17" i="81"/>
  <c r="S17" i="81"/>
  <c r="R17" i="81"/>
  <c r="Q17" i="81"/>
  <c r="P17" i="81"/>
  <c r="O17" i="81"/>
  <c r="AH16" i="81"/>
  <c r="AG16" i="81"/>
  <c r="AF16" i="81"/>
  <c r="AE16" i="81"/>
  <c r="AD16" i="81"/>
  <c r="AC16" i="81"/>
  <c r="AA16" i="81"/>
  <c r="Z16" i="81"/>
  <c r="Y16" i="81"/>
  <c r="X16" i="81"/>
  <c r="W16" i="81"/>
  <c r="V16" i="81"/>
  <c r="T16" i="81"/>
  <c r="S16" i="81"/>
  <c r="R16" i="81"/>
  <c r="Q16" i="81"/>
  <c r="P16" i="81"/>
  <c r="O16" i="81"/>
  <c r="AH15" i="81"/>
  <c r="AG15" i="81"/>
  <c r="AF15" i="81"/>
  <c r="AE15" i="81"/>
  <c r="AD15" i="81"/>
  <c r="AC15" i="81"/>
  <c r="AA15" i="81"/>
  <c r="Z15" i="81"/>
  <c r="Y15" i="81"/>
  <c r="X15" i="81"/>
  <c r="W15" i="81"/>
  <c r="V15" i="81"/>
  <c r="T15" i="81"/>
  <c r="S15" i="81"/>
  <c r="R15" i="81"/>
  <c r="Q15" i="81"/>
  <c r="P15" i="81"/>
  <c r="O15" i="81"/>
  <c r="AH14" i="81"/>
  <c r="AG14" i="81"/>
  <c r="AF14" i="81"/>
  <c r="AE14" i="81"/>
  <c r="AD14" i="81"/>
  <c r="AC14" i="81"/>
  <c r="AA14" i="81"/>
  <c r="Z14" i="81"/>
  <c r="Y14" i="81"/>
  <c r="X14" i="81"/>
  <c r="W14" i="81"/>
  <c r="V14" i="81"/>
  <c r="T14" i="81"/>
  <c r="S14" i="81"/>
  <c r="R14" i="81"/>
  <c r="Q14" i="81"/>
  <c r="P14" i="81"/>
  <c r="O14" i="81"/>
  <c r="AH13" i="81"/>
  <c r="AG13" i="81"/>
  <c r="AF13" i="81"/>
  <c r="AE13" i="81"/>
  <c r="AD13" i="81"/>
  <c r="AC13" i="81"/>
  <c r="AA13" i="81"/>
  <c r="Z13" i="81"/>
  <c r="Y13" i="81"/>
  <c r="X13" i="81"/>
  <c r="W13" i="81"/>
  <c r="V13" i="81"/>
  <c r="T13" i="81"/>
  <c r="S13" i="81"/>
  <c r="R13" i="81"/>
  <c r="Q13" i="81"/>
  <c r="P13" i="81"/>
  <c r="O13" i="81"/>
  <c r="AH12" i="81"/>
  <c r="AG12" i="81"/>
  <c r="AF12" i="81"/>
  <c r="AE12" i="81"/>
  <c r="AD12" i="81"/>
  <c r="AC12" i="81"/>
  <c r="AA12" i="81"/>
  <c r="Z12" i="81"/>
  <c r="Y12" i="81"/>
  <c r="X12" i="81"/>
  <c r="W12" i="81"/>
  <c r="V12" i="81"/>
  <c r="T12" i="81"/>
  <c r="S12" i="81"/>
  <c r="R12" i="81"/>
  <c r="Q12" i="81"/>
  <c r="P12" i="81"/>
  <c r="O12" i="81"/>
  <c r="AH11" i="81"/>
  <c r="AG11" i="81"/>
  <c r="AF11" i="81"/>
  <c r="AE11" i="81"/>
  <c r="AD11" i="81"/>
  <c r="AC11" i="81"/>
  <c r="AA11" i="81"/>
  <c r="Z11" i="81"/>
  <c r="Y11" i="81"/>
  <c r="X11" i="81"/>
  <c r="W11" i="81"/>
  <c r="V11" i="81"/>
  <c r="T11" i="81"/>
  <c r="S11" i="81"/>
  <c r="R11" i="81"/>
  <c r="Q11" i="81"/>
  <c r="P11" i="81"/>
  <c r="O11" i="81"/>
  <c r="AH10" i="81"/>
  <c r="AG10" i="81"/>
  <c r="AF10" i="81"/>
  <c r="AE10" i="81"/>
  <c r="AD10" i="81"/>
  <c r="AC10" i="81"/>
  <c r="AA10" i="81"/>
  <c r="Z10" i="81"/>
  <c r="Y10" i="81"/>
  <c r="X10" i="81"/>
  <c r="W10" i="81"/>
  <c r="V10" i="81"/>
  <c r="T10" i="81"/>
  <c r="S10" i="81"/>
  <c r="R10" i="81"/>
  <c r="Q10" i="81"/>
  <c r="P10" i="81"/>
  <c r="O10" i="81"/>
  <c r="AH9" i="81"/>
  <c r="AG9" i="81"/>
  <c r="AF9" i="81"/>
  <c r="AE9" i="81"/>
  <c r="AD9" i="81"/>
  <c r="AC9" i="81"/>
  <c r="AA9" i="81"/>
  <c r="Z9" i="81"/>
  <c r="Y9" i="81"/>
  <c r="X9" i="81"/>
  <c r="W9" i="81"/>
  <c r="V9" i="81"/>
  <c r="T9" i="81"/>
  <c r="S9" i="81"/>
  <c r="R9" i="81"/>
  <c r="Q9" i="81"/>
  <c r="P9" i="81"/>
  <c r="O9" i="81"/>
  <c r="AH8" i="81"/>
  <c r="AG8" i="81"/>
  <c r="AF8" i="81"/>
  <c r="AE8" i="81"/>
  <c r="AD8" i="81"/>
  <c r="AC8" i="81"/>
  <c r="AA8" i="81"/>
  <c r="Z8" i="81"/>
  <c r="Y8" i="81"/>
  <c r="X8" i="81"/>
  <c r="W8" i="81"/>
  <c r="V8" i="81"/>
  <c r="T8" i="81"/>
  <c r="S8" i="81"/>
  <c r="R8" i="81"/>
  <c r="Q8" i="81"/>
  <c r="P8" i="81"/>
  <c r="O8" i="81"/>
  <c r="AH7" i="81"/>
  <c r="AG7" i="81"/>
  <c r="AF7" i="81"/>
  <c r="AE7" i="81"/>
  <c r="AD7" i="81"/>
  <c r="AC7" i="81"/>
  <c r="AA7" i="81"/>
  <c r="Z7" i="81"/>
  <c r="Y7" i="81"/>
  <c r="X7" i="81"/>
  <c r="W7" i="81"/>
  <c r="V7" i="81"/>
  <c r="T7" i="81"/>
  <c r="S7" i="81"/>
  <c r="R7" i="81"/>
  <c r="Q7" i="81"/>
  <c r="P7" i="81"/>
  <c r="O7" i="81"/>
  <c r="AH6" i="81"/>
  <c r="AG6" i="81"/>
  <c r="AF6" i="81"/>
  <c r="AE6" i="81"/>
  <c r="AD6" i="81"/>
  <c r="AC6" i="81"/>
  <c r="AA6" i="81"/>
  <c r="Z6" i="81"/>
  <c r="Y6" i="81"/>
  <c r="X6" i="81"/>
  <c r="W6" i="81"/>
  <c r="V6" i="81"/>
  <c r="T6" i="81"/>
  <c r="S6" i="81"/>
  <c r="R6" i="81"/>
  <c r="Q6" i="81"/>
  <c r="P6" i="81"/>
  <c r="O6" i="81"/>
  <c r="AH5" i="81"/>
  <c r="AG5" i="81"/>
  <c r="AF5" i="81"/>
  <c r="AE5" i="81"/>
  <c r="AD5" i="81"/>
  <c r="AC5" i="81"/>
  <c r="AA5" i="81"/>
  <c r="Z5" i="81"/>
  <c r="Y5" i="81"/>
  <c r="X5" i="81"/>
  <c r="W5" i="81"/>
  <c r="V5" i="81"/>
  <c r="T5" i="81"/>
  <c r="S5" i="81"/>
  <c r="R5" i="81"/>
  <c r="Q5" i="81"/>
  <c r="P5" i="81"/>
  <c r="O5" i="81"/>
  <c r="AC4" i="81"/>
  <c r="V4" i="81"/>
  <c r="O4" i="81"/>
  <c r="AD2" i="81" a="1"/>
  <c r="AF2" i="81" s="1"/>
  <c r="W2" i="81" a="1"/>
  <c r="AA2" i="81" s="1"/>
  <c r="P2" i="81" a="1"/>
  <c r="R2" i="81" s="1"/>
  <c r="D5" i="81" s="1"/>
  <c r="AD2" i="81" l="1"/>
  <c r="AE2" i="81"/>
  <c r="AH2" i="81"/>
  <c r="S2" i="81"/>
  <c r="E5" i="81" s="1"/>
  <c r="X2" i="81"/>
  <c r="AG2" i="81"/>
  <c r="Q2" i="81"/>
  <c r="C5" i="81" s="1"/>
  <c r="P2" i="81"/>
  <c r="B5" i="81" s="1"/>
  <c r="T2" i="81"/>
  <c r="F5" i="81" s="1"/>
  <c r="Y2" i="81"/>
  <c r="Z2" i="81"/>
  <c r="W2" i="81"/>
  <c r="P9" i="80" l="1"/>
</calcChain>
</file>

<file path=xl/sharedStrings.xml><?xml version="1.0" encoding="utf-8"?>
<sst xmlns="http://schemas.openxmlformats.org/spreadsheetml/2006/main" count="491" uniqueCount="414">
  <si>
    <t>强烈推荐</t>
  </si>
  <si>
    <t>中    性</t>
    <phoneticPr fontId="5" type="noConversion"/>
  </si>
  <si>
    <t>日期</t>
    <phoneticPr fontId="5" type="noConversion"/>
  </si>
  <si>
    <t>%</t>
    <phoneticPr fontId="5" type="noConversion"/>
  </si>
  <si>
    <t>近三年</t>
    <phoneticPr fontId="5" type="noConversion"/>
  </si>
  <si>
    <t>近两年</t>
    <phoneticPr fontId="5" type="noConversion"/>
  </si>
  <si>
    <t>市场表现</t>
    <phoneticPr fontId="5" type="noConversion"/>
  </si>
  <si>
    <t>代码</t>
  </si>
  <si>
    <t>本周表现</t>
    <phoneticPr fontId="5" type="noConversion"/>
  </si>
  <si>
    <t>行业研究报告</t>
    <phoneticPr fontId="5" type="noConversion"/>
  </si>
  <si>
    <t>预期未来6个月内行业指数相对市场指数持平</t>
    <phoneticPr fontId="5" type="noConversion"/>
  </si>
  <si>
    <t>预期未来6个月内行业指数弱于市场指数5%以上</t>
    <phoneticPr fontId="5" type="noConversion"/>
  </si>
  <si>
    <t>投资评级定义</t>
    <phoneticPr fontId="5" type="noConversion"/>
  </si>
  <si>
    <t>行业评级</t>
    <phoneticPr fontId="5" type="noConversion"/>
  </si>
  <si>
    <t>预期未来6个月内股价相对市场基准指数升幅在15%以上</t>
    <phoneticPr fontId="5" type="noConversion"/>
  </si>
  <si>
    <t>预期未来6个月内行业指数优于市场指数5%以上</t>
    <phoneticPr fontId="5" type="noConversion"/>
  </si>
  <si>
    <t>推    荐</t>
    <phoneticPr fontId="5" type="noConversion"/>
  </si>
  <si>
    <t>预期未来6个月内股价相对市场基准指数升幅在5%到15%</t>
    <phoneticPr fontId="5" type="noConversion"/>
  </si>
  <si>
    <t>中    性</t>
    <phoneticPr fontId="5" type="noConversion"/>
  </si>
  <si>
    <t>预期未来6个月内股价相对市场基准指数变动在-5%到5%内</t>
    <phoneticPr fontId="5" type="noConversion"/>
  </si>
  <si>
    <t>卖    出</t>
    <phoneticPr fontId="5" type="noConversion"/>
  </si>
  <si>
    <t>预期未来 6 个月内股价相对市场基准指数跌幅在15%以上</t>
    <phoneticPr fontId="5" type="noConversion"/>
  </si>
  <si>
    <t>看    好</t>
    <phoneticPr fontId="5" type="noConversion"/>
  </si>
  <si>
    <t>看    淡</t>
    <phoneticPr fontId="5" type="noConversion"/>
  </si>
  <si>
    <r>
      <t>近</t>
    </r>
    <r>
      <rPr>
        <sz val="10"/>
        <color indexed="10"/>
        <rFont val="Calibri"/>
        <family val="2"/>
      </rPr>
      <t>1</t>
    </r>
    <r>
      <rPr>
        <sz val="10"/>
        <color indexed="10"/>
        <rFont val="宋体"/>
        <family val="3"/>
        <charset val="134"/>
      </rPr>
      <t>年</t>
    </r>
    <phoneticPr fontId="5" type="noConversion"/>
  </si>
  <si>
    <r>
      <t>近</t>
    </r>
    <r>
      <rPr>
        <sz val="10"/>
        <color indexed="10"/>
        <rFont val="Calibri"/>
        <family val="2"/>
      </rPr>
      <t>2</t>
    </r>
    <r>
      <rPr>
        <sz val="10"/>
        <color indexed="10"/>
        <rFont val="宋体"/>
        <family val="3"/>
        <charset val="134"/>
      </rPr>
      <t>年</t>
    </r>
    <phoneticPr fontId="5" type="noConversion"/>
  </si>
  <si>
    <r>
      <t>近</t>
    </r>
    <r>
      <rPr>
        <sz val="10"/>
        <color indexed="10"/>
        <rFont val="Calibri"/>
        <family val="2"/>
      </rPr>
      <t>3</t>
    </r>
    <r>
      <rPr>
        <sz val="10"/>
        <color indexed="10"/>
        <rFont val="宋体"/>
        <family val="3"/>
        <charset val="134"/>
      </rPr>
      <t>年</t>
    </r>
  </si>
  <si>
    <t xml:space="preserve">  通信行业最近一年市场表现</t>
    <phoneticPr fontId="5" type="noConversion"/>
  </si>
  <si>
    <t>行业：通信</t>
    <phoneticPr fontId="5" type="noConversion"/>
  </si>
  <si>
    <t>通信板块过去一周相对于主要指数涨跌</t>
    <phoneticPr fontId="73" type="noConversion"/>
  </si>
  <si>
    <t>板块表现</t>
    <phoneticPr fontId="73" type="noConversion"/>
  </si>
  <si>
    <t>一周股票涨跌前五</t>
    <phoneticPr fontId="73" type="noConversion"/>
  </si>
  <si>
    <t>日期</t>
  </si>
  <si>
    <r>
      <t xml:space="preserve">  </t>
    </r>
    <r>
      <rPr>
        <sz val="11"/>
        <rFont val="仿宋_GB2312"/>
        <family val="3"/>
        <charset val="134"/>
      </rPr>
      <t>联系人：王献义</t>
    </r>
    <r>
      <rPr>
        <sz val="11"/>
        <rFont val="Calibri"/>
        <family val="2"/>
      </rPr>
      <t xml:space="preserve">  CFA</t>
    </r>
    <phoneticPr fontId="50" type="noConversion"/>
  </si>
  <si>
    <r>
      <rPr>
        <b/>
        <sz val="10"/>
        <rFont val="宋体"/>
        <family val="3"/>
        <charset val="134"/>
      </rPr>
      <t>数据来源：</t>
    </r>
    <r>
      <rPr>
        <b/>
        <sz val="10"/>
        <rFont val="Calibri"/>
        <family val="2"/>
      </rPr>
      <t>Wind</t>
    </r>
    <r>
      <rPr>
        <sz val="10"/>
        <rFont val="宋体"/>
        <family val="3"/>
        <charset val="134"/>
      </rPr>
      <t>、</t>
    </r>
    <r>
      <rPr>
        <b/>
        <sz val="10"/>
        <rFont val="宋体"/>
        <family val="3"/>
        <charset val="134"/>
      </rPr>
      <t>华融证券</t>
    </r>
    <phoneticPr fontId="5" type="noConversion"/>
  </si>
  <si>
    <t>彭竑</t>
    <phoneticPr fontId="5" type="noConversion"/>
  </si>
  <si>
    <r>
      <t xml:space="preserve">  </t>
    </r>
    <r>
      <rPr>
        <sz val="11"/>
        <rFont val="仿宋_GB2312"/>
        <family val="3"/>
        <charset val="134"/>
      </rPr>
      <t>邮箱：</t>
    </r>
    <r>
      <rPr>
        <sz val="11"/>
        <rFont val="Calibri"/>
        <family val="2"/>
      </rPr>
      <t>penghong@hrsec.com.cn</t>
    </r>
    <phoneticPr fontId="50" type="noConversion"/>
  </si>
  <si>
    <r>
      <t xml:space="preserve">  </t>
    </r>
    <r>
      <rPr>
        <sz val="11"/>
        <rFont val="仿宋_GB2312"/>
        <family val="3"/>
        <charset val="134"/>
      </rPr>
      <t>电话：</t>
    </r>
    <r>
      <rPr>
        <sz val="11"/>
        <rFont val="Calibri"/>
        <family val="2"/>
      </rPr>
      <t>010-58565125</t>
    </r>
    <phoneticPr fontId="50" type="noConversion"/>
  </si>
  <si>
    <r>
      <t>201</t>
    </r>
    <r>
      <rPr>
        <b/>
        <sz val="10"/>
        <rFont val="宋体"/>
        <family val="3"/>
        <charset val="134"/>
      </rPr>
      <t>4年年初至今股票涨跌前五</t>
    </r>
    <phoneticPr fontId="73" type="noConversion"/>
  </si>
  <si>
    <r>
      <t xml:space="preserve">  </t>
    </r>
    <r>
      <rPr>
        <sz val="11"/>
        <rFont val="仿宋_GB2312"/>
        <family val="3"/>
        <charset val="134"/>
      </rPr>
      <t>执业编号：</t>
    </r>
    <r>
      <rPr>
        <sz val="11"/>
        <rFont val="Calibri"/>
        <family val="2"/>
      </rPr>
      <t>S1490513100002</t>
    </r>
    <phoneticPr fontId="50" type="noConversion"/>
  </si>
  <si>
    <r>
      <t xml:space="preserve">  </t>
    </r>
    <r>
      <rPr>
        <sz val="11"/>
        <rFont val="仿宋_GB2312"/>
        <family val="3"/>
        <charset val="134"/>
      </rPr>
      <t>邮箱：</t>
    </r>
    <r>
      <rPr>
        <sz val="11"/>
        <rFont val="Calibri"/>
        <family val="2"/>
      </rPr>
      <t>zhangbin@hrsec.com.cn</t>
    </r>
    <phoneticPr fontId="50" type="noConversion"/>
  </si>
  <si>
    <r>
      <t xml:space="preserve">  </t>
    </r>
    <r>
      <rPr>
        <sz val="11"/>
        <rFont val="仿宋_GB2312"/>
        <family val="3"/>
        <charset val="134"/>
      </rPr>
      <t>电话：</t>
    </r>
    <r>
      <rPr>
        <sz val="11"/>
        <rFont val="Calibri"/>
        <family val="2"/>
      </rPr>
      <t>010-58566807</t>
    </r>
    <phoneticPr fontId="50" type="noConversion"/>
  </si>
  <si>
    <t>公司评级</t>
    <phoneticPr fontId="5" type="noConversion"/>
  </si>
  <si>
    <t>通信行业周报</t>
    <phoneticPr fontId="5" type="noConversion"/>
  </si>
  <si>
    <t>定向增发机构配售股份</t>
  </si>
  <si>
    <t>首发原股东限售股份</t>
  </si>
  <si>
    <t>资料来源：网络资料、华融证券整理</t>
  </si>
  <si>
    <t>全年</t>
  </si>
  <si>
    <t>一月</t>
  </si>
  <si>
    <t>一周</t>
  </si>
  <si>
    <t>预测净利润增速</t>
  </si>
  <si>
    <t>期间平均换手率%</t>
  </si>
  <si>
    <t>期间涨跌%</t>
  </si>
  <si>
    <t>主营业务</t>
  </si>
  <si>
    <t>个股简称</t>
  </si>
  <si>
    <t>重点个股概况</t>
  </si>
  <si>
    <t>日期:</t>
  </si>
  <si>
    <t>追加承诺限售股份上市流通</t>
  </si>
  <si>
    <t>辉煌科技</t>
  </si>
  <si>
    <t>002296.SZ</t>
  </si>
  <si>
    <t>002281.SZ</t>
  </si>
  <si>
    <t>初灵信息</t>
  </si>
  <si>
    <t>300250.SZ</t>
  </si>
  <si>
    <t>鹏博士</t>
  </si>
  <si>
    <t>解禁股份类型</t>
  </si>
  <si>
    <t>占比(%)</t>
  </si>
  <si>
    <t>流通A股</t>
  </si>
  <si>
    <t>总股本</t>
  </si>
  <si>
    <t>解禁数量(万股)</t>
  </si>
  <si>
    <t>解禁日期</t>
  </si>
  <si>
    <t>变动后(万股)</t>
  </si>
  <si>
    <t>变动前(万股)</t>
  </si>
  <si>
    <t>网宿科技</t>
  </si>
  <si>
    <t>信维通信</t>
  </si>
  <si>
    <t>600804.SH</t>
    <phoneticPr fontId="5" type="noConversion"/>
  </si>
  <si>
    <t>000063.SZ</t>
    <phoneticPr fontId="5" type="noConversion"/>
  </si>
  <si>
    <t>300136.SZ</t>
    <phoneticPr fontId="5" type="noConversion"/>
  </si>
  <si>
    <t>300017.SZ</t>
    <phoneticPr fontId="5" type="noConversion"/>
  </si>
  <si>
    <t>002491.SZ</t>
    <phoneticPr fontId="5" type="noConversion"/>
  </si>
  <si>
    <t>300047.SZ</t>
    <phoneticPr fontId="5" type="noConversion"/>
  </si>
  <si>
    <t>通信设备</t>
    <phoneticPr fontId="5" type="noConversion"/>
  </si>
  <si>
    <t>CDN设备</t>
    <phoneticPr fontId="5" type="noConversion"/>
  </si>
  <si>
    <t>宽带增值</t>
    <phoneticPr fontId="5" type="noConversion"/>
  </si>
  <si>
    <t>终端天线</t>
    <phoneticPr fontId="5" type="noConversion"/>
  </si>
  <si>
    <t>002115.SZ</t>
    <phoneticPr fontId="5" type="noConversion"/>
  </si>
  <si>
    <t>网络优化</t>
    <phoneticPr fontId="5" type="noConversion"/>
  </si>
  <si>
    <t>光通信</t>
    <phoneticPr fontId="5" type="noConversion"/>
  </si>
  <si>
    <t>002396.SZ</t>
    <phoneticPr fontId="5" type="noConversion"/>
  </si>
  <si>
    <t>2014年</t>
    <phoneticPr fontId="5" type="noConversion"/>
  </si>
  <si>
    <t>2015年</t>
    <phoneticPr fontId="5" type="noConversion"/>
  </si>
  <si>
    <t>预测PE水平</t>
    <phoneticPr fontId="5" type="noConversion"/>
  </si>
  <si>
    <r>
      <rPr>
        <b/>
        <sz val="10"/>
        <rFont val="宋体"/>
        <family val="3"/>
        <charset val="134"/>
      </rPr>
      <t>数据来源：</t>
    </r>
    <r>
      <rPr>
        <b/>
        <sz val="10"/>
        <rFont val="Calibri"/>
        <family val="2"/>
      </rPr>
      <t>Wind</t>
    </r>
    <r>
      <rPr>
        <b/>
        <sz val="10"/>
        <rFont val="宋体"/>
        <family val="3"/>
        <charset val="134"/>
      </rPr>
      <t>、华融证券</t>
    </r>
    <phoneticPr fontId="5" type="noConversion"/>
  </si>
  <si>
    <t>累计值(万信道)</t>
  </si>
  <si>
    <t>累计同比(%)</t>
  </si>
  <si>
    <t>星网锐捷</t>
  </si>
  <si>
    <t>中兴通讯</t>
  </si>
  <si>
    <t>天源迪科</t>
  </si>
  <si>
    <t>三维通信</t>
  </si>
  <si>
    <t>通鼎光电</t>
  </si>
  <si>
    <t>运营支撑系统</t>
    <phoneticPr fontId="5" type="noConversion"/>
  </si>
  <si>
    <t>企业网设备</t>
    <phoneticPr fontId="5" type="noConversion"/>
  </si>
  <si>
    <t xml:space="preserve">  市场研究部 证券研究报告</t>
    <phoneticPr fontId="5" type="noConversion"/>
  </si>
  <si>
    <t>300288.SZ</t>
  </si>
  <si>
    <t>002148.SZ</t>
  </si>
  <si>
    <t>000035.SZ</t>
  </si>
  <si>
    <t>000300.SH</t>
  </si>
  <si>
    <t>CI005026.WI</t>
  </si>
  <si>
    <t>CI005175.WI</t>
  </si>
  <si>
    <t>CI005181.WI</t>
  </si>
  <si>
    <t>沪深300</t>
  </si>
  <si>
    <t>通信(中信)</t>
  </si>
  <si>
    <t>电信运营Ⅱ(中信)</t>
  </si>
  <si>
    <t>通信设备制造(中信)</t>
  </si>
  <si>
    <t>周收盘价</t>
  </si>
  <si>
    <t>000555.SZ</t>
  </si>
  <si>
    <t>000836.SZ</t>
  </si>
  <si>
    <t>002261.SZ</t>
  </si>
  <si>
    <t>600057.SH</t>
  </si>
  <si>
    <t>002547.SZ</t>
  </si>
  <si>
    <t>600522.SH</t>
  </si>
  <si>
    <t>002446.SZ</t>
  </si>
  <si>
    <t>002316.SZ</t>
  </si>
  <si>
    <t>600485.SH</t>
  </si>
  <si>
    <t>300134.SZ</t>
  </si>
  <si>
    <t>600487.SH</t>
  </si>
  <si>
    <t>国内资讯</t>
    <phoneticPr fontId="5" type="noConversion"/>
  </si>
  <si>
    <t>国内资讯</t>
    <phoneticPr fontId="5" type="noConversion"/>
  </si>
  <si>
    <t>资料来源：网络资料、华融证券整理</t>
    <phoneticPr fontId="5" type="noConversion"/>
  </si>
  <si>
    <t>重要公司资讯</t>
    <phoneticPr fontId="5" type="noConversion"/>
  </si>
  <si>
    <t>资料来源：公司公告、网络资料、华融证券整理</t>
    <phoneticPr fontId="5" type="noConversion"/>
  </si>
  <si>
    <r>
      <t xml:space="preserve">  </t>
    </r>
    <r>
      <rPr>
        <sz val="11"/>
        <rFont val="仿宋_GB2312"/>
        <family val="3"/>
        <charset val="134"/>
      </rPr>
      <t>分析师：张彬</t>
    </r>
    <phoneticPr fontId="50" type="noConversion"/>
  </si>
  <si>
    <t>600198.SH</t>
  </si>
  <si>
    <t>大唐电信</t>
  </si>
  <si>
    <t>重点设备商资讯</t>
    <phoneticPr fontId="5" type="noConversion"/>
  </si>
  <si>
    <t>CI005182.WI</t>
  </si>
  <si>
    <t>增值服务Ⅱ(中信)</t>
  </si>
  <si>
    <t>限售股解禁</t>
    <phoneticPr fontId="5" type="noConversion"/>
  </si>
  <si>
    <t>公司简称</t>
    <phoneticPr fontId="5" type="noConversion"/>
  </si>
  <si>
    <t>定向增发</t>
    <phoneticPr fontId="5" type="noConversion"/>
  </si>
  <si>
    <t>公告日期</t>
    <phoneticPr fontId="5" type="noConversion"/>
  </si>
  <si>
    <t>定向增发预案</t>
    <phoneticPr fontId="5" type="noConversion"/>
  </si>
  <si>
    <t>闽福发A</t>
    <phoneticPr fontId="5" type="noConversion"/>
  </si>
  <si>
    <t>根据目标资产交易价格 19.652 亿元和确定的发行价格 5.78 元/股，向交易对方非公开发行 A 股股票总量为 34,000.00 万股，并购南京长峰。同时，上市公司向航天科工集团非公开发行 111,414,414 股股份进行配套融资，融资资金总额为643,975,312.92 元，不超过本次交易总额的 25%，主要用于与本次重组标的公司主业相关的建设项目投资</t>
    <phoneticPr fontId="5" type="noConversion"/>
  </si>
  <si>
    <t>300038.SZ</t>
    <phoneticPr fontId="5" type="noConversion"/>
  </si>
  <si>
    <t>梅泰诺</t>
    <phoneticPr fontId="5" type="noConversion"/>
  </si>
  <si>
    <t>拟向包括公司实际控制人之一的张志勇、赛伯乐绿科、赛伯乐亨远）、云世纪投资以16.41元/股的价格，发行不超过3046.92万股。募资不超过5亿元，扣除发行费用后将分别用于南京经济技术开发区通信基础设施投资建设项目一期、偿还银行贷款及补充流动资金。</t>
    <phoneticPr fontId="5" type="noConversion"/>
  </si>
  <si>
    <t>神州信息</t>
    <phoneticPr fontId="5" type="noConversion"/>
  </si>
  <si>
    <t>拟通过发行股份及支付现金的方式购买中农信达 100%股权。拟向不超过 10 名其他特定投资者发行股份募集配套资金。本次
募集的配套资金将用于支付本次交易现金对价，剩余部分用于支付本次交易中介机构费用与补充流动资金。募集配套资金
总额不超过交易总金额 25%。 募集配套资金不超过 23,666.66 万元；数量不超过 10,856,269 股。发行底价21.80 元/股</t>
    <phoneticPr fontId="5" type="noConversion"/>
  </si>
  <si>
    <t>朗玛信息</t>
    <phoneticPr fontId="5" type="noConversion"/>
  </si>
  <si>
    <t>拟以发行股份及支付现金方式，购买启生信息 100%股权；募集资金总额不超过本次交易总额的 25%。总额不超过 21,660 万元，
拟用于支付购买资产的现金对价。 募集配套的发行价格不低于购买资产的发行价格为（56.91 元/股）的90%。</t>
    <phoneticPr fontId="5" type="noConversion"/>
  </si>
  <si>
    <t>鑫茂科技</t>
    <phoneticPr fontId="5" type="noConversion"/>
  </si>
  <si>
    <t xml:space="preserve">非公开发行新股数量上限为 17,143 万股，发行底价为5.25元/股，募集资金总额不超过90,000 万元人民币。除鑫茂集团外其他各投资者认购数量不得超过7,500 万股募集资金投向以下项目：（1）PSOD 光纤预制棒套管扩产建设项目 （2）光纤预制棒制造项目
有效期自公司 2014 年第二次临时股东大会（2014 年 3 月 18 日召开）审议通过之日起 12 个月内有效。 </t>
    <phoneticPr fontId="5" type="noConversion"/>
  </si>
  <si>
    <t>拓维信息</t>
    <phoneticPr fontId="5" type="noConversion"/>
  </si>
  <si>
    <t>非公开发行股份并支付现金，购买火溶信息 90%股权。交易后将直接和间接持有火溶信息100%股权。 
募集配套资金的发行底价相应确定为 17.64 元/股。募集配套资金总额不超过 27,000.00 万元。数量不超过 15,306,122 股。</t>
    <phoneticPr fontId="5" type="noConversion"/>
  </si>
  <si>
    <t>象屿股份</t>
    <phoneticPr fontId="5" type="noConversion"/>
  </si>
  <si>
    <t>本次非公开发行股票数量不超过30,228.47万股,发用底价为5.69元/股。募集资金总额为不超过172,000万元。
象屿集团将以不低于人民币1.72亿元现金、接受市场询价结果并与其他股份认购方以相同价格认购象屿股份本次增发的股份。
在扣除发行费用后将用于：（1）依安粮食仓储物流中心项目；（2）粮食种植合作与服务项目；（3）补充本公司流动资金。
拟以127,600.00万元收购依安县鹏屿商贸物流有限公司</t>
    <phoneticPr fontId="5" type="noConversion"/>
  </si>
  <si>
    <t>春兴精工</t>
    <phoneticPr fontId="5" type="noConversion"/>
  </si>
  <si>
    <t xml:space="preserve">非公开发行股票数量拟不超过 7,700 万股，发行价不低于 10.94 元/股。募集资金扣除发行费用后拟用于以下项目： 
(1)移动通信射频器件生产基地建设项目； (2)消费电子轻合金精密结构件生产基地建设项目；(3)补充流动资金。 </t>
    <phoneticPr fontId="5" type="noConversion"/>
  </si>
  <si>
    <t>中天科技</t>
    <phoneticPr fontId="5" type="noConversion"/>
  </si>
  <si>
    <t>本次非公开发行股票数量不超过 216,682,646 股。发行价不低于10.43 元/股。募集资金总额不超过 226,000 万元（含发行费用）
扣除发行费用后将全部投资于以下项目：(1)南通经济技术开发区国家级分布式光伏发电示范区 150MWp 屋顶太阳能光伏发电项目 (2)海缆系统工程项目 (3)新能源研发中心建设项目 (4)高温超导技术研发项目 (5)补充流动资金</t>
    <phoneticPr fontId="5" type="noConversion"/>
  </si>
  <si>
    <t>盛路通信</t>
    <phoneticPr fontId="5" type="noConversion"/>
  </si>
  <si>
    <t>拟向罗剑平、郭依勤等45名自然人发行股份及支付现金购买其合计持有的合正电子100%的股权；同时发行股份募集配套资金，总额不超过本次交易总金额的25%配套资金部分用于支付购买资产的现金对价，剩余部分作为标的公司的营运资金，提高本次交易整合绩效。
配套发行底价为11.54元/股。募集资金总额不超过16,000万元。</t>
    <phoneticPr fontId="5" type="noConversion"/>
  </si>
  <si>
    <t>光迅科技</t>
    <phoneticPr fontId="5" type="noConversion"/>
  </si>
  <si>
    <t>本次非公开发行股票发行数量不超过2,307万股，27.31元/股。拟募集资金总额不超过63,000万元，在扣除发行费
用后实际募集资金净额将用于投资 宽带网络核心光电子芯片与器件产业化项目</t>
    <phoneticPr fontId="5" type="noConversion"/>
  </si>
  <si>
    <t>键桥通讯</t>
    <phoneticPr fontId="5" type="noConversion"/>
  </si>
  <si>
    <t>本次非公开发行股票的数量为不超过8,695万股（含），每股不低于8.05元。拟募集资金总额不超过70,000万元，
扣除发行费用后的募集资金净额预计不超过69,000万元，用途如下：
(1)基于RFID技术的智能交通解决方案项目 (2)基于云计算的工业视频统一通信平台项目 (3)补充流动资金</t>
    <phoneticPr fontId="5" type="noConversion"/>
  </si>
  <si>
    <t>中创信测</t>
    <phoneticPr fontId="5" type="noConversion"/>
  </si>
  <si>
    <t xml:space="preserve">公司向北京信威除新疆光大外的股东发行股份购买其持有的北京信威96.53%股权。拟募集资金不超过40亿元，不超过总金额25%。 
发行价格为7.74元/股。主要用于重组完成后上市公司未来主营业务的发展。 </t>
    <phoneticPr fontId="5" type="noConversion"/>
  </si>
  <si>
    <t>中国天楹</t>
    <phoneticPr fontId="5" type="noConversion"/>
  </si>
  <si>
    <t xml:space="preserve">本次交易方案为中科健以非公开发行的股份作为对价，购买严圣军等 17 名交易对方合计持有的天楹环保 100%股份并募集配套资金。合计发行不超过 378,151,252 股股份，拟募集配套资金总额不超过交易总额的 25%，本次非公开发行股份的发行价格为4.76元/股。募集资金发行价格不低于定价基准日前二十个交易日公司股票交易均价的90% </t>
    <phoneticPr fontId="5" type="noConversion"/>
  </si>
  <si>
    <t>大富科技</t>
    <phoneticPr fontId="5" type="noConversion"/>
  </si>
  <si>
    <t>本次交易大富科技拟通过支付现金和发行股份相结合的方式，购买滕玉杰合法持有的华阳微电子 48%股权。交易完成后，大富科技将持有华阳微电子 100%的股权。 同时拟向不超过 10 名投资者发行股份募集配套资金，配套资金总额不超过 7,500 万元，不超过交易总金额的 25%。发行底价 11.75 元/股，本次募集配套资金发行股份数量不超过 638.2978 万股。</t>
    <phoneticPr fontId="5" type="noConversion"/>
  </si>
  <si>
    <t>亨通光电</t>
    <phoneticPr fontId="5" type="noConversion"/>
  </si>
  <si>
    <t>本次非公开发行股票的数量不超过 7,400 万股（含）募集资金总额（含发行费用）不超过 115,000 万元。其中，亨通集团有限公司认购本次非公开发行的 2,000 万股股票，其他投资者认购其余股份。不低于 15.72 元/股。募集资金投入以下项目：
(1) 光纤预制棒扩能改造项目 (2) FTTx 光配线网络（ODN）产品项目 (3) 通信用海底光缆项目 (4)偿还银行贷款</t>
    <phoneticPr fontId="5" type="noConversion"/>
  </si>
  <si>
    <t>北纬通信</t>
    <phoneticPr fontId="5" type="noConversion"/>
  </si>
  <si>
    <t xml:space="preserve">本次非公开发行股份数量不超过 1,900 万股（含 )，26.30 元/股，募集不超过5亿元资金，扣除发行费用后将全部投入以下项目：（1）手机网游研发及运营项目 （2）手机视频项目 （3）移动营销平台建设项目 （4）“WiFi 通”建设项目 </t>
    <phoneticPr fontId="5" type="noConversion"/>
  </si>
  <si>
    <r>
      <rPr>
        <b/>
        <sz val="10"/>
        <rFont val="宋体"/>
        <family val="3"/>
        <charset val="134"/>
      </rPr>
      <t>数据来源：</t>
    </r>
    <r>
      <rPr>
        <b/>
        <sz val="10"/>
        <rFont val="Calibri"/>
        <family val="2"/>
      </rPr>
      <t>Wind</t>
    </r>
    <r>
      <rPr>
        <b/>
        <sz val="10"/>
        <rFont val="宋体"/>
        <family val="3"/>
        <charset val="134"/>
      </rPr>
      <t>、华融证券</t>
    </r>
    <phoneticPr fontId="5" type="noConversion"/>
  </si>
  <si>
    <t>移动基站设备产量</t>
    <phoneticPr fontId="5" type="noConversion"/>
  </si>
  <si>
    <t>固定资产投资</t>
    <phoneticPr fontId="5" type="noConversion"/>
  </si>
  <si>
    <t>3G市场发展</t>
    <phoneticPr fontId="5" type="noConversion"/>
  </si>
  <si>
    <t>LTE 市场发展</t>
    <phoneticPr fontId="5" type="noConversion"/>
  </si>
  <si>
    <t>本月（亿元）</t>
    <phoneticPr fontId="5" type="noConversion"/>
  </si>
  <si>
    <t>3G移动用户数</t>
    <phoneticPr fontId="5" type="noConversion"/>
  </si>
  <si>
    <t>3G渗透率</t>
    <phoneticPr fontId="5" type="noConversion"/>
  </si>
  <si>
    <t>中移动
(万）</t>
    <phoneticPr fontId="5" type="noConversion"/>
  </si>
  <si>
    <t>全球
(百万）</t>
    <phoneticPr fontId="5" type="noConversion"/>
  </si>
  <si>
    <r>
      <rPr>
        <b/>
        <sz val="10"/>
        <rFont val="宋体"/>
        <family val="3"/>
        <charset val="134"/>
      </rPr>
      <t>数据来源：</t>
    </r>
    <r>
      <rPr>
        <b/>
        <sz val="10"/>
        <rFont val="Calibri"/>
        <family val="2"/>
      </rPr>
      <t>Wind</t>
    </r>
    <r>
      <rPr>
        <b/>
        <sz val="10"/>
        <rFont val="宋体"/>
        <family val="3"/>
        <charset val="134"/>
      </rPr>
      <t>、中国产业信息网、华融证券</t>
    </r>
    <phoneticPr fontId="5" type="noConversion"/>
  </si>
  <si>
    <t>全球资讯</t>
    <phoneticPr fontId="5" type="noConversion"/>
  </si>
  <si>
    <t>600728.SH</t>
  </si>
  <si>
    <t>佳都科技</t>
  </si>
  <si>
    <t>神州信息</t>
  </si>
  <si>
    <t>全球资讯</t>
    <phoneticPr fontId="95" type="noConversion"/>
  </si>
  <si>
    <t>000057.SZ</t>
    <phoneticPr fontId="5" type="noConversion"/>
  </si>
  <si>
    <t>600728.SH</t>
    <phoneticPr fontId="5" type="noConversion"/>
  </si>
  <si>
    <t>佳都科技</t>
    <phoneticPr fontId="5" type="noConversion"/>
  </si>
  <si>
    <t>近一年</t>
    <phoneticPr fontId="5" type="noConversion"/>
  </si>
  <si>
    <r>
      <t xml:space="preserve">                </t>
    </r>
    <r>
      <rPr>
        <b/>
        <sz val="10"/>
        <rFont val="宋体"/>
        <family val="3"/>
        <charset val="134"/>
      </rPr>
      <t>数据来源：</t>
    </r>
    <r>
      <rPr>
        <b/>
        <sz val="10"/>
        <rFont val="Calibri"/>
        <family val="2"/>
      </rPr>
      <t>Wind</t>
    </r>
    <r>
      <rPr>
        <b/>
        <sz val="10"/>
        <rFont val="宋体"/>
        <family val="3"/>
        <charset val="134"/>
      </rPr>
      <t>、华融证券</t>
    </r>
    <phoneticPr fontId="5" type="noConversion"/>
  </si>
  <si>
    <t>投资评级：中性</t>
    <phoneticPr fontId="5" type="noConversion"/>
  </si>
  <si>
    <t xml:space="preserve">本次发行的价格 12.98 元/股。数量为不超过 92,449,923 股。其中：中新融 鑫出资 70,000 万元，认购 53,929,122 股；国华人寿出资 20,000 万元，认购 15,408,321股；华安资产出资10,000万元，认购7,704,160股；银华资本出资10,000 万元，认购 7,704,160 股；实际控制人刘伟出资 10,000 万元，认购 7,704,160 股。本次募集资金全部用于补充流动资金。 
</t>
    <phoneticPr fontId="5" type="noConversion"/>
  </si>
  <si>
    <t>002148.SZ</t>
    <phoneticPr fontId="5" type="noConversion"/>
  </si>
  <si>
    <t>北纬通信</t>
    <phoneticPr fontId="5" type="noConversion"/>
  </si>
  <si>
    <t>营业总收入(万元)</t>
  </si>
  <si>
    <t>利润总额(万元)</t>
  </si>
  <si>
    <t>归属母公司股东的净利润(万元)</t>
  </si>
  <si>
    <t>证券代码</t>
  </si>
  <si>
    <t>名称</t>
  </si>
  <si>
    <t>本期</t>
  </si>
  <si>
    <t>上年同期(调整后)</t>
  </si>
  <si>
    <t>增长率(%)</t>
  </si>
  <si>
    <t>000063.SZ</t>
  </si>
  <si>
    <t>000586.SZ</t>
  </si>
  <si>
    <t>汇源通信</t>
  </si>
  <si>
    <t>000829.SZ</t>
  </si>
  <si>
    <t>天音控股</t>
  </si>
  <si>
    <t>000892.SZ</t>
  </si>
  <si>
    <t>星美联合</t>
  </si>
  <si>
    <t>002089.SZ</t>
  </si>
  <si>
    <t>新海宜</t>
  </si>
  <si>
    <t>002093.SZ</t>
  </si>
  <si>
    <t>国脉科技</t>
  </si>
  <si>
    <t>002230.SZ</t>
  </si>
  <si>
    <t>科大讯飞</t>
  </si>
  <si>
    <t>拓维信息</t>
  </si>
  <si>
    <t>光迅科技</t>
  </si>
  <si>
    <t>春兴精工</t>
  </si>
  <si>
    <t>300017.SZ</t>
  </si>
  <si>
    <t>300025.SZ</t>
  </si>
  <si>
    <t>华星创业</t>
  </si>
  <si>
    <t>300038.SZ</t>
  </si>
  <si>
    <t>梅泰诺</t>
  </si>
  <si>
    <t>300047.SZ</t>
  </si>
  <si>
    <t>300050.SZ</t>
  </si>
  <si>
    <t>世纪鼎利</t>
  </si>
  <si>
    <t>300081.SZ</t>
  </si>
  <si>
    <t>恒信移动</t>
  </si>
  <si>
    <t>300113.SZ</t>
  </si>
  <si>
    <t>顺网科技</t>
  </si>
  <si>
    <t>大富科技</t>
  </si>
  <si>
    <t>300136.SZ</t>
  </si>
  <si>
    <t>300205.SZ</t>
  </si>
  <si>
    <t>天喻信息</t>
  </si>
  <si>
    <t>300211.SZ</t>
  </si>
  <si>
    <t>亿通科技</t>
  </si>
  <si>
    <t>300213.SZ</t>
  </si>
  <si>
    <t>佳讯飞鸿</t>
  </si>
  <si>
    <t>300248.SZ</t>
  </si>
  <si>
    <t>新开普</t>
  </si>
  <si>
    <t>300264.SZ</t>
  </si>
  <si>
    <t>佳创视讯</t>
  </si>
  <si>
    <t>朗玛信息</t>
  </si>
  <si>
    <t>300292.SZ</t>
  </si>
  <si>
    <t>吴通通讯</t>
  </si>
  <si>
    <t>300299.SZ</t>
  </si>
  <si>
    <t>富春通信</t>
  </si>
  <si>
    <t>300310.SZ</t>
  </si>
  <si>
    <t>宜通世纪</t>
  </si>
  <si>
    <t>300312.SZ</t>
  </si>
  <si>
    <t>邦讯技术</t>
  </si>
  <si>
    <t>300322.SZ</t>
  </si>
  <si>
    <t>硕贝德</t>
  </si>
  <si>
    <t>300353.SZ</t>
  </si>
  <si>
    <t>东土科技</t>
  </si>
  <si>
    <t>300366.SZ</t>
  </si>
  <si>
    <t>创意信息</t>
  </si>
  <si>
    <t>300383.SZ</t>
  </si>
  <si>
    <t>光环新网</t>
  </si>
  <si>
    <t>600050.SH</t>
  </si>
  <si>
    <t>中国联通</t>
  </si>
  <si>
    <t>600076.SH</t>
  </si>
  <si>
    <t>青鸟华光</t>
  </si>
  <si>
    <t>600289.SH</t>
  </si>
  <si>
    <t>亿阳信通</t>
  </si>
  <si>
    <t>600405.SH</t>
  </si>
  <si>
    <t>动力源</t>
  </si>
  <si>
    <t>600498.SH</t>
  </si>
  <si>
    <t>烽火通信</t>
  </si>
  <si>
    <t>600804.SH</t>
  </si>
  <si>
    <t>000070.SZ</t>
  </si>
  <si>
    <t>特发信息</t>
  </si>
  <si>
    <t>000547.SZ</t>
  </si>
  <si>
    <t>闽福发A</t>
  </si>
  <si>
    <t>鑫茂科技</t>
  </si>
  <si>
    <t>002017.SZ</t>
  </si>
  <si>
    <t>东信和平</t>
  </si>
  <si>
    <t>002104.SZ</t>
  </si>
  <si>
    <t>恒宝股份</t>
  </si>
  <si>
    <t>002115.SZ</t>
  </si>
  <si>
    <t>北纬通信</t>
  </si>
  <si>
    <t>002161.SZ</t>
  </si>
  <si>
    <t>远望谷</t>
  </si>
  <si>
    <t>002194.SZ</t>
  </si>
  <si>
    <t>武汉凡谷</t>
  </si>
  <si>
    <t>002231.SZ</t>
  </si>
  <si>
    <t>奥维通信</t>
  </si>
  <si>
    <t>002309.SZ</t>
  </si>
  <si>
    <t>中利科技</t>
  </si>
  <si>
    <t>002313.SZ</t>
  </si>
  <si>
    <t>日海通讯</t>
  </si>
  <si>
    <t>键桥通讯</t>
  </si>
  <si>
    <t>002335.SZ</t>
  </si>
  <si>
    <t>科华恒盛</t>
  </si>
  <si>
    <t>002359.SZ</t>
  </si>
  <si>
    <t>齐星铁塔</t>
  </si>
  <si>
    <t>002396.SZ</t>
  </si>
  <si>
    <t>002416.SZ</t>
  </si>
  <si>
    <t>爱施德</t>
  </si>
  <si>
    <t>002417.SZ</t>
  </si>
  <si>
    <t>三元达</t>
  </si>
  <si>
    <t>盛路通信</t>
  </si>
  <si>
    <t>002467.SZ</t>
  </si>
  <si>
    <t>二六三</t>
  </si>
  <si>
    <t>002491.SZ</t>
  </si>
  <si>
    <t>002544.SZ</t>
  </si>
  <si>
    <t>杰赛科技</t>
  </si>
  <si>
    <t>002583.SZ</t>
  </si>
  <si>
    <t>海能达</t>
  </si>
  <si>
    <t>300098.SZ</t>
  </si>
  <si>
    <t>高新兴</t>
  </si>
  <si>
    <t>象屿股份</t>
  </si>
  <si>
    <t>600105.SH</t>
  </si>
  <si>
    <t>永鼎股份</t>
  </si>
  <si>
    <t>600130.SH</t>
  </si>
  <si>
    <t>波导股份</t>
  </si>
  <si>
    <t>600345.SH</t>
  </si>
  <si>
    <t>长江通信</t>
  </si>
  <si>
    <t>600355.SH</t>
  </si>
  <si>
    <t>精伦电子</t>
  </si>
  <si>
    <t>信威集团</t>
  </si>
  <si>
    <t>亨通光电</t>
  </si>
  <si>
    <t>中天科技</t>
  </si>
  <si>
    <t>600680.SH</t>
  </si>
  <si>
    <t>上海普天</t>
  </si>
  <si>
    <t>600764.SH</t>
  </si>
  <si>
    <t>中电广通</t>
  </si>
  <si>
    <t>600775.SH</t>
  </si>
  <si>
    <t>南京熊猫</t>
  </si>
  <si>
    <t>600776.SH</t>
  </si>
  <si>
    <t>东方通信</t>
  </si>
  <si>
    <t>600797.SH</t>
  </si>
  <si>
    <t>浙大网新</t>
  </si>
  <si>
    <t>300353.SZ</t>
    <phoneticPr fontId="5" type="noConversion"/>
  </si>
  <si>
    <t>东土科技</t>
    <phoneticPr fontId="5" type="noConversion"/>
  </si>
  <si>
    <t xml:space="preserve">拟分别向李平、鼎亮睿兴非公开发行股份募集配套资金不超过22,600 万元、4,000 万元，其中 24,000 万元用于支付本次交易的现金对价。本次发行股份购买资产的股票发行数量预计为 51,996,286 股，非公开发行股份配套募集资金的股票发行数量预计不超过 24,698,235 股。发行价格为 10.77 元/股。本次交易的标的资产为拓明科技 100%的股权。资产交易价格为 80,000 万元。
</t>
    <phoneticPr fontId="5" type="noConversion"/>
  </si>
  <si>
    <t>高通公布第四财季财报：净利润同比增26%</t>
    <phoneticPr fontId="5" type="noConversion"/>
  </si>
  <si>
    <t>北京时间11月6日凌晨消息，高通今天发布了2014财年第四季度及全年财报。报告显示，高通第四季度营收为66.9亿美元，比去年同期的64.8亿美元增长3%；净利润为18.9亿美元，比去年同期的15亿美元增长26%。高通第四季度财务业绩及第一财季业绩展望均不及华尔街分析师预期，导致其盘后股价重挫近6%。
在截至9月28日的这一财季，高通的净利润为18.9亿美元，比去年同期增长3%，比上一季度下滑2%；每股收摊薄益1.11美元，比去年同期增长29%，比上一季度下滑15%。2013财年第四季度，高通的净利润为15亿美元，每股摊薄收益86美分。高通第四季度运营利润为19.92亿美元，比去年同期的15.88亿美元增长25%，比上一季度下滑4%。不计入一次性的特殊项目(不按照美国通用会计准则)，高通第四季度调整后运营利润为23.2亿美元，比去年同期增长20%，比上一季度下滑4%。
不计入一次性的特殊项目(不按照美国通用会计准则)，高通第四季度调整后净利润为21.4亿美元，比去年同期增长18%，比上一季度下滑13%；调整后每股收益为1.26美元，比去年同期增长20%，比上一季度下滑13%，这一业绩不及分析师此前预期。汤森路透调查显示，分析师此前平均预期高通第四季度每股收益1.32美元。
高通第四季度营收为66.9亿美元，比去年同期的64.8亿美元增长3%，比上一季度下滑2%，这一业绩也不及分析师预期。汤森路透调查显示，分析师此前预计高通第四季度营收为70.3亿美元。
高通第四季度有效税率为16%，不按照美国通用会计准则的有效税率同样为16%；运营现金流为16.2亿美元，比去年同期下滑36%，在总营收中所占比例为24%。在这一季度中，高通向股东返还了19亿美元现金，其中包括以12亿美元的价格回购了1560万股普通股，以及派发了7.02亿美元的现金股息，合每股股息0.42美元。
高通第四季度MSM芯片出货量为2.36亿，比去年同期增长24%，比上一季度增长5%。高通第四季度总设备销售额约为57.4亿美元，比去年同期下滑5%，比上一季度下滑1%。高通第四季度预估3G和4G设备出货量约为2.56亿到2.60亿，其平均售价约为每部设备220美元到226美元。截至第四季度末，高通所持有的现金、现金等价物和有价证券总额为320亿美元，相比之下截至去年第四季度末为294亿美元，截至上一财季末为327亿美元。
2014年10月16日，高通宣布将派发每股0.42美元的现金股息，这笔股息将于2014年12月18日向截至同年12月1日营业时间结束时的在册股东发放。自2014年9月28日以来，高通已经额外回购了860万股普通股，总回购对价为6.38亿美元。
高通第四季度来自设备和服务的营收为48.22亿美元，高于去年同期的45.13亿美元；来自授权和专利费用的营收为18.70亿美元，低于去年同期的19.67亿美元。
高通CDMA技术集团第四季度营收为48.49亿美元，同比增长9%，比上一季度下滑2%；税前利润为10.45亿美元，同比增长49%， 比上一季度下滑6%。高通技术授权集团第四季度营收为17.95亿美元，同比下滑4%，与上一季度持平；税前利润为15.36亿美元，同比下滑5%，比上一季度下滑1%。高通第四季度不按照美国通用会计准则的应调节项目营收为4800万美元，比去年同期下滑66%，比上一季度增长4%；税前亏损为3000万美元，去年同期的税前亏损为1.51亿美元。
高通第四季度总成本和支出为47.00亿美元，低于去年同期的48.92亿美元。其中，设备和服务营收成本为27.57亿美元，高于去年同期的27.14亿美元；研发支出为13.64亿美元，高于去年同期的13.48亿美元；销售、总务和行政支出为5.45亿美元，低于去年同期的6.57亿美元；其他成本和支出为3400万美元，去年同期为1.73亿美元。
高通2014财年营收为264.9亿美元，比2013财年增长7%；净利润79.7亿美元，比2013财年增长16%；每股摊薄收益4.65美元，比2013财年增长19%；运营利润75.5亿美元，比2013财年增长4%。高通2014财年运营现金流为88.9亿美元，比2013财年增长1%，在营收中所占比例为34%。高通2014财年有效税率为14%，不按照美国通用会计准则的有效税率为15%。高通在2014财年中向股东返还了71.3亿美元现金，其中包括以45.5亿美元的价格回购了6030万股普通股，以及派发了25.9亿美元的现金股息，合每股股息1.54美元。
不按照美国通用会计准则，高通2014财年净利润为90.3亿美元，比2013财年增长3%；每股摊薄收益5.27美元，比2013财年增长17%；运营利润89.3亿美元，比2013财年增长3%。
高通预计2015财年第一财季营收为66亿美元到72亿美元，同比持平到增长9%，其中值为69亿美元，不及分析师预期。汤森路透调查显示，分析师平均预测预计高通第四财季营收为74.1亿美元。高通预计，第四财季每股收益为1.00美元到1.12美元，比去年同期下滑8%到增长3%；不计入一次性项目(不按照美国通用会计准则)， 高通预计第四财季每股收益为1.18美元到1.30美元，比去年同期下滑6%到增长3%，其中值为1.24美元，远不及分析师预期。汤森路透调查显示，分析师平均预测预计高通第四财季每股收益为1.43美元。高通预计2014财年第四财季MSM芯片出货量为2.50亿到2.70亿，比去年同期增长17%到27%。
高通还预计，2015财年营收为268亿美元到288亿美元，比2013财年增长1%到9%。高通预计，2014财年每股收益为4.33美元到4.63美元，比去年同期下滑7%到持平；不计入一次性项目(不按照美国通用会计准则)，高通预计2014财年每股收益为5.05美元到5.35美元，比2013财年下滑4%到增长2%。
当日，高通股价在纳斯达克常规交易中上涨0.09美元，报收于77.20美元，涨幅为0.12%。在随后截至美国东部时间17:28(北京时间6日6:28)为止的盘后交易中，高通股价下跌4.40美元，至72.80美元，跌幅为5.70%。过去52周，高通的最高价为81.97美元，最低价为66.25美元。</t>
    <phoneticPr fontId="5" type="noConversion"/>
  </si>
  <si>
    <t>中国电信明确TD-LTE年内目标：3万基站300万用户</t>
    <phoneticPr fontId="95" type="noConversion"/>
  </si>
  <si>
    <t>11月6日早间消息 在昨天举行的“2014新一代宽带无线移动通信发展论坛”上，中国电信北京研究院网络技术研究部许森介绍了中国电信目前TD-LTE网络发展状况。
许森称，目前，中国电信正分期分批扩大TD-LTE网络规模，确保年内建成2-3万基站；在混合组网城市加强深度覆盖，不断提升网络互操作的用户感知，并力争超额完成年内发展300万TD-LTE用户的目标。
同时，中国电信正积极推进小灵通用户升级转网，尽快清退小灵通频段，支持TD-LTE网络发展。目前，小灵通用户由去年7月的631万户下降到223万户，转网率达65%。“近期将会采取先易后难，分批次实施方式，进一步加大转网工作力度，按照相关要求完成对剩余小灵通用户的转网工作。”
对于目前同时支持CDMA+TDD/FDD终端较少的问题，中国电信前期将依托CDMA+LTE FDD手机保证用户和产业链需求，同时将积极推动多模芯片、终端的研发和测试验证，分别实现LTE终端支持TD-LTE。为此，中国电信目前正持续开展TD-LTE与CDMA互操作关键技术攻关，研究互操作技术方案，推动制订国家/行业标准规范，带动产业链加快产品研发和技术试验等。
此外，在语音解决方案上，中国电信将采取SVLTE双收双发的LTE终端语音解决方案。</t>
    <phoneticPr fontId="95" type="noConversion"/>
  </si>
  <si>
    <t>铁塔公司完成地市分公司及省分部门负责人选聘工作</t>
    <phoneticPr fontId="5" type="noConversion"/>
  </si>
  <si>
    <t>11月5日消息 铁塔公司全部完成地市分公司正副职和31省分公司部门负责人的选聘工作。经过自愿报名、候选人资格审核、简历筛选、笔试+面试、与三家电信企业沟通协商等环节，最终拟聘人选共计842人，其中中国移动307人，中国联通279人，中国电信256人。拟聘人选平均年龄42岁。
正职（包括省分公司部门负责人和地市分公司总经理）拟聘人选共计437人，其中中国移动143人，中国联通160人，中国电信134人。
副职（包括省分公司建维中心主任和地市分公司副总经理）拟聘人选共计405人，其中中国移动164人，中国联通119人，中国电信122人。
从7月18日中国铁塔揭牌成立到现在三个半月时间，公司基本完成从总部到省、市三级公司的组建。31个省级分公司中，贵州、河北、青海、重庆、江西、吉林、四川、湖南、陕西、湖北、黑龙江、山东、云南、海南、甘肃、福建等16个分公司已经先后揭牌成立。</t>
    <phoneticPr fontId="5" type="noConversion"/>
  </si>
  <si>
    <t>FDD牌照12月将发放 联通电信双4G反击中移动</t>
    <phoneticPr fontId="5" type="noConversion"/>
  </si>
  <si>
    <t>华为LampSite创新解决方案助力4G室分建设</t>
    <phoneticPr fontId="5" type="noConversion"/>
  </si>
  <si>
    <t>随着移动数据业务快速发展和4G的陆续商用，室内数据业务更加集中，据研究有90%的数据流量和近70%的用户投诉来自室内热点。为了帮助运营商更好的满足室内业务需求，华为推出了LampSite创新解决方案，旨在提供最快、最有效的室内深度覆盖解决方案。
华为LampSite使用了一种创新并适用于室分系统的新架构。整个系统由pRRU、RHUB和传统的BBU三部分网元组成。其中，pRRU支持多频多模，可以支持LTE TDD/LTE FDD/UMTS/GSM等多个制式；BBU具有基带资源共享功能，仅通过一根光纤就能承载多个小区； pRRU的楼内部署采用PoE供电，仅需一根网线，就能同时实现供电和数据传输，有效降低了施工难度和部署成本。LampSite具备简洁高效的扩容能力。在网络建设初期，pRRU之间通过小区合并可减少小区切换、降低干扰；当网络负载较高时，可以分裂成多个逻辑小区，并通过Adaptive SFN（自适应单频点组网）技术，实现干扰与容量的平衡，无需任何工程改造，仅通过配置就能提升网络容量。
华为LampSite室内覆盖解决方案以简洁的部署方式，多制式大容量，与大网无缝融合以及易于优化管理的特点，受到多家运营商的关注，在各地地标建筑得到了广泛的商用部署。
北京首都机场LampSite：世界最大的LTE室内覆盖项目
北京首都国际机场，年旅客吞吐量达到8400万人次，居世界第二位。首都机场的4G网络室分建设，面临传统室分分裂扩容困难、费用高的困难。同时由于交通枢纽忙时时间长，每日可用的施工时间也非常有限。经过对产品能力、 客户感知、建设速度、投资效益等多方面因素的考虑，某运营商最终选用了创新的多频多模室内小基站方案LampSite，于2014年初开始在首都机场进行规模部署。
LampSite解决方案主要通过网线部署，极大地降低了施工难度，POE供电使安装点获取更容易。在每天仅有4个多小时施工时间的挑战下，超过两千台pRRU在4个月时间就部署完成。4G网络覆盖面积超过170万平方米，成为世界最大的LTE室内覆盖项目，同时下行平均速率也达到110Mbps以上。面向未来的容量设计，可满足未来3~5年北京机场的LTE容量需求，后续的演进扩容，通过在后台进行小区分裂操作就可以快速实现。
Lampsite进驻法国依云皇家酒店
法国依云皇家酒店，始建于1905年，占地近17万平方米，面朝日内瓦湖，举办过八国峰会等重要会议，为历届法国总统度假胜地。那什么样的室内MBB方案，才能配上欧洲最顶级的皇家酒店呢？
2013年开始，该酒店进行全面装修，采用了隔绝性更加好的材料，如果不采取措施，装修后室内覆盖将非常糟糕。但传统DAS系统馈线安装和隐藏不易，酒店不能接受，需要创新的产品解决方案。在装修之前，仅大厅和部分楼层有信号，但随着VIP客户对数据业务需求的日渐增加，传统的宫廷式风格酒店需要有对应的尊贵级的数据服务。
华为LampSite解决方案简易部署、高速体验、端到端可维可控的特点，达到了客户的要求，当地运营商在2014年初携手客户一起完成了依云皇家酒店的室内覆盖，施工过程不对建筑物穿墙打洞，避免了对整体环境的影响，而且新部署的设备还能和酒店环境完美融合。交付后LTE上下行速率改善明显，用户体验显著提升。LampSite部署的快速和带来的改变让运营商和酒店都表示惊讶和满意。
国家大剧院：LampSite完美融入综合艺术剧院
国家大剧院位于北京市中心天安门广场西，总建筑面积约16.5万平方米，是亚洲最大的剧院综合体。国家大剧院造型新颖、前卫，构思独特，是传统与现代、浪漫与现实的结合。完美的艺术呈现，对室内的网络覆盖设备也提出了更高的要求。物业要求4G网络的部署要避免对大剧院整体环境的影响，室分设备能尽可能和建筑融为一体，不能对剧院中的音响设施造成干扰，同时还希望后续能避免频繁的入场调整。
对于物业近乎苛刻的要求，运营商选择了华为LampSite来解决上述的困难。4G室内覆盖在短时间内完成，漂亮的设备外观，也与国家大剧院的艺术氛围和谐融为一体。LampSite解决方案便捷、高效的扩容能力，减少了未来入场调整网络的需求。
LampSite入驻四川传媒学院，成就“最快”智慧校园
当前移动社交网络联接起全球近一半的人口，其中更是以年轻人为主体。高校是年轻人集中聚集的区域，满足年轻人在校园中随时随地接入高速网络的需求，是运营商的一大挑战，也影响着运营商未来是否能保留住这些潜在的高端用户人群。
四川传媒学院是某运营商的重点合作对象，为配合学院提出的智慧校园策略，需要对校园内的15栋宿舍楼和一个营业厅进行LTE网络覆盖，以满足后续校园4G用户的高速发展，及随时随地高速接入的需求。同时为确保开学前能完成项目实施，施工时间只有10天。
运营商采用华为LampSite创新解决方案，快速完成了校园内15栋宿舍楼和1个营业厅的覆盖建设，共部署了pRRU 300多台。网络建成后，LampSite平均每天吸收500G流量，并承受住了新生入学时短时间内迅速提升的大话务冲击，对宏站流量的分流效果明显。
截止2014年10月，华为LampSite解决方案已经进入全国28个省份，为各地标性建筑提供优质的4G网络覆盖。华为LampSite解决方案将继续演进增强，不断满足运营商在室分系统建设上的挑战。</t>
    <phoneticPr fontId="5" type="noConversion"/>
  </si>
  <si>
    <t>工信部张峰：我国LTE发展步入快速增长期</t>
    <phoneticPr fontId="5" type="noConversion"/>
  </si>
  <si>
    <t xml:space="preserve"> 11月5日，在“2014新一代宽带无线移动通信发展论坛”上，工信部张峰总工程师在讲话中表示我国宽带无线移动通信保持快速的发展态势，核心业务从话音加速向数据更迭，发展模式由用户规模驱动加速向业务创新引领转型，LTE发展步入快速增长期。
据他介绍，首先是在用户和网络规模持续扩大，截止到2014年9月，全球LTE商用网络达到324张，用户总数达到3.7亿，亚太地区超过北美成为全球4G用户最多的地区。我国进入LTE快速增长期，截止到今年9月底，我国3G和4G用户累计达到5.25亿户，其中4G用户超过4300万，LTE的基站预计到今年年底超过70万个。
二是业务结构不断优化。今年1-9月，三家基础电信企业，话音业务收入同比下降6.7%，而移动数据及互联网业务收入达到1960亿元，同比增长了41.5%，占电信业务收入比重超过22%。
三是产业规模增长迅速。根据最新的数据，全球LTE终端达到2218款，较7月份增长329款，我国4G终端也步入快速的轨道，新机型累计接近600款。
目前，新一代宽带无线移动通信仍处于快速变革中，发展方向、商业模式和生态体系都存在重大的创新空间。对此，张峰就新一代宽带无线移动通信发展谈了几点意见：
一是加快宽带信息基础设施的建设。以贯彻落实宽带工程战略为龙头，优化网络互联架构，促进网间互联互通，深化基础设施共建共享，推动宽带发展纳入地方经济社会和城镇化发展的规划，完善组建服务机制，着力优化网络发展环境。同时，引导企业进一步加快4G网络建设和规模化发展，不断完善网络的覆盖，进一步降低宽带收费，缩小数字鸿沟，加速移动宽带应用以及持续提高移动宽带网络能力和服务水平。
二是要进一步贯彻落实创新驱动发展战略，不断深化改革，推动行业科技创新与制度创新相互融合，相互促进，努力形成企业主导，政府推动的协同创新模式，为广大企业创新发展营造良好的发展环境。同时，引导企业不断加大创新投入，继续加强芯片、操作系统、测试仪表等薄弱环节的技术研发与技术应用和产品创新驱动服务管理和商业模式创新，加快产业链延伸和整合，提升协同创新的能力。
三是进一步促进在重点领域的应用创新，随着4G网络覆盖能力和服务水平的提升，我国移动互联网将具备进一步创新跨越的基础。应该紧紧抓住信息化与工业化、城镇化、农业现代化融合发展的有利时机，积极探索符合用户需求的应用开发，不断推进移动通信宽带技术在重点行业和重点领域的业务创新。使宽带无线移动通信在拉动信息消费，促进产业升级，推动经济、社会可持续发展方面发挥更大的作用。
四是进一步提升网络信息安全的保障能力。坚持以安全保发展，以发展促安全的原则，一方面要大力加强关键网络和重要信息技术的安全防护，完善安全管理制度，健全网络安全威胁预警，和应急处理机制，另一方面要加强行业自律和举报监督，扎实推进打击治理移动互联网恶意程序和垃圾短信的工作。及时清理有害信息，切实保护用户数据安全和个人隐私，营造安全可信的网络环境。</t>
    <phoneticPr fontId="5" type="noConversion"/>
  </si>
  <si>
    <t>工信部新规下狠招：向商业短信开刀</t>
    <phoneticPr fontId="5" type="noConversion"/>
  </si>
  <si>
    <t>　  11月4日，工信部起草的《通信短信息服务管理规定(征求意见稿)》(下称意见稿)，正式向社会公开征求意见。按照规定，任何组织或个人收集他人电话号码并传播、向其发送短信，未经接收人同意发送商业性短信等活动都属违规。
　　尽管全文并未提到“垃圾短信”一词，但南都记者就“未经本人同意接收到的商业短信算不算垃圾短信”的问题采访了50名手机用户，其中超九成认为这些信息就是垃圾短信。法律界人士则表示，意见稿开了个好头，内文配套的惩治措施也较为完善，相信对垃圾短信发送会有实质性的震慑作用。
　　短信成营销利器
　　许多人都曾收到过各种各样的商业性短信。和欺诈类短信有所区别的是，这些信息未必有欺诈的成分，只是商家营销推广的一种方式。或许对于需要某类商品的人来说，这是有价值的。但对于大多数人而言，这就是垃圾短信。而它们的数量，实质上远远超过欺诈类短信。
　　就工信部起草的意见稿，南都记者昨日采访了各行各业、各年龄层次的手机用户。其中有47人认为，对这类商业性短信不胜其烦，并认为它们就是垃圾短信。另外3人则表示，要分情况看，部分信息还是有价值的。
　　值得注意的是，这3人均担任和营销推广相关的工作。而有意思的是，作为47人之一，被访者刘先生在一家汽车4S店担任销售工作，他向南都记者表示，自己很厌恶这类推广业务的短信。但同时又坦言，对于自己所在的公司来说，发送这类信息是很常见的营销手段。
　　“在我们这里买车或试驾过的客户，一般都会留下自己的联系方式，这些号码会被存入我们的系统，当有优惠信息的时候就会向它们发送短信。”刘先生说，我们会在短信中注明取消短信接收的方式。
　　未经同意接收不得发送
　　不过按照此次工信部的意见稿，刘先生所属4S店上述发送商业短信的行为，已构成违规。据了解，意见稿分七章、共三十八条，从涉及违规发送短信的行为、事前审批、事后处理，都有详细的说明。
　　据南都记者整理，在认定违规的部分，意见稿涉及内容主要有：
　　任何组织或者个人不得将采用人工收集、在线自动收集、数字任意组合等手段获得的他人的电话号码用于出售、共享和交换，或者向通过上述方式获得的电话号码发送短信息。
　　任何组织和个人未经接收者同意或者请求，不得向其发送商业性短信息。接收者同意后又明确表示拒绝接收短信息的，应当停止向其发送；短信息服务向用户收费的，短信息服务提供者应当保证计费符合相关电信标准，并事先明确告知用户服务内容、资费标准、收费方式和退订方式等。
　　与刘先生所属4S店相关的则是以下这条———任何组织和个人未经接收者同意或者请求，不得向其发送商业性短信息。接收者同意后又明确表示拒绝接收短信息的，应当停止向其发送。
　　处罚条例细致获点赞
　　值得关注的是，过去手机用户举报垃圾短信，大都是向某号码发送短信，注明垃圾短信内容，但往往收不到任何反馈，用户也不知道举报到底有没有被处理。但此次意见稿详细注明了触犯规定后可能会受到的处罚，让用户参与到打击垃圾短信链条时有章可循。
除了原本《中华人民共和国电信条例》中提到的处罚措施外，针对包括“任何组织和个人未经接收者同意或者请求，不得向其发送商业性短信息”等违规行为，还注明会由电信管理机构依据职权责令限期改正，予以警告，可以并处一万元以上三万元以下罚款，向社会公告。
　　此外，意见稿还特别对电信管理机构、举报受理中心工作人员可能出现的违规行为作出了处理规定，“在短信息服务监督管理工作中滥用职权、玩忽职守、徇私舞弊的，依法给予处理；构成犯罪的，依法追究刑事责任。”
　　乾泓律师事务所张敏新律师表示，如今国人的维权意识正不断上升，垃圾短信作为社会性问题，意见稿内容已基本涵盖了每一个界定和处理细节。目前向社会公开征求意见，相信能进一步填补仍可能存在的漏洞。从法律界人士的角度，未来在帮助用户就相关问题维权时，也能有章可依，是进步的表现。</t>
    <phoneticPr fontId="5" type="noConversion"/>
  </si>
  <si>
    <t>iPhone 6 Plus存新质量问题 恐大规模召回</t>
    <phoneticPr fontId="5" type="noConversion"/>
  </si>
  <si>
    <t xml:space="preserve">   11月4日下午消息，据台湾《中时电子报》报道，iPhone 6 Plus可能又被发现新的质量问题，苹果公司或将因此宣布大规模召回。
　　前不久，Business Insider网站报道部分iPhone 6 Plus用户在查看通知中心、切换APP时会无故死机并且重启。Apple Insider上也有网友表示自己的iPhone 6 Plus已经送修四次，而发生这些问题的机型都是iPhone 6 Plus 128GB版。业内人士指出，这很可能是iPhone内部AND Flash控制的IC品质瑕疵所导致。
　　据Business Korea报道，iPhone 6 Plus死机的问题，可能是其使用的TLC NAND存储器控制IC的问题，它的储存容量虽然更多，但是读取/写入的速度比较慢。苹果使用TLC的原因是为了节省成本。
　　以上消息并未得到苹果公司正式回应。</t>
    <phoneticPr fontId="5" type="noConversion"/>
  </si>
  <si>
    <t>非洲最大基站运营商IHS获得26亿美元资金支持</t>
    <phoneticPr fontId="95" type="noConversion"/>
  </si>
  <si>
    <t xml:space="preserve">11月3日晚上消息，非洲的移动网络建设获得近年来最大一笔资金支持。非洲最大的基站运营商IHS对外界宣布，公司通过出售股权和发债共融资26亿美元，这笔融资将用于扩大基础设施建设和并购。
该公司称，这是过去7-8年以来非洲私人公司完成的最大一笔股权融资。
IHS经营着基站网络，部分非洲公司租赁该公司的基站以提供电话和互联网服务。 </t>
    <phoneticPr fontId="95" type="noConversion"/>
  </si>
  <si>
    <t>阿里巴巴发布三季财报 净利润为68.08亿元</t>
    <phoneticPr fontId="5" type="noConversion"/>
  </si>
  <si>
    <t>北京时间11月4日晚间消息，阿里巴巴集团(NYSE：BABA)今日发布了截至9月30日的2014年第三季度财报。财报显示，营收为人民币168.28亿元(约合27.42亿美元)，同比增长53.7%。净利润为人民币30.30亿元(约合4.94亿美元)，较上年同期下滑38.6%。基于非美国通用会计准则，净利润为人民币68.08亿元(约合11.09亿美元)，较上年同期的人民币58.93亿元增长15.5%。
汤森路透(Thomson Reuters)汇总的数据显示，22名分析师平均预计，不按美国通用会计准则计算(Non-GAAP)，阿里巴巴第三季度净利润将达11.5513亿美元；财报显示，该公司第三季度净利润11.13亿美元，低于分析师预期。另外，股权奖励支出为人民币30.10亿元(约合4.90亿美元)，占营收的17.9%，较上年同期增长了248.4%。而上年同期股权奖励支出为人民币8.64亿元，占营收的7.9%。
另外，27位分析师平均预计，阿里巴巴第三季度总营收将达26.1043美元；财报显示，该公司第三季度总营收为27.52亿美元，高于分析师预期。
阿里巴巴集团首席执行官陆兆禧表示﹕阿里的各项重要运营指标在这个季度均获得了显著增长。在整个中国零售商务平台上，我们本季度的商品交易额(GMV)增幅达48.7%，年度活跃买家数量比去年同期增长了52%。9月份，我们移动商务应用程序的月度活跃用户达到2.17亿，而截至今年9月底的12个月期间，来自移动端的商品交易额达到了950亿美元 (约人民币5,859亿元)。
第三季度业绩摘要：
GMV——中国零售市场的交易总额为人民币5556.66亿元(约合905.29亿美元)，较上年同期增长48.7%。其中，来自淘宝平台的交易额为3798.32亿元，同比增长38.2%；来自天猫平台的交易额为1758.34亿元，同比增长77.8%。
移动GMV——移动交易总额为人民币1990.54亿元(约合324.30亿美元)，较上年同期增长14.7%。移动端GMV占整体交易额的比例达到35.8%，这一比例较2013年同期提升了21个百分点，比2014年第二季度提高3个百分点。
年活跃买家——在中国零售市场的年活跃买家为3.07亿人，而截至2014年6月30日的12个月的年活跃买家为2.79亿人，截至2013年9月30日的12个月的年活跃买家为2.02亿人。
移动MAU——移动月活跃用户为2.17亿人，高于上一季度的1.88亿人，而截至2013年9月30日的季度为9100万人。
营收——营收为人民币168.29亿元(约合27.42亿美元)，较上年同期的人民币109.50亿元增长53.7%。
来自于中国商业零售业务的营收为人民币127.69亿元(约合20.80亿美元)，占总营收的75.9%，较上年同期的人民币86.45亿元增长47.7%。
移动营收为人民币37.19亿元(约合6.06亿美元)，占中国商业零售业务总额的29.1%，与上年同期的人民币3.32亿元相比增长1020.2%。
运营利润——运营利润为人民币43.45亿元(约合7.08亿美元)，占营收的25.8%，较上年同期的人民币52.48亿元下滑17.2%。
基于非美国通用会计准则，EBITDA(息税折旧及摊销前利润)为人民币84.93亿元(约合13.84亿美元)，与上年同期的人民币65.05亿元相比增长30.6%。
EBITDA利润率为50.5%，而上年同期为59.4%，上一季度为54.4%。
净利润为人民币30.30亿元(约合4.94亿美元)，较上年同期的人民币49.37亿元下滑38.6%。该数据计入了阿里巴巴集团对员工进行的激励计划所涉及的30.10亿元人民币成本。
基于非美国通用会计准则，净利润为人民币68.08亿元(约合11.09亿美元)，较上年同期的人民币58.93亿元增长15.5%。
每股美国存托股摊薄收益为人民币1.24元(约合0.20美元)，较上年同期的人民币2.13元下滑41.8%。
基于非美国通用会计准则，每股美国存托股摊薄收益为人民币2.79元(约合0.45美元)，较上年同期的人民币2.55元增长9.4%。
第三季度业绩分析：
营收为人民币168.29亿元(约合27.42亿美元)，较上年同期的人民币109.50亿元增长53.7%。营收同比增主要得益于中国商业零售业务的持续快速增长。
来自中国商业零售业务的营收为人民币127.69亿元(约合20.80亿美元)，占总营收的75.9%，较上年同期的人民币86.45亿元增长47.7%。该部分业务的同比增长主要得益于在线营销服务营收和佣金营收的增长。
移动营收为人民币37.19亿元(约合6.06亿美元)，占中国商业零售业务总额的29.1%，而截至今年6月30日的季度占19.4%，上年同期占3.8%。阿里巴巴集团移动营收的增长主要得益于移动交易总额的增长，以及移动货币化比率的提升。
来自于中国商业批发业务的营收为人民币7.90亿元(约合1.29亿美元)，较上年同期的人民币5.68亿元增长39.1%。该部分业务营收的同比增长主要得益于付费用户数量的增长，以及付费用户平均营收的增长。
来自国际商业零售业务的营收为人民币4.19亿元(约合6800万美元)，较上年同期的人民币2.10亿元增长近一倍。该部分业务营收的同比增长主要得益于付费用户数量的增长。
来自国际商业批发业务的营收为人民币11.98亿元(约合1.95亿美元)，较上年同期的人民币9.66亿元增长24.0%。该部分业务营收的同比增长主要得益于付费用户数量的增长。
营收成本为人民币55.96亿元(约合9.12亿美元)，占营收的33.3%。而上年同期营收成本为人民币30.01亿元，占营收的27.4%。
产品开发开支为人民币25.81亿元(约合4.21亿美元)，占营收的15.3%。而上年同期产品开发支出为人民币11.68亿元，占据了营收的10.7%。
销售与营销开支为人民币17.49亿元(约合2.85亿美元)，占营收的10.4%。而上年同期销售与营销支出为人民币6.57亿元，占营收的6.0%。
总务及行政支出为人民币19.60亿元(约合3.19亿美元)，占营收的11.7%。而上年同期产品开发支出为人民币7.93亿元，占营收的7.2%。
股权奖励支出为人民币30.10亿元(约合4.90亿美元)，占营收的17.9%，较上年同期增长了248.4%。而上年同期股权奖励支出为人民币8.64亿元，占营收的7.9%。
无形资产摊销为人民币5.98亿元(约合9700万美元)，而上年同期仅为人民币3900万元。无形资产摊销的同比大幅增长主要与公司的战略收购相关，其中包括对UC浏览器和高德软件股权的收购。
运营利润为人民币43.45亿元(约合7.08亿美元)，占营收的25.8%，较上年同期下滑17.2%。上年同期运营利润为人民币52.48亿元，占营收的47.9%。
基于非美国通用会计准则，EBITDA为人民币84.93亿元(约合13.84亿美元)，高于上年同期的人民币65.05亿元。EBITDA利润率为50.5%，低于上年同期的59.4%，低于上一季度的54.4%。
利息和投资收入为人民币4.68亿元(约合7600万美元)，较上年同期的人民币3.18亿元增长47.2%。
利息支出为人民币5.21亿元(约合8500万美元)，较上年同期的人民币3.74亿元增长39.3%。
其它收入为人民币3.78亿元(约合6200万美元)，较上年同期的人民币3.89亿元下滑2.8%。
所得税支出为人民币13.39亿元(约合2.18亿美元)，较上年同期的人民币6.37亿元增长110.2%。有效税率为28.7%，高于上年同期的11.4%。
净利润为人民币30.30亿元(约合4.94亿美元)，较上年同期的人民币49.37亿元下滑38.6%。基于非美国通用会计准则，净利润为人民币68.08亿元(约合11.09亿美元)，较上年同期的人民币58.93亿元增长15.5%。
归属于普通股股东的净利润为人民币29.76亿元(约合4.85亿美元)，较上年同期的人民币48.83亿元下滑39.1%。
每股美国存托股摊薄收益为人民币1.24元(约合0.20美元)，较上年同期的人民币2.13元下滑41.8%。基于非美国通用会计准则，每股美国存托股摊薄收益为人民币2.79元(约合0.45美元)，较上年同期的人民币2.55元增长9.4%。
截至2014年9月30日，阿里巴巴集团持有的现金、现金等价物和短期投资总额为人民币1099.11亿元(约合179.06亿美元)，而截至2014年3月31日为人民币436.32亿元。
截至2014年9月30日，阿里巴巴集团第三季度通过运营活动产生的净现金为人民币58.65亿元(约合9.55亿美元)，较上年同期的人民币45.26亿元增长29.6%。
资本支出为人民币33.96亿元(约合5.53亿美元)，高于上年同期的人民币11.40亿元。
自由现金流为人民币89.38亿元(约合14.56亿美元)，较上年同期的人民币66.83亿元增长33.7%。
用于投资活动的净现金为人民币325.55亿元(约合53.04亿美元)，其中投资和收购活动为人民币159.12亿元(约合25.92亿美元)。</t>
    <phoneticPr fontId="5" type="noConversion"/>
  </si>
  <si>
    <t>华为承诺投资630万美元推进5G技术研究</t>
    <phoneticPr fontId="5" type="noConversion"/>
  </si>
  <si>
    <t>北京时间11月5日凌晨消息，华为已承诺将向英国萨里大学(University of Surrey)的5G创新中心(5G Innovation Centre)提供500万欧元(约合630万美元)资金，这笔投资旨在帮助该中心研究和测试下一代数据传输标准。
5G创新中心的目标是在现实世界中进行5G技术测试，而非只是在实验室里测试这种技术。虽然华为承诺将向该中心提供的资金应该有助于5G技术的发展，但与该公司此前作出的2018年以前在5G技术研究领域中投入6亿美元的承诺相比，这笔资金的数目还很少。
对5G创新中心来说，下个步骤将是建造一个“测试床”，预计这一进程将在未来一年左右的时间里分三个阶段完成，其中第一个阶段预计将在2015年4月前后完成，届时将启动测试。当整个“测试床”可以进行操作时(预计时间为明年9月)，萨里大学将拥有一个活跃的5G基础设施，覆盖这所大学由1.7万名教职人员和学生组成的校园。华为希望，该公司将可在2018年以前演示5G技术，并在2022年于英国推出5G网络。
当然，在5G技术尚无技术定义的形势下，目前相关研究仍处在早期阶段。但华为表示，该公司计划测试的技术能实现每秒钟1GB到10GB的数据传输速度。相比之下，谷歌光纤项目所能提供的数据传输速度约为每秒钟1GB；也就是说，5G技术拥有提供十倍于此的数据传输速度的潜力。</t>
    <phoneticPr fontId="5" type="noConversion"/>
  </si>
  <si>
    <t>中移动“免费”短信箭在弦上：改走流量</t>
    <phoneticPr fontId="95" type="noConversion"/>
  </si>
  <si>
    <t>下一代核心路由器破局：阿朗7950进入三大运营商核心网</t>
    <phoneticPr fontId="5" type="noConversion"/>
  </si>
  <si>
    <t>11月4日消息 日前，上海贝尔宣布，中国电信、中国联通和中国移动均选择部署上海贝尔核心路由器7950 XRS，以满足在中国接近14亿的个人市场和百万级的大中小企业客户对固定和移动宽带接入快速增长的需求。
其中，上海贝尔中标2014中国电信全以太400G平台核心路由器集采项目，获得5个招标省市中业务量最大的江苏和上海市场；独家中标2014中国联通全以太网平台核心路由器集采项目；独家中标2014中国移动高性能以太网路由器集采项目。
从中我们不难看出，不支持POS链路，不支持交叉矩阵的下一代核心路由器7950 XRS进入到三大运营商核心网中。这不得不说是下一代核心路由器的一个突破，也是国内电信网络变革的开始。三大运营商正逐步改变自己对于核心网建设的思路，对POS，对集群的硬需求开始松动，重心向以太网倾斜。（延伸阅读：新贵与遗老：被集群路由器和POS绑架的运营商网络）。
POS不再适应网络发展 未来以太网为主
事实上，POS演进到40G基本到头了，向100G甚至400G如何演进已经是未知数。同时，随着来自互联网，移动互联网的IP流量激增，更多的是以太网的需求，而与pos无关，但沿着传统网络架构演进带来的是低效的核心设备和链路的频繁扩容，一方面不断对机房的空间、供电、冷却等提出更苛刻的要求，另一方面使得整个网络的拓扑越来越复杂，使得整个网络难以运行和维护。再紧紧抱着POS不放手已经不能适应网络发展了，Kent Wong表示。
而近几年，网络的快速变革正加速这一趋势。如高清，超高清视频，不断丰富P2P应用带来了越来越多互联网的IP流量；层出不穷的各种移动互联网应用，4G网络的发展，正导入越来越大的流量。中移动统计显示，4G单用户月均流量就比3G增长了数十兆，高的达到百兆以上，这一数据还随着用户习惯改变而不断攀升。
此外，大数据，物联网的发展使得企业和个人越来越依赖网络工作和生活。甚至有预测称，到2020年，流量将达到现有流量的一千倍。
上海贝尔执行副总裁Kent  Wong认为，未来网络对于100G及以上的需求只能来自以太网。目前，在一些特殊场景中，已经开始不考虑POS而纯以太网，如新的IDC数据中心均采用10G/40G/100G以太网，而不再用POS。同时，可以看到在现有的城域网内，互联网的交换中心内，都是按以太网需求建设。
对于现有设备问题，Kent Wong表示，已有的在骨干网的一些设备，可能需要对接POS，这方面上海贝尔也跟不同的运营商在探讨，在网络的构架上有没有办法把它连起来。
比集群更突出的能力
谈到电信网络，尤其是核心网除了POS外，最要提及的便是集群路由器这个庞然大物。以前，电信运营商使用集群路由器，主要是因为传统路由器单端口，单板卡处理能力弱，需要将两台或多台普通核心路由器通过直连或中央交换框的方式互连，以实现系统容量的平滑扩展，同时对外仍表现为一台逻辑路由器，不影响网络结构。
虽然，在过去数十年为运营商解决了众多问题。但随着网络流量几何增长，其已经对现在，未来的网络出现种种不适。体积大，功耗巨大，性能利用率低，运维复杂，配备超大功率的UPS电源等都是问题。
以7950为代表的下一代核心路由器具有大容量，升级简单，低功耗等特点。不仅为运营商节省了大量设备采购的成本，还节约了越来越紧张的机房资源。
如7950 XRS-40支持高达32Tbps的交换容量，整机可支持多达160个100GE端口，其端口密度是当前普通核心路由器的5倍。
单台7950 XRS核心路由器单机系统机房只占用面积为一个机位，重量500K，高度适中，能够安装于普通机房的2.2m标准机柜中。其面积占用这重量只是一个8T接口容量的2+5传统路由器集群系统的15%。基于具有同等的端口容量（8T）的情况下，7950 XRS功耗要低66％左右。7950拥有业界最低的每比特能耗，在未来该数值更将低至1W/Gb。
7950 XRS的每台路由器都可以作为普通核心路由器单独使用，或按按照用户需求平滑升级到背对背或者2+x集群系统，最终能提供120T的接口容量，为运营商可节能的可持续的扩展提供可能。。由于采用整齐统一的模块化设计，在升级过程中，所有的通用部件，板卡都可以重用，无需更换任何硬件。
此外，7950 XRS与7750采用同一平台，可直接灌入7750软件，使用在城域网内，不仅部署灵活，提供更大容量，还可直接兼容现有网络设备。</t>
    <phoneticPr fontId="5" type="noConversion"/>
  </si>
  <si>
    <t>中移动部分省市发起宽带价格战</t>
    <phoneticPr fontId="95" type="noConversion"/>
  </si>
  <si>
    <t>　 虽然净利润增幅连续五个季度出现下滑，营收也处于微增状态，但中国移动似乎并没有要捂紧口袋的意思，反而是在加大投资。
　　在TD-LTE网络建设上，据悉中国移动将提前启动第三期建设工程，计划年底建成70万个4G基站，远高于预期的50万个基站。在固网宽带上，中国移动在部分省市掀起了价格战，这让竞争对手感到了压力。
　　在2015年，宽带市场竞争会更激烈，其他运营商也在思谋对策，加之民资进入，市场变局更复杂。
　　下半年攻势渐起
　　明年更猛烈
　　近日，不少用户都收到上海移动“和家庭宽带融合套餐”的促销短信：“每月48元，就能享受20M家庭宽带无限时，‘本地+长途’200分钟通话时长，宽带生效首月向主号码赠送2GB本地4G流量。”
　　在上海移动的营业厅，“和家庭宽带融合套餐”促销海报也摆在厅内显眼位置，工作人员告诉《IT时报》记者，“最近办该套餐的用户蛮多的，价格便宜啊。”
　　在宽带山网站上，一位网友对此形容道：价格逆天了。按照每月20M/48元价格，一年的费用只要576元，此价格不仅是电信、联通望尘莫及，连民资宽带商也做不到。在鹏博士(16.79, 0.74, 4.61%)旗下的长城宽带一家受理门店，工作人员称，20M光网的价格880元/年，1480元/2年，即使按照2年期计算，每月价格也在62元左右。
　　“移动的低价宽带，最近给我们带来了很大压力”，鹏博士上海公司副总经理徐鑫对此表示。
　　“宽带的价格战事实上已经开始，这是不可避免的了”，另一家运营商的人士则表示。
　　除了降低宽带价格，移动方面在小区设摊上比以往更加频繁，“原来是周末设摊，现在是要求一线员工每晚都去小区门口设摊销售宽带，特别是在一些重点区域。”除了公众客户市场，移动也投入大量成本在政企客户市场进行争夺。
　　据了解，上海移动已制定2015年宽带发展计划，要大举发展宽带业务。“明年，移动在宽带上的攻势要猛烈得多，”上述人士表示。
　　你降价我提速
　　引进民资来应对
　　就在上海移动掀起宽带降价的时候，其他运营商不约而同地掀起了宽带提速行动，也许，这只是时间的巧合而已。
　　在国庆节期间，上海电信低调地在其网上营业厅推出了200M宽带预约活动，现在已有不少用户申请办理。据悉，上海电信200M宽带的下行速率为200Mbps，上行速率为20Mbps，其中上行20M为目前同类宽带产品中最高的。
　　10月底，鹏博士在上海宣布推出千兆宽带接入服务，个人和企业用户只要所在小区完成覆盖，即可申请开通，月付费599元。徐鑫介绍，经过实际场景的模拟测试，千兆网络可以支持10台100英寸以上电视同时在线播放蓝光视频，并同时支持25路家庭视频监控录像实时传送，以及至少5位家庭成员同时在线。他同时表示，“除了千兆宽带，我们接下来肯定会推出200M、500M的宽带产品，这部分市场的用户需求更旺盛。”
　　根据上海移动网厅上的资料显示，目前其主推10M、20M的宽带，并没有推更高带宽的产品。显然，在抢夺高端用户上，移动还欠缺手段。
　　同时随着国家政策放行，允许民资进入宽带接入市场，给市场带来更多变局，也给主流运营商提供更多选择。一位运营商人士称，他们正在考虑和民资合作，用的是对方的品牌，不和自己品牌产生交集，通过低价手段在低端市场展开争夺，“从而能以更加灵活的方式去应对竞争对手的挑战。”
　　移动内部步调不一
　　2013年12月，伴随着TD-LTE牌照的发放，工信部同时允许中国移动进入固定宽带网络市场。这意味着禁锢了中国移动近4年的工信部“686号文”正式取消。
　　人们在关注，中国移动会不会大举进攻宽带市场？对于这个问题，中国移动集团负责人当时承诺，拿到牌照后不会大举进入固网领域，不会发起“价格战”。
但是，现在价格战战火在有的地方已经燃起，除了上海，北京移动推出了“1天一块钱，10M光纤宽带用一年”的活动，广州移动推出了手机消费达到额度后宽带半价的活动，算下来，10M宽带年付360元。
　　“这应该不是(中国移动)集团的统一行动”，移动内部人士表示。在其他一些省份，移动公司在宽带上并未发动猛攻。
　　这实际上也反映出，移动公司内部对待宽带业务的态度似乎并不一致。从中国移动集团层面来说，优先发展4G是第一要务，但是有的省份，尤其是南方部分省，对发展宽带非常积极。另外，一些省对建设WLAN比较重视，“李跃(中国移动总经理)一直认为WLAN能替代宽带，在这些积极推WLAN的省份，宽带发展不太理想。”
　　虽然宽带价格战会让对手极其难受，但对中国移动来说，这种内部步调不一、道路不同的现象值得警惕。而且，因为“人口红利”的逐渐消退，新兴业务尚未挑起大梁，再加上营改增的实施，目前运营商整体上处于困难时期。中国移动此时不计成本地挑起宽带价格战，无疑是“杀敌一千自伤八百”，对整个行业发展不利。</t>
    <phoneticPr fontId="95" type="noConversion"/>
  </si>
  <si>
    <t>美媒：美国宽带低速高价 价格是香港10倍</t>
    <phoneticPr fontId="5" type="noConversion"/>
  </si>
  <si>
    <t>据美国《纽约时报》10月31日报道，美国基金会旗下开放技术研究所10月30日发布的互联网准入价格报告指出，美国的网络服务缓慢且昂贵。
　　该报道将美国大城市的网络准入情况与欧洲、亚洲进行比较。令人惊讶的是，网速快捷的是些小城市。他们的速度可与国外大城市比肩。然而提供该项高速服务的运营商却不是为美国大部分城市提供服务的大型电视或手机公司，而是城市网络和新兴服务。
　　美国网络在速度和价格两方面都落后于其他许多国家。在韩国、中国香港、东京、苏黎世、布加勒斯特和巴黎等地，只需7秒钟就可下载一部高清电影。用户每月只需支付30美元(约合人民币184元)。然而在洛杉矶、纽约、华盛顿，即使是网速最快的用户下载同样的一部电影也需花费84秒。而且他们每月需要支付300美元(约合人民币1844元)才可享受这一特权。
　　新美国基金会的数据显示，对于月费为35至50美元(约合人民币184-307元)的互联网连接服务，速度最快的前三位为首尔、中国香港和巴黎。他们比美国的网速快上10倍。不仅如此，美国用户比世界上许多国家要多支付网费，在许多城市，用户每年需额外支付100美元。
　　一些研究人员称，这并不是科技的问题，而是经济政策的问题。美国国内宽带企业缺少竞争，相对较快的网速可达25 Mbps。75%的家庭大都是选择Comcast、Time Warner、 AT&amp;T以及Verizon中的一种。网速慢不仅影响人们的娱乐活动，而且影响人们找工作，在医疗和教育新领域方面更是如此。但存在的两难问题是，如果政府不干预，公司是否会互相竞争。还是市场需要一个条例来进行规范？
　　在欧洲的许多地方，为了增加公司间的竞争力，政府要求公司在安装宽带线路时留出空间以便竞争者可以安装自己的宽带线路。2002年，美国联邦通讯委员会重新定义高速网络服务，将其从受管束的电信服务改为不受政府管束的信息服务。这一改变意在使公司相互竞争，为顾客提供最好的服务。然而结果不如人意。公司各自为据，不相互侵犯。
　　开放技术研究所研究人员Nick Russo称，加大竞争力度，提高科技水平，提升服务质量是降低网络服务价格的途径。
　　也有人不同意上述观点。美国企业研究所人员Richard Bennett反对加强对网络服务商的管控。他提出网速缓慢的原因不在于宽带，而在于浏览器、网站和高点击率。
　报告指出，在美国，那些网速最快的城市并不是由当地公司提供服务的。在堪萨斯州，提供服务的是谷歌(541.01, -1.03, -0.19%)。在田纳西州查特怒加市，印第安纳州拉菲特市以及西部港口城市布里斯托尔，提供服务的是公共网络。在以上几个城市，提供网络服务的是光纤，与有线网络传播相比，网速成指数增长。但问题是安装光纤网络需要花费财力和人力——挖街道、建新网络、与现有公司竞争。
　　哈佛法学院的客座教授和《抓住观众：新镀金时代的电信垄断》一书的作者Susan Crawford说道，对大型网络服务商来说，他们不需要将其网络更新为光纤系统，因为竞争者和管理者对他们造成的压力不大。
　　然而，种种迹象表明，政府很有可能采取自己建立光纤网络再零售给网络运营商的办法。在一些城市，例如圣安东尼奥市，光纤网络已经安装就绪，政府政策禁止公司提供此项服务给顾客。另一些城市，例如加利福尼亚州圣塔莫尼卡市已经在其它建设项目中铺设光纤。在某些城市，新型网络服务运营商的出现威胁到了一些巨头公司，迫使他们不得不做出新的改变，加快网速、建立自身的光纤网络。</t>
    <phoneticPr fontId="5" type="noConversion"/>
  </si>
  <si>
    <t>诺基亚Q3营收、利润双增长 中国市场营收大增36%</t>
    <phoneticPr fontId="5" type="noConversion"/>
  </si>
  <si>
    <t xml:space="preserve">诺基亚2014年第三季度销售额为33亿欧元，同比增长13%，运营利润4.57亿欧元，同比增长33%，得益于三大主营业务（网络，地图，创新技术）的良好表现。
诺基亚网络业务贡献了90%的销售额，同比增长13.5%，毛利率达39.1%(已连续六个月超过36%)， 运营利润率为13.5％。继续保持移动宽带领导者的势头，截止到9月底，已经和全球运营商签署了204个LTE/EPC商业合同。
诺基亚通信（网络业务）大中华区三季度营收达到3.84亿欧元，与去年同期相比增长36%。
持续推进TD-LTE技术，巩固中国市场地位和与中国运营商的合作,诺基亚与中国移动签署了价值9.7亿美元（7.6亿欧元）的移动通信设备与服务框架协议。
分析公司 Gartner 将诺基亚通信列入“小基站设备魔力象限” 中的“领导者”象限
诺基亚实现盈利，其中网络业务势头强劲；营收、利润实现双增长。
C114讯 诺基亚2014年第三季净营收为33亿欧元，高于分析师30亿欧元的平均预期，较去年同期的29亿欧元增长13%，运营利润达到4.57亿欧元，同比增长33%，主要得益于三大主营业务（网络，地图，创新技术）的良好表现，其中，诺基亚网络业务为公司贡献了90%的营收，达到29.4亿欧元，同比增长13.5%，毛利率达到39.1%，连续六个月超过36%， 运营利润率为13.5％。此外，诺基亚网络业务继续保持移动宽带领导者的势头，截止到9月底，已经和全球运营商签署了204个LTE/EPC商业合同。
此外，诺基亚通信还在移动宽带和相关服务领域不断实现新的业务突破：
与西班牙电信合作，为其提供无线通信技术服务，为美国T-Mob-ile公司提供LTE-Advanced网络服务。
成功与阿联酋电信尼日利亚子公司续签管理服务合同。
成为首家面向端到端VoLTE服务提供符合ETSI NFV架构标准商用解决方案的提供商。
完成对SAC Wireless公司的收购，并签署了谅解备忘录收购松下系统网络科技株式会社无线网络业务部。
成立合作伙伴业务部门，以简化和规范与选定合作伙伴的合作。
诺基亚通信（网络业务）大中华区业绩斐然，加强与中国运营商合作, 巩固TD-LTE领导地位，获得政府认可。
2014年三季度, 诺基亚通信大中华区营收达到3.84亿欧元，与去年同期相比增长36%，达到9900万欧元；毛利率同比增长8%；主要得益于中国4G网络建设的快速部署以及持续增长的台湾市场。
10月10日，诺基亚和中国移动在德国柏林共同宣布了一项价值9.7亿美元（7.6亿欧元）的移动通信设备与服务框架协议，为后者提供4G设备、软件和服务。根据协议条款，诺基亚通信将提供 4G TD-LTE无线设备，演进分组核心网（EPC）和GSM无线网络设备、核心应用平台、网络管理系统、软件及相关服务。此次战略合作是中国移动和诺基亚通信在共同推进 TD-LTE 商业化和全球化方面的一个重要里程碑，也充分证明诺基亚通信是中国经济技术发展最重要、可靠的全球合作伙伴之一。
“目前，诺基亚通信已经是中国移动4G招标中非本土厂商中市场份额最大的设备提供商。在中国市场，截止到今年八月底，诺基亚通信共开通了超过100,000个TD-LTE扇区，数量最多时一周开通1,500多个扇区，为中国移动，中国联通，中国电信等运营商在24个省份的100多个城市部署了各项服务。诺基亚通信最近还在中国移动商用TD-LTE网络部署质量评估中排名第一，以其出色的网络性能，快速的网络实施以及技术的不断创新进一步夯实了诺基亚通信的行业领先地位。”
诺基亚电信与中国电信的合作也不断深入, 双方在LTE载波聚合技术上取得突破性进展，在9月份使用商用终端芯片组实现全球首例 FDD-TDD端到端 LTE 载波聚合。这次与商用终端芯片组之间的成功互通对于实现FDD-TDD载波聚合商用具有里程碑意义， 这将有助于提高 LTE 网络速度，扩大 LTE 网络覆盖范围。
同时，诺基亚投入和努力也获得了中国政府的认可。公司于近期荣获“中华人民共和国友谊奖”，并由国务院副总理马凯亲自为诺基亚通信大中华区总裁马博策颁奖，以表彰公司在发展TD-LTE技术标准方面的长期承诺和杰出贡献。“友谊奖”由中华人民共和国国家外国专家局组织评选，是中国政府向非本土专家授予的最高级别的认可，以表彰他们对中国经济和社会进步所做出的杰出贡献。 </t>
    <phoneticPr fontId="5" type="noConversion"/>
  </si>
  <si>
    <t>Sprint宣布裁员2000人 用户连续两年下滑</t>
    <phoneticPr fontId="95" type="noConversion"/>
  </si>
  <si>
    <t>11月4日，美国第二大移动运营商Sprint周一发布了该公司2014年第二财季财报。财报显示，受公司移动用户数量连续第11个财季下滑的影响，Sprint决定把年度支出削减15亿美元，并将再次裁员约2000人。
在上一轮裁员结束一个月之后，Sprint又决定裁员约2000人，占公司3.1万名员工总数的约6.5%。Sprint在声明中表示，预计两轮裁员将累计为公司每年节约4亿美元支出。
Sprint发布的财报显示，在截至9月30日的第二财季，公司用户总数减少了27.2万人，手机用户减少了近50万人。Sprint用户减少的数量，超过了市场分析师预计的20.3万人。美国运营商通过下调产品和服务售价来吸引用户的做法，降低了整个产业的盈利能力。受用户将继续减少的影响，Sprint下调了2014年全年的业绩预期。
Sprint用户数量的持续下滑，反映出这家公司当前所面临的形势十分严峻，因为美国剩余的四大运营商Verizon通讯、AT&amp;T及T-Mobile美国的用户数量均在增加。在母公司软银试图让Sprint与第四大运营商T-Mobile美国进行合并的交易失败之后，马塞洛·克劳雷（Marcelo Claure）在今年8月份被任命为Sprint首席执行官。上任之后，克劳雷随即制定出了大幅削减支出的计划，并提供了更具有竞争力的服务价格。
克劳雷在声明中表示，“虽然公司依旧面临着严峻的挑战，但我们已开始实施计划的第一步方案，并因初期的结果受到鼓舞。我们每一天都在改进网络，控制成本，提升用户体验。”
亏损扩大
Sprint股价在周二的盘后交易中下跌8.9%，报收于5.65美元。
在截至9月30日的第二财季，Sprint净亏损扩大至7.65亿美元，不及上年同期的净亏损6.99亿美元。Sprint预计，公司2014年调整后的净利润为58亿美元至59亿美元，低于此前预计的69亿美元。Sprint第二财季营收为84.9亿美元，同比增长9.5%，低于市场分析师平均预计的86.6亿。不按照美国通用会计准则，Sprint第二财季调整后的净利润为13.9亿美元，不及市场分析师预计的16.6亿美元。
Sprint在第二财季减少了50万手机用户，今年的手机用户总数已累计减少180万。不过Sprint在第二财季新增了26.1万平板电脑用户。</t>
    <phoneticPr fontId="95" type="noConversion"/>
  </si>
  <si>
    <t>工信部、发改委发文要求新建LTE网络及VoLTE需支持IPv6</t>
    <phoneticPr fontId="5" type="noConversion"/>
  </si>
  <si>
    <t xml:space="preserve">   11月3日消息 日前，工信部及发改委发布推进IPV6在LTE网络中部署应用的实施意见 （以下简称“意见”）。意见提出以下四点目标：
（一）新建LTE网络全面支持并开启IPv6，LTE语音解决方案全面使用IPv6，推动CDN（内容分发网络）支持移动IPv6业务，提升IPv6业务访问的服务质量。
（二）提升国产LTE基带芯片、自主操作系统和移动终端支持IPv6的能力，推动在国内有一定影响力的国产手机品牌全面支持IPv6。
（三）推动国内用户使用量大、覆盖面广的典型移动互联网应用支持IPv6，到2016年末，下载量超过50万的IPv6移动互联网应用达到50款以上，基于IPv6的业务创新能力显着提升，IPv6信源不断丰富。
（四）到2016年末，通过LTE网络建设带动发展3000万以上IPv6用户，率先实现IPv6在移动互联网中的规模应用，并促进固定互联网对IPv6的支持。 </t>
    <phoneticPr fontId="5" type="noConversion"/>
  </si>
  <si>
    <t>高通帝国崩塌 小米急寻保护伞</t>
    <phoneticPr fontId="5" type="noConversion"/>
  </si>
  <si>
    <t>手机终端市场最近稍显平静，九十月份你来我往的新机发布告一段落；但看似平静的表面之下暗流涌动，一个新的格局正在酝酿，有人欢喜有人愁。
其中，有两个事情值得业界关注：一是位于深圳的某终端厂商已经向数个友商发去了律师函，想就专利问题重新掰扯掰扯；二是一直处于台风口的小米花费亿元，遮遮掩掩的从联芯科技手中购买了SDR1860平台技术授权。两个看似不太相关事件的背后，却有着同样的原因，那就是高通专利帝国即将坍塌，某厂商没了拦路虎，小米则没了保护伞。
如果不出意外，在本月底，发改委针对高通的反垄断调查将会结案陈词，除了可能的罚款之外，更重要的是对高通商业模式的否定。比如，不能再按照整机售价进行专利抽成，不能将专利与芯片销售进行捆绑，不能延续以往的免费反向专利授权方式等。尤其是后者，依照高通的商业模型，其在与手机企业签署专利授权协议时，规定手机企业的相关专利要免费反授权给高通，而且不得利用这些专利起诉高通的其他客户。
这就像是中世纪的欧洲，有一个强大帝国的存在，帝国内部与周边蛮族还能相安无事，但随着帝国的衰弱和坍塌，混战将在所难免；这也像是历史上的东周末年，周室暗弱礼崩乐坏，诸侯开始相互攻伐，烽火连年民生疾苦。高通就是这个帝国，就是这个周室，而中国发改委的反垄断调查就是瓦解这个帝国的魔戒，一个新的江湖秩序正在混沌中建立。
某厂的律师函
就在高通案接近尾声之时，这封律师函的出现引起了圈内人的关注。在上个月，某厂商向部分友商发去了律师函，具体内容我们还不得而知，但与专利相关却是无疑。
专利，既是市场竞争的利器，更是对研发和投入的肯定，合理的使用手中的专利，来赢得市场竞争、增加企业收入是天经地义的事情，在需要高投入高风险的信息通信领域更是如此。比如，大家耳熟能详的爱立信和诺基亚，他们为信息通信产业的发展做出了很大的贡献，将专利资产化进行商业运营，也得到了业界的理解和认可，这是一种正向的循环。
但在国内终端市场，专利律师函这种东西却难得一见，根本原因就是高通的存在。正如上文中所言，高通通过免费反向专利授权的方式，将自己的专利价值无限扩大，将手机厂商的专利价值最小化或者说变得豪无价值。对手机行业的直接影响看似公平，其实是将手机厂商所拥有的专利价值彻底清零，直接导致了手机行业山寨抄袭大行其道。
这对于那些以某米为代表的基本没有专利积累的手机厂商有利，可以避免其他高通客户的专利诉求；但对于拥有很多专利的厂商则非常不公平，高通的专利需要支付高额专利费，自己的专利却免费，如果纠正这一条款，对华为、中兴等拥有众多专利者相对更有利。
也就是在这样的背景下，这封律师函出现了；笔者非常认可也非常赞同这种方式，商业社会没有免费的午餐，手机行业（苹果/三星除外）的利润率本来就很薄，投入巨大研发资金和人力所获得专利资产理应被尊重被认可。
小米急寻保护伞
说起小米，这是一家比较有争议的厂商。有人认为它开创了一种新的商业模式，甚至是一种新的商业理念和思维，好像是叫“互联网思维”；但有人也对小米嗤之以鼻，认为它只会忽悠，搞饥饿营销，没有苹果的命还老得苹果的病。
在这里，我们不对小米进行过多的评价，只是从专利和运营角度进行阐述。
这是一个很奇怪的现象，一家基本没有专利的终端厂商，居然能够在四年之内进行全球智能手机出货量的前五名，甚至一度攀升至前三，而且在这个过程中还风调雨顺，基本上没有遇到专利困扰。这个命实在是太好了，反观三星和HTC就没这么幸运了，都付出了惨痛代价。
究其背后，就是因为高通的存在，高通可以说是小米的“保护伞”，虽然现在两家的关系有些微妙。小米尽管有部分股权在高通手中，但还是不希望被高通绑定，希望有个健康的供应链，所以和联发科、英伟达都眉来眼去，比如小米出货量最大的红米产品就采用联发科方案。
但高通免费反向专利授权方式还是保护了小米。国内终端市场现在是白刃战，谁都希望能够找到克敌制胜的不二法门，特别是对于中兴、华为、联想等老牌厂商，专利其实是个很好的武器，但在高通的大伞下，这些都失灵了。这就像是玄幻小说中，那种大范围的禁制，无论你原来功力如何，禁制之内都变成了只能贴身肉搏的凡人。
因为高通的禁制实在是太强大了，没有人能够完全破的开。除了华为和中兴这样拥有部分自研芯片能力的厂商之外，大部分厂商毫无话语权；就算是华为和中兴，在他们的热门产品中，依然有相当大的部分采用高通的商业芯片，也被迫接受高通苛刻的条件。
但现在“保护伞”行将消失，小米是应该好好考虑。从芯开始做研发，这不是小米的性格，套用雷军的一句话，小米大部分员工都是做“客服”的。但现在“律师函”行将送至桌面，只能是病急乱投医了。就在昨天，北京松果与联芯科技签署《SDR1860平台技术转让合同》。而据部分媒体考证，北京松果是一家小米控制的公司。显然，小米是希望通过这种“曲线救国”的方式，自己给自己搭个“保护伞”。
但这个保护伞真能像高通的禁制那般强大，只怕是个自我安慰罢了！在这个领域，没有台风口，也没有什么思维，有的只有坚持和努力，台风是能把你吹上天，但飞得高跌的重。
让律师函来的更猛烈些吧！</t>
    <phoneticPr fontId="5" type="noConversion"/>
  </si>
  <si>
    <t>AT&amp;T将以25亿美元收购墨西哥无线运营商Iusacell</t>
    <phoneticPr fontId="95" type="noConversion"/>
  </si>
  <si>
    <t>据国外媒体报道，AT&amp;T同意以25亿美元价格收购墨西哥无线运营商Iusacell。AT&amp;T周五表示，通过这次收购将为美国消费者通话或访问墨西哥以及墨哥消费者通话或访问美国，建立“曾经以来首个北美移动服务区”。
AT&amp;T是仅次于Verizon Wireless之后的美国第二大无线运营商，该收购价格包括Iusacell的债务。按照双方达成的交易条款，AT&amp;T将获得Iusacell的全部无线资产，其中包括许可权、网络资产和零售商店以及约860万订阅用户。据AT&amp;T称，Iusacell的网络覆盖截至目前为止有着约1.20亿墨西哥人口的70%。Iusacell运营基于GSM/UMTS技术的3G无线网络，而AT&amp;T在美国也配置着这一技术网络。
AT&amp;T表示，一个横跨边境的网络最终将向约4亿墨西哥和美国消费者以及企业提供报务。这家电信运营商首席执行官兼董事会主席兰德尔·斯蒂芬森（Randall Stephenson）强调指出，这个网络将为墨西哥和美国两个国家带来好处，同时也带来对墨西哥无线网络基础的投资。“墨西哥仍处于移动互联网采用和能力发展的早期阶段斯蒂芬森表示，但是消费者对其需求正在迅速增长，”斯蒂芬森表示，“对于我们来说，向Iusacell提供财力资源、规模和技术，以在墨西哥加速推出世界先进的移动互联网速度和质量，就像我们在美国所做的一样，这将是一个机会。”
不过，该收购交易还未最终完成，因为还需要获得墨西哥电信业监管机构IFT（联邦电讯局）和墨西哥国家外国投资委员会批准。预计该交易将于明年第一季度完成。如果一切按照计划进行，在这次交易完成后，Iusacell的总部仍然保留在墨西哥城。</t>
    <phoneticPr fontId="95" type="noConversion"/>
  </si>
  <si>
    <t>赛门铁克因部门分拆裁员2000人 占比总员工10%</t>
    <phoneticPr fontId="5" type="noConversion"/>
  </si>
  <si>
    <t xml:space="preserve">据国外媒体报道，赛门铁克公司（SYMC）正计划分拆为网络安全部门和数据存储部门，并且分拆后的部门将作为独立的公司上市，作为分拆的一部分赛门铁克公司将削减约2000个工作岗位。
在电话会议上，世界最大的安全软件开发公司赛门铁克宣布了此次裁员计划。本次裁员数量约占员工人数的10％, 重组相关费用将高达1.2亿美元。除去税务和相关的拆分顾问费，费用为1亿美元。跟随eBay公司和惠普公司的脚步，赛门铁克上个月宣布计划分拆上市，以推动公司成长。赛门铁克预计第三财季销售额和利润将略逊于分析师预期，理由是分拆重组和客户采用新安全技术所产生的费用。
截至今年3月28日，赛门铁克的员工数量超过20800人并遍及世界各地，其中美国的员工占44％。 </t>
    <phoneticPr fontId="5" type="noConversion"/>
  </si>
  <si>
    <t>公安部建网络身份识别系统 网络身份证或将实现</t>
    <phoneticPr fontId="5" type="noConversion"/>
  </si>
  <si>
    <t>针对网络虚拟社会管理、保护公民网络安全以及个人隐私等迫切需求，经过五年技术攻关，我国自主研发的“网络身份证”技术。
在不久的将来，也许人们能拥有一张像“居民身份证”那样权威、统一、普适性的“网络身份证”，互联网上的身份认证和个人隐私保护将会变得更简单、更安全。
记者从公安部第三研究所获悉，针对网络虚拟社会管理、保护公民网络安全以及个人隐私等迫切需求，经过五年技术攻关，我国自主研发的“网络身份证”技术，即eID的大规模服务技术难题已被悉数攻克，并建立起全国唯一的“公安部公民网络身份识别系统”。
正在上海召开的第16届中国国际工业博览会上，公安部第三研究所现场展示了“网络身份证”（eID）技术的应用，吸引了众多参观者的目光。
记者看到，“网络身份证”并不是像“居民身份证”那样的证件，而是搭载在一张银行卡的芯片上。虽然看上去与普通的银行卡没什么区别，但当工作人员将搭载了“网络身份证”的银行卡放在读卡器或智能手机背面读取，不需要在网上提交自己的姓名、住址、电话、身份证号码等个人信息，就能方便地进行网上购物，物流状况也一目了然。
据公安部第三研究所信息网络安全公安部重点实验室副主任严则明介绍，我国自主研制的“网络身份证”（eID）技术，采用了“国密SM2”算法，通过高强度安全机制，可以确保无法被读取、复制、篡改或非法使用，从而确保芯片载体及其持有人一一对应。
目前，公安部第三研究所已在我国广泛开展“网络身份证”（eID）技术的应用试点。2012年，在北京邮电大学发放了近3万张“网络身份证”，进行校园内网络全业务流程的试点。在银行系统，加载了eID的工商银行金融IC卡已在全国试点发行600万张。</t>
    <phoneticPr fontId="5" type="noConversion"/>
  </si>
  <si>
    <t>联想借摩托罗拉Moto Maxx进军南美市场</t>
    <phoneticPr fontId="5" type="noConversion"/>
  </si>
  <si>
    <t>据Gigaom网站11月5日报道，联想旗下的摩托罗拉公司在美国南部地区发售物美价廉的智能机大获成功后，打算通过高端机型 Moto Maxx拓展市场。
虽然10月联想以29亿的价格从谷歌手里收购了摩托罗拉，但面向拉丁美洲的最新智能机不会以联想Lenovo为商标，而是以Moto Maxx替代。 因为相比较联想品牌而言，摩托罗拉在拉丁美洲地区要更有品牌熟识度。
据摩托罗拉官方消息，Maxx搭载5.2英寸四倍高清显示屏，像素密度565ppi。Moto Maxx的亮点还有2100万像素主摄像头、双LED闪光灯、64GB机身存储空间等高手机配备。摩托罗拉以凯拉夫纤维和金刚玻璃打造手机机身，以增强手机跌落的抗损伤能力。Moto Maxx电池容量为3900mAh，并且配备摩托罗拉Turbo充电器，可以在15分钟内为手机充够八个小时续航的电量。
摩托罗拉暂时未透露Moto Maxx的定价，只是称已经在巴西率先上市，并于12月中旬在墨西哥开始发售，此后再向全拉丁美洲推广。摩托罗拉公司此前在这些地区以低价的Moto E 和Moto G赢得市场，至于这儿的人们是否愿意花更高的价钱买一部高端的安卓智能手机，我们只能拭目以待。</t>
    <phoneticPr fontId="5" type="noConversion"/>
  </si>
  <si>
    <t>新加坡智能手机普及率全球第一 韩国排第二</t>
    <phoneticPr fontId="5" type="noConversion"/>
  </si>
  <si>
    <t>据中新社电，谷歌的最新调查报告显示，新加坡和韩国是世界上智能手机使用率最高的两个国家，分别是85%和80%。
研究显示，亚洲国家的用户更趋向于使用智能手机上网，而在欧美等西方国家，人们更倾向于使用计算机上网。调查另一项有趣的发现是，日本国民最常接触互联网，95%的日本国民每日都要上网，55岁以上的用户中每日上网的比率高达94%。</t>
    <phoneticPr fontId="5" type="noConversion"/>
  </si>
  <si>
    <t>日本东京加快完善街头无线局域网 可对应中文</t>
    <phoneticPr fontId="5" type="noConversion"/>
  </si>
  <si>
    <t>据日本新华侨报网报道，着眼于2020年东京奥运会和残奥会举办，目前，东京都内正在持续整备智能手机等能够免费上网的公众无线LAN。此前，一项调查显示，外国游客在日本停留时对使用公众无线LAN感到不满。考虑到社交网站等也可作为灾害发生时代替电话通讯手段，东京都内为扩充无线LAN正加速采取措施，可对应中文。
据日本《读卖新闻》消息，今年7月，东京都台东区浅草寺的仲见世商业街，当地商店街开始面向外国人提供免费公众无线LAN服务。虽然部分商业街以前提供此项服务，但是外国游客提出“海外手机终端无法使用”，“读不懂日语无法连接”等意见，表示不满。为此，商店街设置了能够简单连接的机器，最初显示的引导画面能够对应中文、英语、韩语、德语等11个国家语言。
据报道，一名来自新西兰的游客表示：“对于海外旅行者来说在网上检索信息不可欠缺。完善无线LAN环境，使人们能够在街道上自由使用。我认为这是理所当然的事情。”
浅草观光联盟的会长冨士滋美说：“面向东京奥运会举办，汲取外国游客的需求，提高外国游客的满意度也是待客的一种方式。”
据悉，无线LAN无需使用线缆可以连接网络，用电脑和智能手机可以使用。目前，日本国内餐饮店也有可以使用的无线LAN，但是免费使用的场所有限。
报道称，日本观光厅2011年在国内6个城市以外国人为对象实施的调查显示，关于在日本停留时感到苦恼的事情，回答“免费公众无线LAN环境”的比例占36.7%，最多。
报道指出，由于社交网站发达，用写真和视频一起宣传观光地好处的外国人正在增加，这也将有助于吸引游客。
日本国家和东京都也正在为设置公众无线LAN提供补助金等持续支援。大地震时，通过手机电话确定家庭成员是否安全变得很难。如果无线LAN能够普及，使用智能手机和平板终端连接网络，通过邮件和免贵通话应用软件也能够取得联络。</t>
    <phoneticPr fontId="5" type="noConversion"/>
  </si>
  <si>
    <t>微软Lumia品牌将启用 “诺基亚”成历史</t>
    <phoneticPr fontId="5" type="noConversion"/>
  </si>
  <si>
    <t>11月6日消息，诺基亚官方通过微博宣布，即将更名为微软Lumia，取代“诺基亚”，成为手机的新品牌名称。
诺基亚法国是微软旗下首个采用新名字的子公司。这家公司已经将自己在Facebook、Twitter以及其他社交网站的帐户更名为了“微软Lumia”。
此前，微软已经开始为更名做了铺垫，诺基亚WP应用在最近全部重新命名为Lumia，微软针对今年假日销售旺季制定的广告海报也一再强调“Lumia”而不是“诺基亚”。
去年9月份，微软正式宣布收购诺基亚的手机部门，并且将获得部门的诺基亚专利。微软当时预计花费72亿美元进行收购，交易将在第一季度完成。不过收购由于亚洲反垄断的审查，这笔交易在接近完成的时候被推迟了，直至今年4月才正式完成。</t>
    <phoneticPr fontId="5" type="noConversion"/>
  </si>
  <si>
    <t>SA：2014年第三季度全球手机出货量达4.6亿部 同比增8%</t>
    <phoneticPr fontId="5" type="noConversion"/>
  </si>
  <si>
    <t>北京时间11月5日下午消息 Strategy Analytics最新发布的报告显示，2014年第三季度全球手机出货量从去年同期的4.272亿部增长至今年的4.595亿部，同比增长8%，主要受到受亚洲、非洲和拉丁美洲市场对3G和4G机型需求的驱动。
智能手机占比整体手机出货量70%。手机厂商中LG业绩表现最好，占据了5%的市场份额，为其三年以来在手机市场中业绩最好的一年。
本季度，三星全球手机出货量大幅下跌15%，达1.017亿部，仅占有22%的市场份额。在中国厂商越发激烈的竞争下，三星的增长速度已放缓，但仍保持很好的产品组合，其全球手机出货量依旧超过苹果和诺基亚的总和。诺基亚的手机出货量达5220万部，占总份额的11%。微软收购后的诺基亚，继续面临来自苹果和众多安卓厂商在所有价位段的激烈竞争。
苹果全球出货量达从去年同期的3380万部提升至今年的3930万部iPhone，Strategy Analytics注意到苹果的年均增长率从2013年第三季度的26%下降至16%，尽管最近新的iPhone 6产品组合发布很成功，苹果发现今年持续增长变得困难。LG本季度发展强劲，占有5%的全球手机市场份额，这是自2011年第三季度以来的最高水平。LG在美国和欧洲的业绩表现尚佳，但我们提醒中国和印度仍是厂商需努力解决的主要的弱点。
其它研究发现包括，本季度小米全球手机出货量达1800万部，占4%的市场份额，首次成为全球第五大手机出货量厂商。小米的全球手机出货量主要集中在其拥有着名品牌效应和出色的零售业绩的中国。
长尾的二线品牌继续在五大手机品牌之外保持发展势头。全球范围内关键的新兴挑战者的手机品牌包括TCL-阿尔卡特、OPPO、Vivo、联想和其他厂商，他们是需要保持重点监测的厂商。</t>
    <phoneticPr fontId="5" type="noConversion"/>
  </si>
  <si>
    <t>英国电信收入微增电视、光纤业务成为增收主力</t>
    <phoneticPr fontId="95" type="noConversion"/>
  </si>
  <si>
    <t xml:space="preserve">英国电信集团日前公布了截至2014年9月30日的第二财季业绩。扣除汇率影响，集团基本收入增长了0.2%；基本运营成本下降1%；息税折旧摊销前利润上升1%，每股收益上升15%；Openreach光纤宽带网络连接用户数达到34.4万，增加9%；中期红利增加15%。
英国电信首席执行官Gavin Patterson称：“公司这个季度表现稳健。由于我们降低了成本，息税折旧摊销前利润增加，财务表现略微超过市场预期。税前利润增长13%。”
数据显示，英国电信体育频道英超联赛转播的观众数量平均增加45%，光纤业务也推动了业务增长，该公司三分之一的零售端宽带客户在使用超快的网速。据悉，英国电信的光纤已覆盖2100万多座楼宇且将继续增加。Patterson表示继续看好整个市场对超高速光纤的强劲需求。
另据Patterson透露，进一步提升客户服务水平仍是英国电信优先考虑的重点，Openreach业务部门将另外招募500名工程师，以提升客户服务。此外，该公司还针对商务市场推出了一系列基于云技术的产品及服务。 </t>
    <phoneticPr fontId="95" type="noConversion"/>
  </si>
  <si>
    <t>联通用互联网思维撬动4G 投资近百亿元拉动新计划</t>
    <phoneticPr fontId="95" type="noConversion"/>
  </si>
  <si>
    <t>11月5日，中国联通携手终端产业链合作伙伴在成都举行“创新合作、共赢4G”——中国联通双4G领先计划产业链高端峰会。中国联通常小兵董事长、姜正新副总经理、熊昱副总经理出席大会。国内外知名芯片商、终端厂商、国代商、操作系统商、渠道合作伙伴和互联网合作伙伴等产业链各领域负责人超过千人参加了该峰会。
中国联通常小兵董事长表示，自2013年12月获得TD-LTE 4G牌照、特别是今年6月获批开展LTE混合组网试验以来，中国联通着力打造峰值速率100Mbps和150Mbps的 “双百兆”网络。这次发布“双4G领先计划”，就是让产业链各方共同分享中国联通的差异化优势：通过加快网络建设，实现移动宽带覆盖到村；通过布局终端产业链，实现高、中、低端全覆盖；通过发展、维系双提升，实现用户结构调整和规模质量发展；通过全面创新合作，推动产业链各方合作共赢。
中国联通熊昱副总经理发布了基于集中运营的双4G领先策略。中国联通将“全面实施以4G为统领的移动宽带领先战略”，坚持“基于集中运营的双4G领先市场策略”，在行业内率先打造了以CBSS系统和沃易购系统为核心的全国统一集中运营平台，实现了全国集中统一运营。同时，中国联通将着力提升网络、业务、销售和支撑等四方面能力，实现产业链共赢生态圈的构建。
作为峰会当天的重点，中国联通在峰会上发布了“双4G领先计划”，将联合产业链各方在产品、渠道和体验方面实现领先。
在产品方面，中国联通将打造双4G产品，并通过“双4G双百兆”终端重构4G终端市场格局，打破目前4G终端市场以运营商为维度的分类，将双4G终端打造成为消费者首选、渠道首推和市场主流的产品。
在渠道方面，中国联通将创新开展产业链“1+1”合作，在现有的“定制终端+渠道+统一业务政策”传统分级合作模式的基础上，探索建立全国统一“双4G终端+核心渠道+专属定制业务政策”的垂直区隔合作新模式，同时借力沃易购服务平台创新渠道合作模式，为产业链搭建了更加便捷、有效、低成本终端销售平台。
在用户体验方面，中国联通将为消费者提供更多的实惠和更丰富的选择。存费送机合约长期存在并主要用于联通自有渠道和核心战略渠道；合约惠机将成为社会渠道合约发展的主流产品；同时，中国联通还将推出业务补贴模式用于社会渠道阶段性定向用户发展，结合空中入网方式，实现足不出户，业务轻松办理。
基于此，熊昱在发言中高调地提出了中国联通2015年双4G领先计划终端销量目标为1亿台，将为这些终端提供价值15亿元的话费以及价值20亿元的流量包。中国联通还联合产业链各方打造“双4G终端百万俱乐部”，采取全国级战略操盘方式，争取实现10款产品销量超过100万台，目前中兴的红牛2已经入主“双4G终端百万俱乐部“。中国联通还将给予“双4G终端百万俱乐部”专项终端补贴和终端酬金共计60亿元予以支持。
渠道扁平透明
中国联通“沃易购”平台的全面启动是峰会当天关注的一大焦点。沃易购”平台利用互联网手段实现了终端和业务的“集中化、扁平化、透明化和端到端”的运营，利用多边网络效应和平台经济效应打造了产业链经营生态圈。
据“沃易购”平台负责人、中国联通广西公司总经理鲁东亮介绍，仅历时半年的时间“沃易购”便建设完成采用全新云架构、支撑全国的领先垂直电商平台，为渠道合作伙伴提供了集终端、业务和金融服务等一揽子解决方案。截至目前，平台已有超过20万的渠道客户注册，累计销售额已经突破30亿。
今后，所有双4G终端都将按照市场化的原则，通过“沃易购”平台直接配置到全国各地的零售门店。“沃易购”电子商务平台的上线运营，这是中国联通面对发展模式转型机遇，推动产业链经营模式转型。
“沃易购”平台的打造规避了以往很多纷繁的中间环节，透明化、端到端的采购环节让非一线城市的用户也能够享受到更加公平的购买价格。不过，这样的平台跟联通华盛这家负责联通定制机销售的公司又是怎样的关系呢？
对此，中国联通市场部总经理、中国联通华盛公司总经理库伟表示：“华盛公司除了国代商平台角色外，还是中国联通终端的运营平台，它负责明星产品的打造、推出以及在’沃易购’平台上的销售，还有在联通自有营业厅里产品的销售上，华盛都将起到更大的作用。”
用互联网思维撬动4G
在11月5日的峰会上，中国联通提出了产业链“1+1”合作新模式，第一个“1”是统一政策、分级合作，第二个“1”是唯一政策、一点合作。中国联通与多家产业链合作伙伴签署了“1＋1”合作备忘录，包括与酷派集团签署关于空中入网方面的“1＋1”合作、与荣耀签署关于沃易购方面的“1＋1”合作、与苏宁云商签署关于视频沃卡方面的“1＋1”合作等等。
为了展现产业链合作伙伴对中国联通双4G策略的产品支持和合作支持，中国联通联合终端合作伙伴对已上市的76款双4G终端和年底前计划上市的91款双4G终端进行展示，并发布了10款双4G重量级产品。包括酷派大神F2、联想Z2、华为G7、荣耀畅玩4X、OPPO 1100、vivo X5F、中兴天机、 HTC htc one （M8 EYE ）、TCL 么么哒3N、三星G3606等。
谈及中国联通“双4G”策略的推出，熊昱表示：“中国联通是三家运营商中最先用互联网思维来关注客户体验的，我们要用互联网的思维改变我们的运营商。为什么美国和中国能出现全球最顶尖的互联网厂家，欧洲不能出现？就是因为欧洲的语言把它割裂成了很多的国家。一定要有足够大的市场。”
“中国联通在4G时代要建立全国统一的4G市场。中国联通在运营的模式上学习了移动互联网运营的模式，双4G网络策略和双4G终端策略上，更加开放了我们的互联网思维，通过扁平化的销售方式，以及更加自由的空中入网方式，开拓了符合移动互联网的道路。”熊昱说。</t>
    <phoneticPr fontId="95" type="noConversion"/>
  </si>
  <si>
    <t>中国移动电商交易额突破1600亿元</t>
    <phoneticPr fontId="95" type="noConversion"/>
  </si>
  <si>
    <t>11月6日消息，业内人士透露，截至目前，中国移动已经提前完成2014年电子渠道业务的目标，提前实现了电子渠道在线交易额1500亿元、终端销，售量1500万台。
据悉，中国移动总部及各省公司重点开展了自有移动商城建设、运营及外部电商加快拓展，天猫旗舰店上线入驻、支付及物流等基础能力提升、互联网充值直连合作、“5.17 4G手机狂欢节”统一营销活动组织等工作。截至10月31日，在线交易额已突破1620亿元，同比增长182 %；终端销售量已达1161万部，同比增长88%。</t>
    <phoneticPr fontId="95" type="noConversion"/>
  </si>
  <si>
    <t>中国电信等8企业发起成立中国企业大数据联盟</t>
    <phoneticPr fontId="95" type="noConversion"/>
  </si>
  <si>
    <t>11月4日，由中国电信、中国东方航空、中航信、工信部电信研究院、互联网协会互联网金融工作委员会、易车、亚信科技、晶赞科技等8单位发起，45家企业联合组成的中国企业大数据联盟在北京举行成立大会。
中国电信集团公司总经理杨杰在会中表示，大数据在优化商业服务、拉动信息消费、改善社会治理、促进经济转型等方面发挥着越来越积极的作用。中国企业大数据联盟的成立，对推动大数据技术标准和数据安全标准的建立、跨界合作和商业模式创新有着积极的意义。中国电信作为联盟的发起方和倡导者，将坚持“全面聚合、深入挖掘、高效应用”的大数据发展战略，开展全面深层次合作，全力打造数据生态链，推动大数据创新发展。
据了解，中国企业大数据联盟致力于推动跨界大数据标准制定与合作，积极促进大数据技术成果在各行业应用推广，全面提升成员单位大数据应用的整体水平；汇聚各方力量，借鉴世界先进经验，使联盟成为推动大数据技术进步、应用创新的中坚力量，为我国大数据产业健康发展做出贡献。中国企业大数据联盟将给企业提供了一个多维度数据共享的平台，促进联盟成员加强交流，充分利用已有的数据能力，实现跨行业、多维度的数据互补，在产业规模化、行业阳光化、使用规范化方面，建立起统一的数据标准和数据安全机制，更大程度的挖掘企业大数据使用的能力，促进创新应用推广。</t>
    <phoneticPr fontId="95" type="noConversion"/>
  </si>
  <si>
    <t>中兴通讯称商业市场业绩同比增长超过300%</t>
    <phoneticPr fontId="5" type="noConversion"/>
  </si>
  <si>
    <t>北京时间11月7日消息（张月红）今日，中兴通讯2014年商业市场高峰论坛在武汉举行，论坛继承了“开放劲取”的渠道主题。中兴通讯高级副总裁、政企事业部总经理庞胜清在会议致辞环节表示，中兴通讯今年前三个季度整体营业收入588.01亿元，同比增长7.78%，实现归属于上市公司股东的净利润18.32亿元，同比增长232.04%。
具体到商业市场，中兴通讯政企网营销中心渠道管理部部长武峰透露，2014年第三季度，中兴通讯商业市场业绩与2013年同期相比，增长超过300%。
庞胜清总结政企业务大幅增长的主要因素时表示，移动运营商对4G的大力投入，以及全球政企市场的快速增长，包括中兴合作伙伴的发力都是重要原因。在商业市场，中兴目前在全球的合作伙伴超过了3000家，国内超过2800家，产单的合作伙伴达到2100家。公司通过方案营销促进产品增长的策略初见成效。
他说，政企市场有三块领域取得了高速增长：首先就是智慧城市建设，中兴已经是第一品牌，进入了109个城市，当然规模大小不同，有的是多模块，有的是单模块；中兴在轨道交通领域的新增市场份额也保持了第一名，最值得一提的是地空宽带覆盖，国内首条实现了空中上网的航线国航，是由中兴通讯提供的方案和设备，高铁及地铁的4G信号覆盖方面，中兴也是第一阵营；第三块领域就是新能源，中兴的充电式新能源汽车已经投入了商用。
庞胜清表示，近几年的政企市场有三大发展趋势体现的非常明显，首先就是移动互联网与传统行业的深度融合，企业需要利用信息化技术做到轻资产，高效管理和快速的市场反应。
第二个趋势是云计算、大数据和物联网将带来一场全新的信息化革命，云服务和O2O被广泛应用，所有的企业都要重新部署自己的企业架构、业务流程，比如说在金融领域，大密度、传统的银行IT架构正在被分布式的、去中心化的云服务取代。
今后，大数据将成为企业和机构的核心资产，利用数据来分析用户喜好，提供个性化的服务，将成为企业竞争力的差异点。
第三个趋势是信息安全，它将成为政府和企业在选择ICT解决方案和服务时的关键因素。
政企市场行业众多、门类庞杂，靠一己之力不可能囊括所有。发展政企市场，中兴会一如既往的执行与合作伙伴一起发展的策略。庞胜清表示，中兴希望重新定义与合作伙伴的关系，在更高一个层面展开合作，有互利也有信任，在后续的发展过程中，要发展高层次的合作关系。具体来说，庞胜清希望，在一些中兴已经占据致高点的行业，合作伙伴能全力以赴的推进中兴产品及方案的应用，在一些中兴还没有占据致高点的行业，也希望合作伙伴和中兴一起开拓。
未来在商业市场，中兴会围绕“产品领先”展开与合作伙伴的合作，产品和方案的开发围绕“为客户提供更好的体验，专业化的运作，更多增值的创新的服务”这三点，以公开、公正、公平的合作机制实现共赢。</t>
    <phoneticPr fontId="5" type="noConversion"/>
  </si>
  <si>
    <t>爱立信助力远传电信进行目录驱动的订单流程改造</t>
    <phoneticPr fontId="5" type="noConversion"/>
  </si>
  <si>
    <t>爱立信日前宣布拓展与台湾移动运营商远传电信的合作关系，作为其主要的系统集成商，负责远传IT转型中从意向到服务这一环节的系统集成。爱立信为远传提供端到端解决方案，涵盖多个系统及专业服务，涉及市场发掘、业务需求识别、系统设计及实施一直到产品推出等多个方面。
远传部署的解决方案包括爱立信订单无忧和爱立信目录管理，可以帮助远传改善客户订单体验，并减少人工处理订单异常的现象，这些均会令远传受益匪浅。另外，远传还可以对产品和技术服务组件进行分类，简化绑定服务创建、产品规则定义及产品组合管理。
远传信息科技事业部执行副总裁林幼玲表示：“通过对解决方案进行全面评估，爱立信订单无忧套件最能满足远传的IT需求，套件的嵌入式规则引擎可以帮助我们简化产品的提供。目录驱动的订单管理系统对移动、内容、固网及ISP业务进行集中统一管理，远传可以借助这一系统提高灵活性，并缩短上市时间。”
爱立信东北亚区总裁杨席凯（Jan Signell）表示：“爱立信与远传的这个新项目开启了双方合作的新篇章。借助我们丰富的IT转型经验和全面的产品组合，远传将具有强大的优势，提高服务敏捷性，在网络运营、产品管理和客户服务等方面享受无与伦比的益处。”
爱立信是远传的重要移动网络合作伙伴，一直支持远传的传统服务，并在今年早些时候帮助远传开始部署最新的4G无线及核心网络。
为了满足客户需求，运营商需要不断改善客户体验，同时获取更多收入，提高运营效率。爱立信提供全面、统一的OSS/BSS软件套件，并具有世界一流的咨询、系统集成和管理服务能力，能够帮助运营商不断提高敏捷性。</t>
    <phoneticPr fontId="5" type="noConversion"/>
  </si>
  <si>
    <t>中兴与欧两大网络运营商合作 拓展当地服务业务</t>
    <phoneticPr fontId="5" type="noConversion"/>
  </si>
  <si>
    <t>据美国商业咨询(BusinessWire)网站11月5日报道，中兴通讯集团德国子公司4日宣布与两家欧洲网络运营商签订托管服务合同。中兴通讯与荷兰最大的网络运营商荷兰皇家电信(KPN)签署了语音信息托管协议，与卢森堡一家虚拟网络运营商JOIN Experience签订了一项综合服务合同，包括核心网络的运营和维护，以及新品的发售。同时，中兴还是JOIN Experience核心网络唯一的设备供应商。目前，中兴拥有1000多名高素质的托管服务员工，致力于向德国周边国家拓展其服务业务。
中兴德国子公司与荷兰皇家电信(KPN)签署一项为期三年的合同，准备全面接收荷兰皇家电信(KPN)语音信息服务的虚拟主机和维护工作。公司将为荷兰的移动用户提供相关管理服务，语音信息服务运营维护。公司经过三周的细心准备与协调，将与2014年11月1日开始，接手KPN 的语音信息服务的虚拟主机。
2009年年末，KPN选择中兴作为其在德国和比利时新一代2G/3G/4G网络唯一的供应商。中兴最开始只是为其提供网络接入设备，慢慢发展到为其部署核心网络设备，现在，还负责实现其托管服务。
中兴德国子公司与JOIN签订了一项综合托管服务合同，在该合同中，公司将全面负责为卢森堡和比利时的JOIN核心网络提供网络运营，点对点无线网络报告，新品发布和维护，还负责故障检查、维修、测试和软件升级。公司还将携手南京中兴软创公司，为用户提供更快更可靠的体验。南京中兴软创是中兴旗下的IT公司，提供先进的BSS/OSS综合解决方案和主要的新型软件。在该协议中，中兴软创还将为JOIN网络提供整套的计费和支付管理系统。
“JOIN 计划从11月中旬开始，向其他欧洲国家拓展其移动和IT服务业务，第一个目标是比利时。”JOIN Experience的总经理说，“我们与中兴德国子公司签署的这项协议，表示了我们与中兴渴望合作发展的意愿。拓展欧洲其他国家市场，发挥泛欧洲关税的潜力，这是我们的目标。我们认为，中兴与我们有相同的奋斗理念，是我们的最佳合作伙伴。”
中兴德国子公司CEO徐子阳说，“公司从2013年开始运营，2014年就接手E-Plus移动网络的运营，增长显著。自中兴公司在德国开始运营以来，我们一直致力于向欧洲其他网络运营商推销我们的服务。过去的十年中，我们与多家欧洲运营商都有合作，为其终端客户提供面向未来的低成本、高效率的方案，以满足用户不断增长的需求。我们与KPN和JOIN Experience最近签订了一项合同，这不仅证明了我们托管服务的优秀能力，还有我们在欧洲成功的销售策略。”</t>
    <phoneticPr fontId="5" type="noConversion"/>
  </si>
  <si>
    <t>板块PE（TTM 2014.11.07）</t>
    <phoneticPr fontId="73" type="noConversion"/>
  </si>
  <si>
    <t>(2014/11/3-2014/11/10)</t>
    <phoneticPr fontId="5" type="noConversion"/>
  </si>
  <si>
    <t>这一年，国内三大电信运营商的竞争几乎是中移动4G一家唱天下，后续随着电信、联通4G混合试验网的推进，竞争势态逐日提升。眼下，对于联通、电信而言，最渴望的事情莫过于FDD的牌照发放，从而大张旗鼓的与中移动在4G方面进行直接较量。
对此，腾讯科技从内部渠道获悉，有关部门已开始着手FDD牌照发放的准备工作，如不出意外，下月将对外发放。
据了解，联通、电信近几个月已经接到上级部门的工作部署，要求在11月前完成FDD制式4G基站的建设或升级工作。众所周知，FDD基站可以由原来的WCDMA制式的3G基站通过软件实现平滑升级。所以，联通FDD制式的4G基站已经实现了城区和重要道路的覆盖。
而电信方面，在取得国内部分城市开展FDD-LTE和TD-LTE混合组网试验的批准后，已于7月下旬在16个城市推出4G手机服务，并于9月初进一步扩展至另外24个城市，接下来将计划扩充到更多城市。而在申请扩大混合组网试验地域范围的同时，电信已提交了FDD商用牌照的申请。
据该人士透露，联通和电信在40个城市开展的FDD-LTE混合组网试验效果显著，已于近期相继提交了FDD商用牌照的申请。按照之前TD-LTE发牌的要求，只要各制式互操作相对成熟后，即可发放FDD-LTE牌照。
根据腾讯科技掌握的情况来看，联通、电信在混合组网的部署上已非常明确，TD-LTE用于城市热点区域覆盖，FDD-LTE用于广域覆盖。而由于TDD牌照先发放，部署范围较广，而FDD由于后发则更聚焦核心城市。目前两种制式已形成有效互补，这也是为何会有混合组网的实际意义所在。
一旦FDD牌照发放，会对中国移动4G市场开拓产生强烈的冲击作用。业内分析人士腾讯科技表示，覆盖是中移动4G拓展上的硬伤，受制于频段的限制，中移动只能建设更多的基站，以保证4G用户体验。
据了解，中移动充分利用抢跑优势，以庞大的资金做后盾。截至9月30日，中移动已建成超过50万个4G基站，4G网络覆盖全国300多个城市，今年整体投资规模将超过2400亿元。而近期中移动已提前启动TD-LTE网络第三期建站工程建设，计划年底建成70万个4G基站，远高于预期的50万个基站。
虽说联通、电信在4G竞争中扮演了一个迟到者的角色，表面来看在4G网络覆盖上与中移动相比没有明显优势。但联通和电信的3G基站在低成本平滑升级后，可以直接提供4G服务，覆盖范围可迅速超越中移动。
在腾讯科技走访北京、上海、广州、深圳、四川等几个城市发现，城区主要范围已有电信、联通的FDD-LTE 4G信号，平均速率在37Mbps左右，不过室内覆盖还有所欠缺。
对于即将到来的FDD牌照，联通方面已着手准备工作，并制定了“双4G”战略。一方面是运营着两张4G网络，另一方面则是推出支持双4G的终端，后者将是其最大的优势。
举例来说，目前市面上已有很多款4G手机，但多数用户并不清楚何为 “5模10频”、“5模13频”等等，而这些纷繁的概念背后其实是三大运营商的博弈。这里简单说明下，模式是不同运营商运营的网络制式，通常五模指的是TD-LTE、FDD-LTE、TD-SCDMA、WCDMA、GSM的通信模式。尽管三家运营商都发了TD-LTE的牌照，但频段分配不一样，所以就会出现有些4G手机并不支持另一家的制式，而联通的4G终端可以全部无缝支持。
目前，全球已有超过21个国家部署TD-LTE网络，开通FDD-LTE网络的则有102个国家和地区，这意味着联通、电信4G用户将可享受到更多国家和地区4G网络的高速无缝漫游，这对中移动的TD-LTE也是不小的压力。</t>
    <phoneticPr fontId="5" type="noConversion"/>
  </si>
  <si>
    <t xml:space="preserve">11月3日，南都记者从本地运营商获悉，中国移动“融合通信”战略中的短信业务改造将进入正式试验阶段。对此，移动内部人士并没有否认，仅表示所有工作都在按原计划进行。所谓“融合通信”战略，指的是在传统语音、短信、通信录等业务基础上，用数据技术代替原有的语音/信息通道，计费模式也从短信按条计算改成统一按流量计费。有人将这种改变定义为“免费短信”，其实不然。用户仍然需要为其中可能产生的数据流量付费，但价格会远低于现在短信一条一角钱的定价。
实现“新消息”相对简单
有关中国移动“融合通信”战略，最早出现在今年年初的巴塞罗那M W C展会上。当时，中国移动CEO李跃在主题演讲时提到了三个新概念，一是“新通话”，它将彻底改变现有基于软交换的64K语音系统，转而采用基于V oLT E的全新通话体系；二是“新消息”，在手机信息功能中支持多种媒体格式的消息交互和群组通信，同时还能兼容传统短彩信功能，简单来说就是用流量来发短信。三是“新联系”，在手机的传统的电话号码中植入社交功能，满足用户的社交需求。
这种新概念迅速被媒体定义为“免费短信、语音通话的诞生”。而就在不久前的亚洲通信展上，李跃又明确表示，融合通信最快会在今年年底实现商用。
2014年还剩两个月左右，对一项业务从实验到商用，这是个颇短的时间。昨日，一位本地运营商人士向南都记者表示，接下来融合通信将进入试点工作，其中短信是最先，也是相对容易商用的部分。
中国移动一直在加速进行VoLT E的网络端改造，这是基于4G的‘新通话’基础，还需要时间。另外基于用户通信录的‘新联系’是最复杂的，那等于要将手机通信录改造成一件移动互联网社交产品。而短信，理论上只要实现用数据网络承载信息发送就可以了。
属手机基本功能
上述运营商人士指出，iPhone之间的iM essage、小米手机之间的短信通信，其实都已实现了这一点，移动在做的实际上是要把这部分业务抢回来。中国移动内部人士接受南都记者采访时则表示，融合通信是公司未来发展的重点，各项工作都在紧锣密鼓地进行中。但并没有确切的时间点，明确告知在什么时间会完成什么事情。
根据南都记者获得的可靠消息，承载这项改造工作的业务部门是总部位于广州的中国移动互联网基地，按照中国移动的计划，该基地将被改造为中国移动专门负责旗下音乐、视频、阅读、游戏等数字内容的互联网新媒体公司。按照职权划分，融合通信的产品运营端会落在该公司，不过中国移动官方并未确认这则消息。
值得注意的是，按照中国移动的“融合通信”思路，无论是“新通话”、“新消息”还是“新联系”，都不是独立的A PP，而是根植于手机底层的基本功能，即用户使用的还是原来的通话、短信功能，只是背后的技术载体出现了变化。这就要求支持“融合通信”的手机出厂时相关应用模块中就已融入了该项功能。
自主智能手机将先搭载新功能
据南都记者从中国移动终端公司获得的消息，未来中国移动自主品牌的智能手机将率先搭载这些功能，它们也是实现融合通信的桥头堡。至于在其他手机中植入，具体还要看移动怎么和手机厂商谈。
“这会是个颇为微妙的过程。”咨询机构战国策首席分析师杨群认为，手机厂商都是趋利的，今年以前，运营商渠道占主流。除非是像苹果这种地位超然的品牌，否则不和运营商合作对手机销量会有很大影响。但今年以来，运营商大幅缩减手机补贴，手机渠道中社会渠道和电商渠道的部分开始增长。宇龙酷派常务副总裁李旺接受南都记者采访时曾表示，运营商会占主导地位，但所占比例会不断下降。也就是说，移动要让手机商支持自己“融合通信”的想法，需要花比过去更多的时间。
事实上，以“新消息”为例，想要“收拾旧河山”，还有另外两道坎。从根本看，“新消息”的本质确实是免收短信费，只收流量费，但微信等通信类OT T业务本质也是如此，想要吸引用户从微信回流到短信，运营商还要在产品上有所突破，做得更好。另外，移动的“新消息”在移动用户之间使用才会免费，而微信并没有这层隔阂。 </t>
    <phoneticPr fontId="95" type="noConversion"/>
  </si>
  <si>
    <t>FDD牌照据传将发  融合通信推进转型</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</si>
</sst>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yyyy\-mm;@"/>
    <numFmt numFmtId="177" formatCode="0.0_);[Red]\(0.0\)"/>
    <numFmt numFmtId="178" formatCode="0.0%"/>
    <numFmt numFmtId="179" formatCode="###,###,##0.000"/>
    <numFmt numFmtId="180" formatCode="yyyy\-mm\-dd;@"/>
    <numFmt numFmtId="181" formatCode="#,##0.0000_ ;\-#,##0.0000\ "/>
    <numFmt numFmtId="182" formatCode="000000"/>
    <numFmt numFmtId="183" formatCode="###,###,##0.00"/>
    <numFmt numFmtId="184" formatCode="yyyy/m/d;@"/>
    <numFmt numFmtId="185" formatCode="yyyy\-m\-d;@"/>
    <numFmt numFmtId="186" formatCode="###,###,###,###,##0.00_ "/>
    <numFmt numFmtId="187" formatCode="###,###,###,###,##0_ "/>
    <numFmt numFmtId="188" formatCode="yyyy/mm/dd"/>
    <numFmt numFmtId="189" formatCode="yyyy\-mm\-dd"/>
  </numFmts>
  <fonts count="101">
    <font>
      <sz val="12"/>
      <name val="宋体"/>
      <charset val="134"/>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2"/>
      <name val="宋体"/>
      <family val="3"/>
      <charset val="134"/>
    </font>
    <font>
      <sz val="9"/>
      <name val="宋体"/>
      <family val="3"/>
      <charset val="134"/>
    </font>
    <font>
      <sz val="11"/>
      <color indexed="8"/>
      <name val="宋体"/>
      <family val="3"/>
      <charset val="134"/>
    </font>
    <font>
      <sz val="11"/>
      <color indexed="10"/>
      <name val="宋体"/>
      <family val="3"/>
      <charset val="134"/>
    </font>
    <font>
      <b/>
      <sz val="11"/>
      <color indexed="8"/>
      <name val="宋体"/>
      <family val="3"/>
      <charset val="134"/>
    </font>
    <font>
      <sz val="10"/>
      <name val="Arial"/>
      <family val="2"/>
    </font>
    <font>
      <sz val="12"/>
      <color indexed="9"/>
      <name val="宋体"/>
      <family val="3"/>
      <charset val="134"/>
    </font>
    <font>
      <b/>
      <sz val="10"/>
      <name val="宋体"/>
      <family val="3"/>
      <charset val="134"/>
    </font>
    <font>
      <b/>
      <sz val="10"/>
      <name val="Calibri"/>
      <family val="2"/>
    </font>
    <font>
      <sz val="10"/>
      <name val="Calibri"/>
      <family val="2"/>
    </font>
    <font>
      <sz val="10"/>
      <color indexed="9"/>
      <name val="宋体"/>
      <family val="3"/>
      <charset val="134"/>
    </font>
    <font>
      <sz val="10"/>
      <color indexed="9"/>
      <name val="Calibri"/>
      <family val="2"/>
    </font>
    <font>
      <b/>
      <sz val="10"/>
      <color indexed="9"/>
      <name val="Calibri"/>
      <family val="2"/>
    </font>
    <font>
      <sz val="12"/>
      <name val="Calibri"/>
      <family val="2"/>
    </font>
    <font>
      <sz val="11"/>
      <color indexed="20"/>
      <name val="宋体"/>
      <family val="3"/>
      <charset val="134"/>
    </font>
    <font>
      <sz val="11"/>
      <color indexed="17"/>
      <name val="宋体"/>
      <family val="3"/>
      <charset val="134"/>
    </font>
    <font>
      <b/>
      <sz val="11"/>
      <color indexed="52"/>
      <name val="宋体"/>
      <family val="3"/>
      <charset val="134"/>
    </font>
    <font>
      <i/>
      <sz val="11"/>
      <color indexed="23"/>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0"/>
      <name val="Helv"/>
      <family val="2"/>
    </font>
    <font>
      <sz val="11"/>
      <color indexed="42"/>
      <name val="宋体"/>
      <family val="3"/>
      <charset val="134"/>
    </font>
    <font>
      <b/>
      <sz val="11"/>
      <color indexed="4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sz val="10"/>
      <name val="宋体"/>
      <family val="3"/>
      <charset val="134"/>
    </font>
    <font>
      <sz val="12"/>
      <color indexed="55"/>
      <name val="宋体"/>
      <family val="3"/>
      <charset val="134"/>
    </font>
    <font>
      <sz val="12"/>
      <name val="宋体"/>
      <family val="3"/>
      <charset val="134"/>
    </font>
    <font>
      <b/>
      <sz val="16"/>
      <name val="宋体"/>
      <family val="3"/>
      <charset val="134"/>
    </font>
    <font>
      <b/>
      <sz val="14"/>
      <name val="仿宋_GB2312"/>
      <family val="3"/>
      <charset val="134"/>
    </font>
    <font>
      <sz val="12"/>
      <name val="仿宋_GB2312"/>
      <family val="3"/>
      <charset val="134"/>
    </font>
    <font>
      <sz val="10"/>
      <color indexed="9"/>
      <name val="仿宋_GB2312"/>
      <family val="3"/>
      <charset val="134"/>
    </font>
    <font>
      <sz val="9"/>
      <name val="仿宋_GB2312"/>
      <family val="3"/>
      <charset val="134"/>
    </font>
    <font>
      <sz val="10"/>
      <name val="宋体"/>
      <family val="3"/>
      <charset val="134"/>
    </font>
    <font>
      <sz val="11"/>
      <name val="宋体"/>
      <family val="3"/>
      <charset val="134"/>
    </font>
    <font>
      <sz val="13"/>
      <color indexed="9"/>
      <name val="Calibri"/>
      <family val="2"/>
    </font>
    <font>
      <sz val="11"/>
      <name val="Calibri"/>
      <family val="2"/>
    </font>
    <font>
      <sz val="11"/>
      <name val="仿宋_GB2312"/>
      <family val="3"/>
      <charset val="134"/>
    </font>
    <font>
      <sz val="12"/>
      <color indexed="16"/>
      <name val="宋体"/>
      <family val="3"/>
      <charset val="134"/>
    </font>
    <font>
      <b/>
      <sz val="12"/>
      <color indexed="16"/>
      <name val="仿宋_GB2312"/>
      <family val="3"/>
      <charset val="134"/>
    </font>
    <font>
      <sz val="10"/>
      <color indexed="10"/>
      <name val="Calibri"/>
      <family val="2"/>
    </font>
    <font>
      <sz val="10"/>
      <color indexed="10"/>
      <name val="宋体"/>
      <family val="3"/>
      <charset val="134"/>
    </font>
    <font>
      <sz val="9"/>
      <name val="宋体"/>
      <family val="3"/>
      <charset val="134"/>
    </font>
    <font>
      <sz val="11"/>
      <name val="宋体"/>
      <family val="3"/>
      <charset val="134"/>
    </font>
    <font>
      <sz val="12"/>
      <name val="宋体"/>
      <family val="3"/>
      <charset val="134"/>
    </font>
    <font>
      <b/>
      <sz val="12"/>
      <color indexed="9"/>
      <name val="仿宋_GB2312"/>
      <family val="3"/>
      <charset val="134"/>
    </font>
    <font>
      <sz val="11"/>
      <color indexed="8"/>
      <name val="宋体"/>
      <family val="3"/>
      <charset val="134"/>
    </font>
    <font>
      <sz val="11"/>
      <color indexed="42"/>
      <name val="宋体"/>
      <family val="3"/>
      <charset val="134"/>
    </font>
    <font>
      <sz val="11"/>
      <color indexed="20"/>
      <name val="宋体"/>
      <family val="3"/>
      <charset val="134"/>
    </font>
    <font>
      <b/>
      <sz val="11"/>
      <color indexed="52"/>
      <name val="宋体"/>
      <family val="3"/>
      <charset val="134"/>
    </font>
    <font>
      <b/>
      <sz val="11"/>
      <color indexed="42"/>
      <name val="宋体"/>
      <family val="3"/>
      <charset val="134"/>
    </font>
    <font>
      <i/>
      <sz val="11"/>
      <color indexed="23"/>
      <name val="宋体"/>
      <family val="3"/>
      <charset val="134"/>
    </font>
    <font>
      <sz val="11"/>
      <color indexed="17"/>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18"/>
      <color indexed="62"/>
      <name val="宋体"/>
      <family val="3"/>
      <charset val="134"/>
    </font>
    <font>
      <b/>
      <sz val="11"/>
      <color indexed="8"/>
      <name val="宋体"/>
      <family val="3"/>
      <charset val="134"/>
    </font>
    <font>
      <sz val="11"/>
      <color indexed="10"/>
      <name val="宋体"/>
      <family val="3"/>
      <charset val="134"/>
    </font>
    <font>
      <sz val="10"/>
      <color indexed="64"/>
      <name val="宋体"/>
      <family val="3"/>
      <charset val="134"/>
    </font>
    <font>
      <b/>
      <sz val="11"/>
      <name val="楷体_GB2312"/>
      <family val="3"/>
      <charset val="134"/>
    </font>
    <font>
      <sz val="9"/>
      <name val="宋体"/>
      <family val="3"/>
      <charset val="134"/>
    </font>
    <font>
      <sz val="12"/>
      <name val="宋体"/>
      <family val="3"/>
      <charset val="134"/>
    </font>
    <font>
      <b/>
      <sz val="10"/>
      <name val="宋体"/>
      <family val="3"/>
      <charset val="134"/>
    </font>
    <font>
      <sz val="12"/>
      <name val="宋体"/>
      <family val="3"/>
      <charset val="134"/>
    </font>
    <font>
      <sz val="11"/>
      <color theme="1"/>
      <name val="宋体"/>
      <family val="3"/>
      <charset val="134"/>
      <scheme val="minor"/>
    </font>
    <font>
      <sz val="10"/>
      <color rgb="FFFF0000"/>
      <name val="Calibri"/>
      <family val="2"/>
    </font>
    <font>
      <sz val="10"/>
      <color rgb="FFFF0000"/>
      <name val="宋体"/>
      <family val="3"/>
      <charset val="134"/>
    </font>
    <font>
      <sz val="12"/>
      <color rgb="FFFF0000"/>
      <name val="Calibri"/>
      <family val="2"/>
    </font>
    <font>
      <b/>
      <sz val="11"/>
      <color theme="0"/>
      <name val="Calibri"/>
      <family val="2"/>
    </font>
    <font>
      <sz val="10"/>
      <name val="宋体"/>
      <family val="3"/>
      <charset val="134"/>
      <scheme val="minor"/>
    </font>
    <font>
      <b/>
      <sz val="11"/>
      <name val="仿宋_GB2312"/>
      <family val="3"/>
      <charset val="134"/>
    </font>
    <font>
      <sz val="12"/>
      <color theme="0"/>
      <name val="Calibri"/>
      <family val="2"/>
    </font>
    <font>
      <sz val="9"/>
      <name val="Calibri"/>
      <family val="2"/>
    </font>
    <font>
      <b/>
      <sz val="10"/>
      <name val="仿宋_GB2312"/>
      <family val="3"/>
      <charset val="134"/>
    </font>
    <font>
      <sz val="10"/>
      <color theme="0"/>
      <name val="Calibri"/>
      <family val="2"/>
    </font>
    <font>
      <sz val="10"/>
      <color theme="1"/>
      <name val="宋体"/>
      <family val="3"/>
      <charset val="134"/>
      <scheme val="minor"/>
    </font>
    <font>
      <b/>
      <sz val="10"/>
      <color theme="0"/>
      <name val="Calibri"/>
      <family val="2"/>
    </font>
    <font>
      <b/>
      <sz val="10"/>
      <name val="宋体"/>
      <family val="3"/>
      <charset val="134"/>
      <scheme val="minor"/>
    </font>
    <font>
      <sz val="10"/>
      <color theme="1"/>
      <name val="宋体"/>
      <family val="2"/>
      <charset val="134"/>
      <scheme val="minor"/>
    </font>
    <font>
      <sz val="10"/>
      <color indexed="10"/>
      <name val="宋体"/>
      <family val="3"/>
      <charset val="134"/>
      <scheme val="minor"/>
    </font>
    <font>
      <b/>
      <sz val="10"/>
      <color theme="0"/>
      <name val="宋体"/>
      <family val="3"/>
      <charset val="134"/>
    </font>
    <font>
      <b/>
      <sz val="11"/>
      <color theme="0"/>
      <name val="宋体"/>
      <family val="3"/>
      <charset val="134"/>
    </font>
    <font>
      <sz val="9"/>
      <name val="宋体"/>
      <family val="3"/>
      <charset val="134"/>
    </font>
    <font>
      <sz val="10"/>
      <color rgb="FF000000"/>
      <name val="宋体"/>
      <family val="3"/>
      <charset val="134"/>
    </font>
    <font>
      <sz val="11"/>
      <color rgb="FF000000"/>
      <name val="宋体"/>
      <family val="2"/>
      <charset val="134"/>
    </font>
    <font>
      <b/>
      <sz val="9"/>
      <color rgb="FFFF0000"/>
      <name val="Calibri"/>
      <family val="2"/>
    </font>
    <font>
      <sz val="10"/>
      <color theme="0"/>
      <name val="宋体"/>
      <family val="2"/>
      <charset val="134"/>
      <scheme val="minor"/>
    </font>
    <font>
      <sz val="10"/>
      <color theme="0"/>
      <name val="宋体"/>
      <family val="3"/>
      <charset val="134"/>
      <scheme val="minor"/>
    </font>
  </fonts>
  <fills count="34">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46"/>
      </patternFill>
    </fill>
    <fill>
      <patternFill patternType="solid">
        <fgColor indexed="9"/>
        <bgColor indexed="64"/>
      </patternFill>
    </fill>
    <fill>
      <patternFill patternType="solid">
        <fgColor indexed="40"/>
        <bgColor indexed="64"/>
      </patternFill>
    </fill>
    <fill>
      <patternFill patternType="solid">
        <fgColor indexed="48"/>
        <bgColor indexed="64"/>
      </patternFill>
    </fill>
    <fill>
      <patternFill patternType="solid">
        <fgColor indexed="63"/>
        <bgColor indexed="64"/>
      </patternFill>
    </fill>
    <fill>
      <patternFill patternType="solid">
        <fgColor indexed="12"/>
        <bgColor indexed="64"/>
      </patternFill>
    </fill>
    <fill>
      <patternFill patternType="solid">
        <fgColor indexed="23"/>
        <bgColor indexed="64"/>
      </patternFill>
    </fill>
    <fill>
      <patternFill patternType="solid">
        <fgColor indexed="22"/>
        <bgColor indexed="64"/>
      </patternFill>
    </fill>
    <fill>
      <patternFill patternType="solid">
        <fgColor indexed="16"/>
        <bgColor indexed="64"/>
      </patternFill>
    </fill>
    <fill>
      <patternFill patternType="solid">
        <fgColor theme="4" tint="-0.499984740745262"/>
        <bgColor indexed="64"/>
      </patternFill>
    </fill>
    <fill>
      <patternFill patternType="solid">
        <fgColor theme="0"/>
        <bgColor indexed="64"/>
      </patternFill>
    </fill>
    <fill>
      <patternFill patternType="solid">
        <fgColor rgb="FFFBFBFB"/>
        <bgColor indexed="64"/>
      </patternFill>
    </fill>
    <fill>
      <patternFill patternType="solid">
        <fgColor rgb="FFADADAD"/>
        <bgColor indexed="64"/>
      </patternFill>
    </fill>
    <fill>
      <patternFill patternType="solid">
        <fgColor theme="3"/>
        <bgColor indexed="64"/>
      </patternFill>
    </fill>
    <fill>
      <patternFill patternType="solid">
        <fgColor theme="3" tint="0.79998168889431442"/>
        <bgColor indexed="64"/>
      </patternFill>
    </fill>
    <fill>
      <patternFill patternType="solid">
        <fgColor rgb="FFFFFFFF"/>
        <bgColor rgb="FF000000"/>
      </patternFill>
    </fill>
  </fills>
  <borders count="4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thin">
        <color theme="3"/>
      </left>
      <right style="thin">
        <color theme="3"/>
      </right>
      <top/>
      <bottom style="thin">
        <color theme="3"/>
      </bottom>
      <diagonal/>
    </border>
    <border>
      <left style="thin">
        <color theme="3"/>
      </left>
      <right style="thin">
        <color theme="3"/>
      </right>
      <top style="thin">
        <color theme="3"/>
      </top>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right style="thin">
        <color theme="3"/>
      </right>
      <top style="medium">
        <color indexed="64"/>
      </top>
      <bottom style="thin">
        <color theme="3"/>
      </bottom>
      <diagonal/>
    </border>
    <border>
      <left/>
      <right/>
      <top style="medium">
        <color indexed="64"/>
      </top>
      <bottom style="thin">
        <color theme="3"/>
      </bottom>
      <diagonal/>
    </border>
    <border>
      <left style="thin">
        <color theme="3"/>
      </left>
      <right/>
      <top style="medium">
        <color indexed="64"/>
      </top>
      <bottom style="thin">
        <color theme="3"/>
      </bottom>
      <diagonal/>
    </border>
    <border>
      <left style="thin">
        <color theme="3"/>
      </left>
      <right style="thin">
        <color theme="3"/>
      </right>
      <top style="medium">
        <color indexed="64"/>
      </top>
      <bottom/>
      <diagonal/>
    </border>
    <border>
      <left/>
      <right style="thin">
        <color theme="3"/>
      </right>
      <top/>
      <bottom/>
      <diagonal/>
    </border>
    <border>
      <left style="thin">
        <color theme="3"/>
      </left>
      <right/>
      <top/>
      <bottom/>
      <diagonal/>
    </border>
    <border>
      <left style="thin">
        <color rgb="FF1F497D"/>
      </left>
      <right style="thin">
        <color rgb="FF1F497D"/>
      </right>
      <top style="thin">
        <color rgb="FF1F497D"/>
      </top>
      <bottom/>
      <diagonal/>
    </border>
    <border>
      <left style="thin">
        <color rgb="FF1F497D"/>
      </left>
      <right style="thin">
        <color rgb="FF1F497D"/>
      </right>
      <top style="thin">
        <color rgb="FF1F497D"/>
      </top>
      <bottom style="thin">
        <color rgb="FF1F497D"/>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36">
    <xf numFmtId="0" fontId="0" fillId="0" borderId="0"/>
    <xf numFmtId="0" fontId="4" fillId="0" borderId="0"/>
    <xf numFmtId="0" fontId="4" fillId="0" borderId="0"/>
    <xf numFmtId="0" fontId="52" fillId="0" borderId="0"/>
    <xf numFmtId="0" fontId="52" fillId="0" borderId="0"/>
    <xf numFmtId="0" fontId="4" fillId="0" borderId="0"/>
    <xf numFmtId="0" fontId="52" fillId="0" borderId="0"/>
    <xf numFmtId="0" fontId="9" fillId="0" borderId="0"/>
    <xf numFmtId="0" fontId="9" fillId="0" borderId="0"/>
    <xf numFmtId="0" fontId="9" fillId="0" borderId="0"/>
    <xf numFmtId="0" fontId="9" fillId="0" borderId="0"/>
    <xf numFmtId="0" fontId="26" fillId="0" borderId="0"/>
    <xf numFmtId="0" fontId="6" fillId="2" borderId="0" applyNumberFormat="0" applyBorder="0" applyAlignment="0" applyProtection="0">
      <alignment vertical="center"/>
    </xf>
    <xf numFmtId="0" fontId="54" fillId="2" borderId="0" applyNumberFormat="0" applyBorder="0" applyAlignment="0" applyProtection="0">
      <alignment vertical="center"/>
    </xf>
    <xf numFmtId="0" fontId="6" fillId="3" borderId="0" applyNumberFormat="0" applyBorder="0" applyAlignment="0" applyProtection="0">
      <alignment vertical="center"/>
    </xf>
    <xf numFmtId="0" fontId="54" fillId="3" borderId="0" applyNumberFormat="0" applyBorder="0" applyAlignment="0" applyProtection="0">
      <alignment vertical="center"/>
    </xf>
    <xf numFmtId="0" fontId="6" fillId="4" borderId="0" applyNumberFormat="0" applyBorder="0" applyAlignment="0" applyProtection="0">
      <alignment vertical="center"/>
    </xf>
    <xf numFmtId="0" fontId="54" fillId="4" borderId="0" applyNumberFormat="0" applyBorder="0" applyAlignment="0" applyProtection="0">
      <alignment vertical="center"/>
    </xf>
    <xf numFmtId="0" fontId="6" fillId="2" borderId="0" applyNumberFormat="0" applyBorder="0" applyAlignment="0" applyProtection="0">
      <alignment vertical="center"/>
    </xf>
    <xf numFmtId="0" fontId="54" fillId="2" borderId="0" applyNumberFormat="0" applyBorder="0" applyAlignment="0" applyProtection="0">
      <alignment vertical="center"/>
    </xf>
    <xf numFmtId="0" fontId="6" fillId="5" borderId="0" applyNumberFormat="0" applyBorder="0" applyAlignment="0" applyProtection="0">
      <alignment vertical="center"/>
    </xf>
    <xf numFmtId="0" fontId="54" fillId="5" borderId="0" applyNumberFormat="0" applyBorder="0" applyAlignment="0" applyProtection="0">
      <alignment vertical="center"/>
    </xf>
    <xf numFmtId="0" fontId="6" fillId="3" borderId="0" applyNumberFormat="0" applyBorder="0" applyAlignment="0" applyProtection="0">
      <alignment vertical="center"/>
    </xf>
    <xf numFmtId="0" fontId="54" fillId="3" borderId="0" applyNumberFormat="0" applyBorder="0" applyAlignment="0" applyProtection="0">
      <alignment vertical="center"/>
    </xf>
    <xf numFmtId="0" fontId="6" fillId="7" borderId="0" applyNumberFormat="0" applyBorder="0" applyAlignment="0" applyProtection="0">
      <alignment vertical="center"/>
    </xf>
    <xf numFmtId="0" fontId="54" fillId="7" borderId="0" applyNumberFormat="0" applyBorder="0" applyAlignment="0" applyProtection="0">
      <alignment vertical="center"/>
    </xf>
    <xf numFmtId="0" fontId="6" fillId="8" borderId="0" applyNumberFormat="0" applyBorder="0" applyAlignment="0" applyProtection="0">
      <alignment vertical="center"/>
    </xf>
    <xf numFmtId="0" fontId="54" fillId="8" borderId="0" applyNumberFormat="0" applyBorder="0" applyAlignment="0" applyProtection="0">
      <alignment vertical="center"/>
    </xf>
    <xf numFmtId="0" fontId="6" fillId="9" borderId="0" applyNumberFormat="0" applyBorder="0" applyAlignment="0" applyProtection="0">
      <alignment vertical="center"/>
    </xf>
    <xf numFmtId="0" fontId="54" fillId="9" borderId="0" applyNumberFormat="0" applyBorder="0" applyAlignment="0" applyProtection="0">
      <alignment vertical="center"/>
    </xf>
    <xf numFmtId="0" fontId="6" fillId="7" borderId="0" applyNumberFormat="0" applyBorder="0" applyAlignment="0" applyProtection="0">
      <alignment vertical="center"/>
    </xf>
    <xf numFmtId="0" fontId="54" fillId="7" borderId="0" applyNumberFormat="0" applyBorder="0" applyAlignment="0" applyProtection="0">
      <alignment vertical="center"/>
    </xf>
    <xf numFmtId="0" fontId="6" fillId="6" borderId="0" applyNumberFormat="0" applyBorder="0" applyAlignment="0" applyProtection="0">
      <alignment vertical="center"/>
    </xf>
    <xf numFmtId="0" fontId="54" fillId="6" borderId="0" applyNumberFormat="0" applyBorder="0" applyAlignment="0" applyProtection="0">
      <alignment vertical="center"/>
    </xf>
    <xf numFmtId="0" fontId="6" fillId="3" borderId="0" applyNumberFormat="0" applyBorder="0" applyAlignment="0" applyProtection="0">
      <alignment vertical="center"/>
    </xf>
    <xf numFmtId="0" fontId="54" fillId="3" borderId="0" applyNumberFormat="0" applyBorder="0" applyAlignment="0" applyProtection="0">
      <alignment vertical="center"/>
    </xf>
    <xf numFmtId="0" fontId="27" fillId="10" borderId="0" applyNumberFormat="0" applyBorder="0" applyAlignment="0" applyProtection="0">
      <alignment vertical="center"/>
    </xf>
    <xf numFmtId="0" fontId="55" fillId="10" borderId="0" applyNumberFormat="0" applyBorder="0" applyAlignment="0" applyProtection="0">
      <alignment vertical="center"/>
    </xf>
    <xf numFmtId="0" fontId="27" fillId="8" borderId="0" applyNumberFormat="0" applyBorder="0" applyAlignment="0" applyProtection="0">
      <alignment vertical="center"/>
    </xf>
    <xf numFmtId="0" fontId="55" fillId="8" borderId="0" applyNumberFormat="0" applyBorder="0" applyAlignment="0" applyProtection="0">
      <alignment vertical="center"/>
    </xf>
    <xf numFmtId="0" fontId="27" fillId="9" borderId="0" applyNumberFormat="0" applyBorder="0" applyAlignment="0" applyProtection="0">
      <alignment vertical="center"/>
    </xf>
    <xf numFmtId="0" fontId="55" fillId="9" borderId="0" applyNumberFormat="0" applyBorder="0" applyAlignment="0" applyProtection="0">
      <alignment vertical="center"/>
    </xf>
    <xf numFmtId="0" fontId="27" fillId="7" borderId="0" applyNumberFormat="0" applyBorder="0" applyAlignment="0" applyProtection="0">
      <alignment vertical="center"/>
    </xf>
    <xf numFmtId="0" fontId="55" fillId="7" borderId="0" applyNumberFormat="0" applyBorder="0" applyAlignment="0" applyProtection="0">
      <alignment vertical="center"/>
    </xf>
    <xf numFmtId="0" fontId="27" fillId="10" borderId="0" applyNumberFormat="0" applyBorder="0" applyAlignment="0" applyProtection="0">
      <alignment vertical="center"/>
    </xf>
    <xf numFmtId="0" fontId="55" fillId="10" borderId="0" applyNumberFormat="0" applyBorder="0" applyAlignment="0" applyProtection="0">
      <alignment vertical="center"/>
    </xf>
    <xf numFmtId="0" fontId="27" fillId="3" borderId="0" applyNumberFormat="0" applyBorder="0" applyAlignment="0" applyProtection="0">
      <alignment vertical="center"/>
    </xf>
    <xf numFmtId="0" fontId="55" fillId="3" borderId="0" applyNumberFormat="0" applyBorder="0" applyAlignment="0" applyProtection="0">
      <alignment vertical="center"/>
    </xf>
    <xf numFmtId="0" fontId="27" fillId="10" borderId="0" applyNumberFormat="0" applyBorder="0" applyAlignment="0" applyProtection="0">
      <alignment vertical="center"/>
    </xf>
    <xf numFmtId="0" fontId="55" fillId="10" borderId="0" applyNumberFormat="0" applyBorder="0" applyAlignment="0" applyProtection="0">
      <alignment vertical="center"/>
    </xf>
    <xf numFmtId="0" fontId="27" fillId="11" borderId="0" applyNumberFormat="0" applyBorder="0" applyAlignment="0" applyProtection="0">
      <alignment vertical="center"/>
    </xf>
    <xf numFmtId="0" fontId="55" fillId="11" borderId="0" applyNumberFormat="0" applyBorder="0" applyAlignment="0" applyProtection="0">
      <alignment vertical="center"/>
    </xf>
    <xf numFmtId="0" fontId="27" fillId="12" borderId="0" applyNumberFormat="0" applyBorder="0" applyAlignment="0" applyProtection="0">
      <alignment vertical="center"/>
    </xf>
    <xf numFmtId="0" fontId="55" fillId="12" borderId="0" applyNumberFormat="0" applyBorder="0" applyAlignment="0" applyProtection="0">
      <alignment vertical="center"/>
    </xf>
    <xf numFmtId="0" fontId="27" fillId="13" borderId="0" applyNumberFormat="0" applyBorder="0" applyAlignment="0" applyProtection="0">
      <alignment vertical="center"/>
    </xf>
    <xf numFmtId="0" fontId="55" fillId="13" borderId="0" applyNumberFormat="0" applyBorder="0" applyAlignment="0" applyProtection="0">
      <alignment vertical="center"/>
    </xf>
    <xf numFmtId="0" fontId="27" fillId="10" borderId="0" applyNumberFormat="0" applyBorder="0" applyAlignment="0" applyProtection="0">
      <alignment vertical="center"/>
    </xf>
    <xf numFmtId="0" fontId="55" fillId="10" borderId="0" applyNumberFormat="0" applyBorder="0" applyAlignment="0" applyProtection="0">
      <alignment vertical="center"/>
    </xf>
    <xf numFmtId="0" fontId="27" fillId="14" borderId="0" applyNumberFormat="0" applyBorder="0" applyAlignment="0" applyProtection="0">
      <alignment vertical="center"/>
    </xf>
    <xf numFmtId="0" fontId="55" fillId="14" borderId="0" applyNumberFormat="0" applyBorder="0" applyAlignment="0" applyProtection="0">
      <alignment vertical="center"/>
    </xf>
    <xf numFmtId="0" fontId="52" fillId="0" borderId="0"/>
    <xf numFmtId="0" fontId="18" fillId="15" borderId="0" applyNumberFormat="0" applyBorder="0" applyAlignment="0" applyProtection="0">
      <alignment vertical="center"/>
    </xf>
    <xf numFmtId="0" fontId="56" fillId="15" borderId="0" applyNumberFormat="0" applyBorder="0" applyAlignment="0" applyProtection="0">
      <alignment vertical="center"/>
    </xf>
    <xf numFmtId="0" fontId="20" fillId="2" borderId="1" applyNumberFormat="0" applyAlignment="0" applyProtection="0">
      <alignment vertical="center"/>
    </xf>
    <xf numFmtId="0" fontId="57" fillId="2" borderId="1" applyNumberFormat="0" applyAlignment="0" applyProtection="0">
      <alignment vertical="center"/>
    </xf>
    <xf numFmtId="0" fontId="28" fillId="16" borderId="2" applyNumberFormat="0" applyAlignment="0" applyProtection="0">
      <alignment vertical="center"/>
    </xf>
    <xf numFmtId="0" fontId="58" fillId="16" borderId="2" applyNumberFormat="0" applyAlignment="0" applyProtection="0">
      <alignment vertical="center"/>
    </xf>
    <xf numFmtId="0" fontId="21"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9" fillId="17" borderId="0" applyNumberFormat="0" applyBorder="0" applyAlignment="0" applyProtection="0">
      <alignment vertical="center"/>
    </xf>
    <xf numFmtId="0" fontId="60" fillId="17" borderId="0" applyNumberFormat="0" applyBorder="0" applyAlignment="0" applyProtection="0">
      <alignment vertical="center"/>
    </xf>
    <xf numFmtId="0" fontId="29" fillId="0" borderId="3" applyNumberFormat="0" applyFill="0" applyAlignment="0" applyProtection="0">
      <alignment vertical="center"/>
    </xf>
    <xf numFmtId="0" fontId="61" fillId="0" borderId="3" applyNumberFormat="0" applyFill="0" applyAlignment="0" applyProtection="0">
      <alignment vertical="center"/>
    </xf>
    <xf numFmtId="0" fontId="30" fillId="0" borderId="4" applyNumberFormat="0" applyFill="0" applyAlignment="0" applyProtection="0">
      <alignment vertical="center"/>
    </xf>
    <xf numFmtId="0" fontId="62" fillId="0" borderId="4" applyNumberFormat="0" applyFill="0" applyAlignment="0" applyProtection="0">
      <alignment vertical="center"/>
    </xf>
    <xf numFmtId="0" fontId="31" fillId="0" borderId="5" applyNumberFormat="0" applyFill="0" applyAlignment="0" applyProtection="0">
      <alignment vertical="center"/>
    </xf>
    <xf numFmtId="0" fontId="63" fillId="0" borderId="5" applyNumberFormat="0" applyFill="0" applyAlignment="0" applyProtection="0">
      <alignment vertical="center"/>
    </xf>
    <xf numFmtId="0" fontId="31"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5" fillId="3" borderId="1" applyNumberFormat="0" applyAlignment="0" applyProtection="0">
      <alignment vertical="center"/>
    </xf>
    <xf numFmtId="0" fontId="64" fillId="3" borderId="1" applyNumberFormat="0" applyAlignment="0" applyProtection="0">
      <alignment vertical="center"/>
    </xf>
    <xf numFmtId="0" fontId="22" fillId="0" borderId="6" applyNumberFormat="0" applyFill="0" applyAlignment="0" applyProtection="0">
      <alignment vertical="center"/>
    </xf>
    <xf numFmtId="0" fontId="65" fillId="0" borderId="6" applyNumberFormat="0" applyFill="0" applyAlignment="0" applyProtection="0">
      <alignment vertical="center"/>
    </xf>
    <xf numFmtId="0" fontId="23" fillId="9" borderId="0" applyNumberFormat="0" applyBorder="0" applyAlignment="0" applyProtection="0">
      <alignment vertical="center"/>
    </xf>
    <xf numFmtId="0" fontId="66" fillId="9" borderId="0" applyNumberFormat="0" applyBorder="0" applyAlignment="0" applyProtection="0">
      <alignment vertical="center"/>
    </xf>
    <xf numFmtId="0" fontId="6" fillId="4" borderId="7" applyNumberFormat="0" applyFont="0" applyAlignment="0" applyProtection="0">
      <alignment vertical="center"/>
    </xf>
    <xf numFmtId="0" fontId="54" fillId="4" borderId="7" applyNumberFormat="0" applyFont="0" applyAlignment="0" applyProtection="0">
      <alignment vertical="center"/>
    </xf>
    <xf numFmtId="0" fontId="24" fillId="2" borderId="8" applyNumberFormat="0" applyAlignment="0" applyProtection="0">
      <alignment vertical="center"/>
    </xf>
    <xf numFmtId="0" fontId="67" fillId="2" borderId="8" applyNumberFormat="0" applyAlignment="0" applyProtection="0">
      <alignment vertical="center"/>
    </xf>
    <xf numFmtId="0" fontId="32"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8" fillId="0" borderId="9" applyNumberFormat="0" applyFill="0" applyAlignment="0" applyProtection="0">
      <alignment vertical="center"/>
    </xf>
    <xf numFmtId="0" fontId="69" fillId="0" borderId="9" applyNumberFormat="0" applyFill="0" applyAlignment="0" applyProtection="0">
      <alignment vertical="center"/>
    </xf>
    <xf numFmtId="0" fontId="7"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18" fillId="15" borderId="0" applyNumberFormat="0" applyBorder="0" applyAlignment="0" applyProtection="0">
      <alignment vertical="center"/>
    </xf>
    <xf numFmtId="0" fontId="56" fillId="15" borderId="0" applyNumberFormat="0" applyBorder="0" applyAlignment="0" applyProtection="0">
      <alignment vertical="center"/>
    </xf>
    <xf numFmtId="0" fontId="18" fillId="15" borderId="0" applyNumberFormat="0" applyBorder="0" applyAlignment="0" applyProtection="0">
      <alignment vertical="center"/>
    </xf>
    <xf numFmtId="0" fontId="56" fillId="15" borderId="0" applyNumberFormat="0" applyBorder="0" applyAlignment="0" applyProtection="0">
      <alignment vertical="center"/>
    </xf>
    <xf numFmtId="0" fontId="18" fillId="15" borderId="0" applyNumberFormat="0" applyBorder="0" applyAlignment="0" applyProtection="0">
      <alignment vertical="center"/>
    </xf>
    <xf numFmtId="0" fontId="56" fillId="15" borderId="0" applyNumberFormat="0" applyBorder="0" applyAlignment="0" applyProtection="0">
      <alignment vertical="center"/>
    </xf>
    <xf numFmtId="0" fontId="18" fillId="18" borderId="0" applyNumberFormat="0" applyBorder="0" applyAlignment="0" applyProtection="0">
      <alignment vertical="center"/>
    </xf>
    <xf numFmtId="0" fontId="56" fillId="18" borderId="0" applyNumberFormat="0" applyBorder="0" applyAlignment="0" applyProtection="0">
      <alignment vertical="center"/>
    </xf>
    <xf numFmtId="0" fontId="18" fillId="15" borderId="0" applyNumberFormat="0" applyBorder="0" applyAlignment="0" applyProtection="0">
      <alignment vertical="center"/>
    </xf>
    <xf numFmtId="0" fontId="56" fillId="15" borderId="0" applyNumberFormat="0" applyBorder="0" applyAlignment="0" applyProtection="0">
      <alignment vertical="center"/>
    </xf>
    <xf numFmtId="0" fontId="18" fillId="15" borderId="0" applyNumberFormat="0" applyBorder="0" applyAlignment="0" applyProtection="0">
      <alignment vertical="center"/>
    </xf>
    <xf numFmtId="0" fontId="56" fillId="15" borderId="0" applyNumberFormat="0" applyBorder="0" applyAlignment="0" applyProtection="0">
      <alignment vertical="center"/>
    </xf>
    <xf numFmtId="0" fontId="18" fillId="15" borderId="0" applyNumberFormat="0" applyBorder="0" applyAlignment="0" applyProtection="0">
      <alignment vertical="center"/>
    </xf>
    <xf numFmtId="0" fontId="56" fillId="15" borderId="0" applyNumberFormat="0" applyBorder="0" applyAlignment="0" applyProtection="0">
      <alignment vertical="center"/>
    </xf>
    <xf numFmtId="0" fontId="52" fillId="0" borderId="0"/>
    <xf numFmtId="0" fontId="77" fillId="0" borderId="0">
      <alignment vertical="center"/>
    </xf>
    <xf numFmtId="0" fontId="52" fillId="0" borderId="0"/>
    <xf numFmtId="0" fontId="76" fillId="0" borderId="0"/>
    <xf numFmtId="0" fontId="71" fillId="0" borderId="0"/>
    <xf numFmtId="0" fontId="74" fillId="0" borderId="0"/>
    <xf numFmtId="0" fontId="26" fillId="0" borderId="0"/>
    <xf numFmtId="0" fontId="19" fillId="17" borderId="0" applyNumberFormat="0" applyBorder="0" applyAlignment="0" applyProtection="0">
      <alignment vertical="center"/>
    </xf>
    <xf numFmtId="0" fontId="60" fillId="17" borderId="0" applyNumberFormat="0" applyBorder="0" applyAlignment="0" applyProtection="0">
      <alignment vertical="center"/>
    </xf>
    <xf numFmtId="0" fontId="19" fillId="17" borderId="0" applyNumberFormat="0" applyBorder="0" applyAlignment="0" applyProtection="0">
      <alignment vertical="center"/>
    </xf>
    <xf numFmtId="0" fontId="60" fillId="17" borderId="0" applyNumberFormat="0" applyBorder="0" applyAlignment="0" applyProtection="0">
      <alignment vertical="center"/>
    </xf>
    <xf numFmtId="0" fontId="19" fillId="17" borderId="0" applyNumberFormat="0" applyBorder="0" applyAlignment="0" applyProtection="0">
      <alignment vertical="center"/>
    </xf>
    <xf numFmtId="0" fontId="60" fillId="17" borderId="0" applyNumberFormat="0" applyBorder="0" applyAlignment="0" applyProtection="0">
      <alignment vertical="center"/>
    </xf>
    <xf numFmtId="0" fontId="19" fillId="5" borderId="0" applyNumberFormat="0" applyBorder="0" applyAlignment="0" applyProtection="0">
      <alignment vertical="center"/>
    </xf>
    <xf numFmtId="0" fontId="60" fillId="5" borderId="0" applyNumberFormat="0" applyBorder="0" applyAlignment="0" applyProtection="0">
      <alignment vertical="center"/>
    </xf>
    <xf numFmtId="0" fontId="19" fillId="17" borderId="0" applyNumberFormat="0" applyBorder="0" applyAlignment="0" applyProtection="0">
      <alignment vertical="center"/>
    </xf>
    <xf numFmtId="0" fontId="60" fillId="17" borderId="0" applyNumberFormat="0" applyBorder="0" applyAlignment="0" applyProtection="0">
      <alignment vertical="center"/>
    </xf>
    <xf numFmtId="0" fontId="19" fillId="17" borderId="0" applyNumberFormat="0" applyBorder="0" applyAlignment="0" applyProtection="0">
      <alignment vertical="center"/>
    </xf>
    <xf numFmtId="0" fontId="60" fillId="17" borderId="0" applyNumberFormat="0" applyBorder="0" applyAlignment="0" applyProtection="0">
      <alignment vertical="center"/>
    </xf>
    <xf numFmtId="0" fontId="19" fillId="17" borderId="0" applyNumberFormat="0" applyBorder="0" applyAlignment="0" applyProtection="0">
      <alignment vertical="center"/>
    </xf>
    <xf numFmtId="0" fontId="60" fillId="17" borderId="0" applyNumberFormat="0" applyBorder="0" applyAlignment="0" applyProtection="0">
      <alignment vertical="center"/>
    </xf>
    <xf numFmtId="0" fontId="26" fillId="0" borderId="0"/>
    <xf numFmtId="0" fontId="6" fillId="0" borderId="0" applyFill="0" applyBorder="0" applyAlignment="0" applyProtection="0"/>
    <xf numFmtId="0" fontId="4" fillId="0" borderId="0"/>
    <xf numFmtId="0" fontId="3" fillId="0" borderId="0">
      <alignment vertical="center"/>
    </xf>
    <xf numFmtId="0" fontId="2" fillId="0" borderId="0">
      <alignment vertical="center"/>
    </xf>
    <xf numFmtId="0" fontId="1" fillId="0" borderId="0">
      <alignment vertical="center"/>
    </xf>
  </cellStyleXfs>
  <cellXfs count="252">
    <xf numFmtId="0" fontId="0" fillId="0" borderId="0" xfId="0" applyAlignment="1">
      <alignment vertical="center"/>
    </xf>
    <xf numFmtId="0" fontId="12" fillId="0" borderId="0" xfId="0" applyFont="1" applyAlignment="1">
      <alignment vertical="center"/>
    </xf>
    <xf numFmtId="0" fontId="17" fillId="0" borderId="0" xfId="0" applyFont="1" applyAlignment="1">
      <alignment vertical="center"/>
    </xf>
    <xf numFmtId="0" fontId="17" fillId="19" borderId="0" xfId="0" applyFont="1" applyFill="1" applyAlignment="1">
      <alignment vertical="center"/>
    </xf>
    <xf numFmtId="0" fontId="17" fillId="19" borderId="0" xfId="0" applyFont="1" applyFill="1" applyBorder="1" applyAlignment="1">
      <alignment vertical="center"/>
    </xf>
    <xf numFmtId="0" fontId="0" fillId="0" borderId="0" xfId="0" applyBorder="1" applyAlignment="1">
      <alignment vertical="center"/>
    </xf>
    <xf numFmtId="0" fontId="0" fillId="0" borderId="18" xfId="0" applyBorder="1" applyAlignment="1">
      <alignment vertical="center"/>
    </xf>
    <xf numFmtId="0" fontId="0" fillId="0" borderId="15" xfId="0" applyBorder="1" applyAlignment="1">
      <alignment vertical="center"/>
    </xf>
    <xf numFmtId="0" fontId="34" fillId="24" borderId="15" xfId="0" applyFont="1" applyFill="1" applyBorder="1" applyAlignment="1">
      <alignment vertical="center"/>
    </xf>
    <xf numFmtId="0" fontId="0" fillId="0" borderId="14"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35" fillId="25" borderId="12" xfId="0" applyFont="1" applyFill="1" applyBorder="1" applyAlignment="1">
      <alignment vertical="center"/>
    </xf>
    <xf numFmtId="0" fontId="35" fillId="25" borderId="13" xfId="0" applyFont="1" applyFill="1" applyBorder="1" applyAlignment="1">
      <alignment vertical="center"/>
    </xf>
    <xf numFmtId="0" fontId="35" fillId="25" borderId="21" xfId="0" applyFont="1" applyFill="1" applyBorder="1" applyAlignment="1">
      <alignment vertical="center"/>
    </xf>
    <xf numFmtId="0" fontId="0" fillId="25" borderId="15" xfId="0" applyFill="1" applyBorder="1" applyAlignment="1">
      <alignment vertical="center"/>
    </xf>
    <xf numFmtId="0" fontId="0" fillId="25" borderId="0" xfId="0" applyFill="1" applyBorder="1" applyAlignment="1">
      <alignment vertical="center"/>
    </xf>
    <xf numFmtId="0" fontId="0" fillId="25" borderId="18" xfId="0" applyFill="1" applyBorder="1" applyAlignment="1">
      <alignment vertical="center"/>
    </xf>
    <xf numFmtId="0" fontId="0" fillId="25" borderId="14" xfId="0" applyFill="1" applyBorder="1" applyAlignment="1">
      <alignment vertical="center"/>
    </xf>
    <xf numFmtId="0" fontId="0" fillId="25" borderId="19" xfId="0" applyFill="1" applyBorder="1" applyAlignment="1">
      <alignment vertical="center"/>
    </xf>
    <xf numFmtId="0" fontId="0" fillId="25" borderId="20" xfId="0" applyFill="1" applyBorder="1" applyAlignment="1">
      <alignment vertical="center"/>
    </xf>
    <xf numFmtId="0" fontId="38" fillId="25" borderId="0" xfId="0" applyFont="1" applyFill="1" applyBorder="1" applyAlignment="1">
      <alignment vertical="center"/>
    </xf>
    <xf numFmtId="0" fontId="40" fillId="25" borderId="0" xfId="0" applyFont="1" applyFill="1" applyBorder="1" applyAlignment="1">
      <alignment vertical="center"/>
    </xf>
    <xf numFmtId="0" fontId="41" fillId="0" borderId="15" xfId="0" applyFont="1" applyBorder="1" applyAlignment="1">
      <alignment vertical="center"/>
    </xf>
    <xf numFmtId="0" fontId="42" fillId="0" borderId="15" xfId="0" applyFont="1" applyBorder="1" applyAlignment="1">
      <alignment vertical="center"/>
    </xf>
    <xf numFmtId="0" fontId="42" fillId="0" borderId="0" xfId="0" applyFont="1" applyBorder="1" applyAlignment="1">
      <alignment vertical="center"/>
    </xf>
    <xf numFmtId="0" fontId="42" fillId="0" borderId="18" xfId="0" applyFont="1" applyBorder="1" applyAlignment="1">
      <alignment vertical="center"/>
    </xf>
    <xf numFmtId="0" fontId="41" fillId="0" borderId="0" xfId="0" applyFont="1" applyBorder="1" applyAlignment="1">
      <alignment vertical="center"/>
    </xf>
    <xf numFmtId="0" fontId="41" fillId="0" borderId="18" xfId="0" applyFont="1" applyBorder="1" applyAlignment="1">
      <alignment vertical="center"/>
    </xf>
    <xf numFmtId="0" fontId="41" fillId="0" borderId="11" xfId="0" applyFont="1" applyBorder="1" applyAlignment="1">
      <alignment horizontal="center" vertical="center" wrapText="1"/>
    </xf>
    <xf numFmtId="0" fontId="0" fillId="24" borderId="0" xfId="0" applyFill="1" applyAlignment="1">
      <alignment vertical="center"/>
    </xf>
    <xf numFmtId="0" fontId="44" fillId="25" borderId="0" xfId="0" applyFont="1" applyFill="1" applyBorder="1" applyAlignment="1">
      <alignment vertical="center"/>
    </xf>
    <xf numFmtId="0" fontId="47" fillId="25" borderId="0" xfId="0" applyFont="1" applyFill="1" applyBorder="1" applyAlignment="1">
      <alignment horizontal="center" vertical="center"/>
    </xf>
    <xf numFmtId="0" fontId="46" fillId="26" borderId="0" xfId="0" applyFont="1" applyFill="1" applyBorder="1" applyAlignment="1">
      <alignment vertical="center"/>
    </xf>
    <xf numFmtId="0" fontId="10" fillId="26" borderId="16" xfId="0" applyFont="1" applyFill="1" applyBorder="1" applyAlignment="1">
      <alignment vertical="center"/>
    </xf>
    <xf numFmtId="0" fontId="0" fillId="26" borderId="22" xfId="0" applyFill="1" applyBorder="1" applyAlignment="1">
      <alignment vertical="center"/>
    </xf>
    <xf numFmtId="0" fontId="39" fillId="26" borderId="22" xfId="0" applyFont="1" applyFill="1" applyBorder="1" applyAlignment="1">
      <alignment vertical="center"/>
    </xf>
    <xf numFmtId="0" fontId="0" fillId="26" borderId="10" xfId="0" applyFill="1" applyBorder="1" applyAlignment="1">
      <alignment vertical="center"/>
    </xf>
    <xf numFmtId="0" fontId="47" fillId="25" borderId="15" xfId="0" applyFont="1" applyFill="1" applyBorder="1" applyAlignment="1">
      <alignment horizontal="center" vertical="center"/>
    </xf>
    <xf numFmtId="0" fontId="47" fillId="25" borderId="18" xfId="0" applyFont="1" applyFill="1" applyBorder="1" applyAlignment="1">
      <alignment vertical="center"/>
    </xf>
    <xf numFmtId="0" fontId="38" fillId="25" borderId="19" xfId="0" applyFont="1" applyFill="1" applyBorder="1" applyAlignment="1">
      <alignment vertical="center"/>
    </xf>
    <xf numFmtId="0" fontId="17" fillId="25" borderId="0" xfId="0" applyFont="1" applyFill="1" applyBorder="1" applyAlignment="1">
      <alignment vertical="center"/>
    </xf>
    <xf numFmtId="0" fontId="51" fillId="25" borderId="0" xfId="0" applyFont="1" applyFill="1" applyBorder="1" applyAlignment="1">
      <alignment vertical="center"/>
    </xf>
    <xf numFmtId="0" fontId="80" fillId="0" borderId="0" xfId="0" applyFont="1" applyAlignment="1">
      <alignment vertical="center"/>
    </xf>
    <xf numFmtId="0" fontId="0" fillId="29" borderId="0" xfId="0" applyFill="1" applyBorder="1" applyAlignment="1">
      <alignment vertical="center"/>
    </xf>
    <xf numFmtId="0" fontId="0" fillId="30" borderId="0" xfId="0" applyFill="1" applyBorder="1" applyAlignment="1">
      <alignment vertical="center"/>
    </xf>
    <xf numFmtId="0" fontId="0" fillId="30" borderId="18" xfId="0" applyFill="1" applyBorder="1" applyAlignment="1">
      <alignment vertical="center"/>
    </xf>
    <xf numFmtId="0" fontId="42" fillId="25" borderId="0" xfId="0" applyFont="1" applyFill="1" applyBorder="1" applyAlignment="1">
      <alignment vertical="center"/>
    </xf>
    <xf numFmtId="0" fontId="17" fillId="28" borderId="0" xfId="132" applyFont="1" applyFill="1" applyAlignment="1">
      <alignment vertical="center"/>
    </xf>
    <xf numFmtId="0" fontId="82" fillId="0" borderId="0" xfId="132" applyFont="1" applyAlignment="1">
      <alignment vertical="center"/>
    </xf>
    <xf numFmtId="0" fontId="82" fillId="28" borderId="0" xfId="132" applyFont="1" applyFill="1" applyAlignment="1">
      <alignment vertical="center"/>
    </xf>
    <xf numFmtId="0" fontId="4" fillId="28" borderId="0" xfId="132" applyFill="1" applyAlignment="1">
      <alignment vertical="center"/>
    </xf>
    <xf numFmtId="0" fontId="17" fillId="0" borderId="0" xfId="132" applyFont="1" applyAlignment="1">
      <alignment vertical="center"/>
    </xf>
    <xf numFmtId="0" fontId="84" fillId="0" borderId="0" xfId="132" applyFont="1" applyAlignment="1">
      <alignment vertical="center"/>
    </xf>
    <xf numFmtId="0" fontId="84" fillId="28" borderId="0" xfId="132" applyFont="1" applyFill="1" applyAlignment="1">
      <alignment vertical="center"/>
    </xf>
    <xf numFmtId="0" fontId="80" fillId="0" borderId="0" xfId="132" applyFont="1" applyAlignment="1">
      <alignment vertical="center"/>
    </xf>
    <xf numFmtId="0" fontId="17" fillId="19" borderId="0" xfId="132" applyFont="1" applyFill="1" applyBorder="1" applyAlignment="1">
      <alignment vertical="center"/>
    </xf>
    <xf numFmtId="0" fontId="13" fillId="0" borderId="0" xfId="132" applyFont="1" applyAlignment="1">
      <alignment vertical="center"/>
    </xf>
    <xf numFmtId="0" fontId="44" fillId="0" borderId="0" xfId="110" applyNumberFormat="1" applyFont="1" applyAlignment="1"/>
    <xf numFmtId="0" fontId="13" fillId="0" borderId="0" xfId="113" applyNumberFormat="1" applyFont="1"/>
    <xf numFmtId="0" fontId="4" fillId="0" borderId="0" xfId="132" applyFont="1" applyAlignment="1">
      <alignment vertical="center"/>
    </xf>
    <xf numFmtId="183" fontId="5" fillId="19" borderId="28" xfId="115" applyNumberFormat="1" applyFont="1" applyFill="1" applyBorder="1" applyAlignment="1">
      <alignment horizontal="center"/>
    </xf>
    <xf numFmtId="0" fontId="13" fillId="0" borderId="0" xfId="132" applyFont="1" applyFill="1" applyAlignment="1">
      <alignment vertical="center"/>
    </xf>
    <xf numFmtId="0" fontId="86" fillId="0" borderId="29" xfId="132" applyFont="1" applyFill="1" applyBorder="1" applyAlignment="1">
      <alignment horizontal="center" vertical="center"/>
    </xf>
    <xf numFmtId="0" fontId="86" fillId="0" borderId="27" xfId="132" applyFont="1" applyFill="1" applyBorder="1" applyAlignment="1">
      <alignment horizontal="center" vertical="center"/>
    </xf>
    <xf numFmtId="180" fontId="87" fillId="19" borderId="0" xfId="132" applyNumberFormat="1" applyFont="1" applyFill="1" applyBorder="1" applyAlignment="1">
      <alignment horizontal="center" vertical="center"/>
    </xf>
    <xf numFmtId="180" fontId="13" fillId="19" borderId="0" xfId="132" applyNumberFormat="1" applyFont="1" applyFill="1" applyBorder="1" applyAlignment="1">
      <alignment horizontal="center" vertical="center"/>
    </xf>
    <xf numFmtId="0" fontId="13" fillId="0" borderId="0" xfId="132" applyFont="1" applyAlignment="1">
      <alignment horizontal="right" vertical="center"/>
    </xf>
    <xf numFmtId="0" fontId="33" fillId="28" borderId="0" xfId="132" applyFont="1" applyFill="1" applyAlignment="1">
      <alignment vertical="center"/>
    </xf>
    <xf numFmtId="183" fontId="5" fillId="19" borderId="29" xfId="115" applyNumberFormat="1" applyFont="1" applyFill="1" applyBorder="1" applyAlignment="1">
      <alignment horizontal="center"/>
    </xf>
    <xf numFmtId="0" fontId="33" fillId="28" borderId="0" xfId="132" applyFont="1" applyFill="1" applyBorder="1" applyAlignment="1">
      <alignment horizontal="left" vertical="center" wrapText="1"/>
    </xf>
    <xf numFmtId="0" fontId="13" fillId="28" borderId="0" xfId="132" applyFont="1" applyFill="1" applyBorder="1" applyAlignment="1">
      <alignment horizontal="left" vertical="center" wrapText="1"/>
    </xf>
    <xf numFmtId="0" fontId="11" fillId="0" borderId="0" xfId="132" applyFont="1" applyAlignment="1">
      <alignment vertical="center"/>
    </xf>
    <xf numFmtId="0" fontId="90" fillId="28" borderId="0" xfId="132" applyFont="1" applyFill="1" applyAlignment="1">
      <alignment vertical="center"/>
    </xf>
    <xf numFmtId="0" fontId="11" fillId="28" borderId="0" xfId="132" applyFont="1" applyFill="1" applyAlignment="1">
      <alignment vertical="center"/>
    </xf>
    <xf numFmtId="0" fontId="4" fillId="28" borderId="0" xfId="132" applyFill="1" applyAlignment="1">
      <alignment vertical="top"/>
    </xf>
    <xf numFmtId="183" fontId="85" fillId="33" borderId="38" xfId="115" applyNumberFormat="1" applyFont="1" applyFill="1" applyBorder="1" applyAlignment="1">
      <alignment horizontal="center"/>
    </xf>
    <xf numFmtId="183" fontId="85" fillId="33" borderId="39" xfId="115" applyNumberFormat="1" applyFont="1" applyFill="1" applyBorder="1" applyAlignment="1">
      <alignment horizontal="center"/>
    </xf>
    <xf numFmtId="0" fontId="82" fillId="28" borderId="0" xfId="132" applyFont="1" applyFill="1" applyAlignment="1">
      <alignment vertical="top"/>
    </xf>
    <xf numFmtId="0" fontId="17" fillId="0" borderId="0" xfId="132" applyFont="1" applyAlignment="1">
      <alignment horizontal="center" vertical="center"/>
    </xf>
    <xf numFmtId="0" fontId="88" fillId="0" borderId="0" xfId="135" applyFont="1" applyAlignment="1">
      <alignment horizontal="center" vertical="top"/>
    </xf>
    <xf numFmtId="184" fontId="88" fillId="0" borderId="0" xfId="135" applyNumberFormat="1" applyFont="1" applyAlignment="1">
      <alignment horizontal="center" vertical="top"/>
    </xf>
    <xf numFmtId="4" fontId="88" fillId="0" borderId="0" xfId="135" applyNumberFormat="1" applyFont="1" applyAlignment="1">
      <alignment horizontal="center" vertical="top"/>
    </xf>
    <xf numFmtId="0" fontId="88" fillId="0" borderId="0" xfId="135" applyFont="1" applyAlignment="1">
      <alignment horizontal="center" vertical="center"/>
    </xf>
    <xf numFmtId="182" fontId="89" fillId="31" borderId="11" xfId="132" applyNumberFormat="1" applyFont="1" applyFill="1" applyBorder="1" applyAlignment="1">
      <alignment horizontal="center" vertical="center" wrapText="1"/>
    </xf>
    <xf numFmtId="182" fontId="93" fillId="31" borderId="11" xfId="132" applyNumberFormat="1" applyFont="1" applyFill="1" applyBorder="1" applyAlignment="1">
      <alignment horizontal="center" vertical="center" wrapText="1"/>
    </xf>
    <xf numFmtId="0" fontId="96" fillId="0" borderId="11" xfId="132" quotePrefix="1" applyFont="1" applyFill="1" applyBorder="1" applyAlignment="1">
      <alignment horizontal="center" vertical="center"/>
    </xf>
    <xf numFmtId="185" fontId="96" fillId="0" borderId="11" xfId="132" applyNumberFormat="1" applyFont="1" applyFill="1" applyBorder="1" applyAlignment="1">
      <alignment horizontal="center" vertical="center"/>
    </xf>
    <xf numFmtId="4" fontId="96" fillId="0" borderId="11" xfId="132" applyNumberFormat="1" applyFont="1" applyFill="1" applyBorder="1" applyAlignment="1">
      <alignment horizontal="center" vertical="center"/>
    </xf>
    <xf numFmtId="0" fontId="97" fillId="0" borderId="0" xfId="132" applyFont="1" applyFill="1" applyBorder="1" applyAlignment="1">
      <alignment vertical="center"/>
    </xf>
    <xf numFmtId="0" fontId="96" fillId="0" borderId="16" xfId="132" quotePrefix="1" applyFont="1" applyFill="1" applyBorder="1" applyAlignment="1">
      <alignment horizontal="center" vertical="top"/>
    </xf>
    <xf numFmtId="0" fontId="96" fillId="0" borderId="22" xfId="132" quotePrefix="1" applyFont="1" applyFill="1" applyBorder="1" applyAlignment="1">
      <alignment horizontal="center" vertical="top"/>
    </xf>
    <xf numFmtId="185" fontId="96" fillId="0" borderId="22" xfId="132" applyNumberFormat="1" applyFont="1" applyFill="1" applyBorder="1" applyAlignment="1">
      <alignment horizontal="center" vertical="top"/>
    </xf>
    <xf numFmtId="4" fontId="96" fillId="0" borderId="22" xfId="132" applyNumberFormat="1" applyFont="1" applyFill="1" applyBorder="1" applyAlignment="1">
      <alignment horizontal="center" vertical="top"/>
    </xf>
    <xf numFmtId="0" fontId="96" fillId="0" borderId="10" xfId="132" quotePrefix="1" applyFont="1" applyFill="1" applyBorder="1" applyAlignment="1">
      <alignment horizontal="center" vertical="top"/>
    </xf>
    <xf numFmtId="0" fontId="33" fillId="0" borderId="11" xfId="132" applyFont="1" applyBorder="1" applyAlignment="1">
      <alignment horizontal="center" vertical="center"/>
    </xf>
    <xf numFmtId="0" fontId="88" fillId="0" borderId="11" xfId="135" applyFont="1" applyBorder="1" applyAlignment="1">
      <alignment horizontal="center" vertical="center"/>
    </xf>
    <xf numFmtId="14" fontId="33" fillId="0" borderId="11" xfId="132" applyNumberFormat="1" applyFont="1" applyBorder="1" applyAlignment="1">
      <alignment horizontal="center" vertical="center"/>
    </xf>
    <xf numFmtId="0" fontId="33" fillId="0" borderId="0" xfId="132" applyFont="1" applyBorder="1" applyAlignment="1">
      <alignment horizontal="center" vertical="center"/>
    </xf>
    <xf numFmtId="0" fontId="88" fillId="0" borderId="0" xfId="135" applyFont="1" applyBorder="1" applyAlignment="1">
      <alignment horizontal="center" vertical="center"/>
    </xf>
    <xf numFmtId="14" fontId="33" fillId="0" borderId="0" xfId="132" applyNumberFormat="1" applyFont="1" applyBorder="1" applyAlignment="1">
      <alignment horizontal="center" vertical="center"/>
    </xf>
    <xf numFmtId="4" fontId="88" fillId="0" borderId="0" xfId="135" applyNumberFormat="1" applyFont="1" applyBorder="1" applyAlignment="1">
      <alignment horizontal="center" vertical="center" wrapText="1"/>
    </xf>
    <xf numFmtId="4" fontId="88" fillId="0" borderId="0" xfId="135" applyNumberFormat="1" applyFont="1" applyBorder="1" applyAlignment="1">
      <alignment horizontal="center" vertical="center"/>
    </xf>
    <xf numFmtId="49" fontId="12" fillId="28" borderId="0" xfId="132" applyNumberFormat="1" applyFont="1" applyFill="1" applyBorder="1" applyAlignment="1">
      <alignment horizontal="left" vertical="center"/>
    </xf>
    <xf numFmtId="14" fontId="33" fillId="0" borderId="0" xfId="132" applyNumberFormat="1" applyFont="1" applyAlignment="1">
      <alignment horizontal="center" vertical="center"/>
    </xf>
    <xf numFmtId="0" fontId="4" fillId="0" borderId="0" xfId="132" applyAlignment="1">
      <alignment vertical="center"/>
    </xf>
    <xf numFmtId="185" fontId="88" fillId="0" borderId="11" xfId="132" applyNumberFormat="1" applyFont="1" applyBorder="1" applyAlignment="1">
      <alignment horizontal="center" vertical="top"/>
    </xf>
    <xf numFmtId="4" fontId="88" fillId="0" borderId="11" xfId="132" applyNumberFormat="1" applyFont="1" applyBorder="1" applyAlignment="1">
      <alignment horizontal="center" vertical="top"/>
    </xf>
    <xf numFmtId="0" fontId="33" fillId="0" borderId="0" xfId="132" applyFont="1" applyAlignment="1">
      <alignment horizontal="center" vertical="center" wrapText="1"/>
    </xf>
    <xf numFmtId="185" fontId="91" fillId="0" borderId="11" xfId="132" applyNumberFormat="1" applyFont="1" applyBorder="1" applyAlignment="1">
      <alignment horizontal="center" vertical="center"/>
    </xf>
    <xf numFmtId="4" fontId="88" fillId="0" borderId="11" xfId="132" applyNumberFormat="1" applyFont="1" applyBorder="1" applyAlignment="1">
      <alignment horizontal="center" vertical="center"/>
    </xf>
    <xf numFmtId="0" fontId="33" fillId="0" borderId="11" xfId="132" applyFont="1" applyBorder="1" applyAlignment="1">
      <alignment horizontal="center" vertical="center" wrapText="1"/>
    </xf>
    <xf numFmtId="186" fontId="88" fillId="0" borderId="11" xfId="132" applyNumberFormat="1" applyFont="1" applyBorder="1" applyAlignment="1">
      <alignment horizontal="center" vertical="center"/>
    </xf>
    <xf numFmtId="185" fontId="88" fillId="0" borderId="11" xfId="132" applyNumberFormat="1" applyFont="1" applyBorder="1" applyAlignment="1">
      <alignment horizontal="center" vertical="center"/>
    </xf>
    <xf numFmtId="187" fontId="88" fillId="0" borderId="11" xfId="132" applyNumberFormat="1" applyFont="1" applyBorder="1" applyAlignment="1">
      <alignment horizontal="center" vertical="center"/>
    </xf>
    <xf numFmtId="0" fontId="12" fillId="0" borderId="0" xfId="132" applyFont="1" applyAlignment="1">
      <alignment vertical="center"/>
    </xf>
    <xf numFmtId="0" fontId="4" fillId="0" borderId="11" xfId="132" applyBorder="1" applyAlignment="1">
      <alignment horizontal="center" vertical="center"/>
    </xf>
    <xf numFmtId="185" fontId="88" fillId="0" borderId="0" xfId="132" applyNumberFormat="1" applyFont="1" applyAlignment="1">
      <alignment horizontal="center" vertical="top"/>
    </xf>
    <xf numFmtId="4" fontId="88" fillId="0" borderId="0" xfId="132" applyNumberFormat="1" applyFont="1" applyAlignment="1">
      <alignment horizontal="center" vertical="top"/>
    </xf>
    <xf numFmtId="186" fontId="88" fillId="0" borderId="0" xfId="132" applyNumberFormat="1" applyFont="1" applyAlignment="1">
      <alignment horizontal="right" vertical="center"/>
    </xf>
    <xf numFmtId="0" fontId="4" fillId="0" borderId="0" xfId="132" applyAlignment="1">
      <alignment horizontal="center" vertical="center"/>
    </xf>
    <xf numFmtId="185" fontId="92" fillId="0" borderId="0" xfId="132" applyNumberFormat="1" applyFont="1" applyAlignment="1">
      <alignment horizontal="center" vertical="top"/>
    </xf>
    <xf numFmtId="183" fontId="5" fillId="19" borderId="0" xfId="115" applyNumberFormat="1" applyFont="1" applyFill="1" applyBorder="1" applyAlignment="1">
      <alignment horizontal="center"/>
    </xf>
    <xf numFmtId="183" fontId="85" fillId="33" borderId="0" xfId="115" applyNumberFormat="1" applyFont="1" applyFill="1" applyBorder="1" applyAlignment="1">
      <alignment horizontal="center"/>
    </xf>
    <xf numFmtId="0" fontId="5" fillId="0" borderId="0" xfId="132" applyNumberFormat="1" applyFont="1" applyAlignment="1">
      <alignment horizontal="right" vertical="center"/>
    </xf>
    <xf numFmtId="0" fontId="12" fillId="22" borderId="17" xfId="132" applyFont="1" applyFill="1" applyBorder="1" applyAlignment="1">
      <alignment vertical="center"/>
    </xf>
    <xf numFmtId="0" fontId="15" fillId="22" borderId="17" xfId="132" applyFont="1" applyFill="1" applyBorder="1" applyAlignment="1">
      <alignment vertical="center"/>
    </xf>
    <xf numFmtId="0" fontId="15" fillId="21" borderId="11" xfId="132" applyNumberFormat="1" applyFont="1" applyFill="1" applyBorder="1" applyAlignment="1">
      <alignment horizontal="center" vertical="center"/>
    </xf>
    <xf numFmtId="0" fontId="15" fillId="21" borderId="16" xfId="132" applyNumberFormat="1" applyFont="1" applyFill="1" applyBorder="1" applyAlignment="1">
      <alignment horizontal="center" vertical="center"/>
    </xf>
    <xf numFmtId="0" fontId="15" fillId="21" borderId="10" xfId="132" applyNumberFormat="1" applyFont="1" applyFill="1" applyBorder="1" applyAlignment="1">
      <alignment horizontal="center" vertical="center"/>
    </xf>
    <xf numFmtId="0" fontId="13" fillId="22" borderId="17" xfId="132" applyFont="1" applyFill="1" applyBorder="1" applyAlignment="1">
      <alignment vertical="center"/>
    </xf>
    <xf numFmtId="0" fontId="13" fillId="20" borderId="11" xfId="132" applyNumberFormat="1" applyFont="1" applyFill="1" applyBorder="1" applyAlignment="1">
      <alignment horizontal="center" vertical="center"/>
    </xf>
    <xf numFmtId="179" fontId="13" fillId="20" borderId="11" xfId="132" applyNumberFormat="1" applyFont="1" applyFill="1" applyBorder="1" applyAlignment="1">
      <alignment horizontal="center" vertical="center"/>
    </xf>
    <xf numFmtId="179" fontId="13" fillId="20" borderId="16" xfId="132" applyNumberFormat="1" applyFont="1" applyFill="1" applyBorder="1" applyAlignment="1">
      <alignment horizontal="center" vertical="center"/>
    </xf>
    <xf numFmtId="0" fontId="13" fillId="20" borderId="10" xfId="132" applyNumberFormat="1" applyFont="1" applyFill="1" applyBorder="1" applyAlignment="1">
      <alignment horizontal="center" vertical="center"/>
    </xf>
    <xf numFmtId="180" fontId="33" fillId="0" borderId="0" xfId="132" applyNumberFormat="1" applyFont="1" applyBorder="1" applyAlignment="1">
      <alignment horizontal="right" vertical="center"/>
    </xf>
    <xf numFmtId="180" fontId="13" fillId="0" borderId="0" xfId="132" applyNumberFormat="1" applyFont="1" applyBorder="1" applyAlignment="1">
      <alignment horizontal="left" vertical="center"/>
    </xf>
    <xf numFmtId="189" fontId="5" fillId="0" borderId="0" xfId="132" applyNumberFormat="1" applyFont="1" applyAlignment="1">
      <alignment horizontal="right" vertical="center"/>
    </xf>
    <xf numFmtId="181" fontId="5" fillId="0" borderId="0" xfId="132" applyNumberFormat="1" applyFont="1" applyAlignment="1">
      <alignment horizontal="right" vertical="center"/>
    </xf>
    <xf numFmtId="176" fontId="13" fillId="0" borderId="0" xfId="132" applyNumberFormat="1" applyFont="1" applyFill="1" applyAlignment="1">
      <alignment vertical="center"/>
    </xf>
    <xf numFmtId="180" fontId="13" fillId="0" borderId="0" xfId="132" applyNumberFormat="1" applyFont="1" applyBorder="1" applyAlignment="1">
      <alignment horizontal="center" vertical="center"/>
    </xf>
    <xf numFmtId="178" fontId="13" fillId="0" borderId="0" xfId="132" applyNumberFormat="1" applyFont="1" applyAlignment="1">
      <alignment vertical="center"/>
    </xf>
    <xf numFmtId="178" fontId="13" fillId="0" borderId="0" xfId="132" applyNumberFormat="1" applyFont="1" applyAlignment="1">
      <alignment horizontal="center" vertical="center"/>
    </xf>
    <xf numFmtId="0" fontId="14" fillId="21" borderId="12" xfId="132" applyFont="1" applyFill="1" applyBorder="1" applyAlignment="1">
      <alignment horizontal="center" vertical="center"/>
    </xf>
    <xf numFmtId="0" fontId="15" fillId="21" borderId="13" xfId="132" applyFont="1" applyFill="1" applyBorder="1" applyAlignment="1">
      <alignment horizontal="center" vertical="center"/>
    </xf>
    <xf numFmtId="14" fontId="13" fillId="20" borderId="14" xfId="132" applyNumberFormat="1" applyFont="1" applyFill="1" applyBorder="1" applyAlignment="1">
      <alignment horizontal="center" vertical="center"/>
    </xf>
    <xf numFmtId="10" fontId="13" fillId="20" borderId="19" xfId="132" applyNumberFormat="1" applyFont="1" applyFill="1" applyBorder="1" applyAlignment="1">
      <alignment horizontal="center" vertical="center"/>
    </xf>
    <xf numFmtId="0" fontId="79" fillId="0" borderId="0" xfId="132" applyFont="1" applyAlignment="1">
      <alignment vertical="center"/>
    </xf>
    <xf numFmtId="0" fontId="78" fillId="0" borderId="0" xfId="132" applyFont="1" applyAlignment="1">
      <alignment vertical="center"/>
    </xf>
    <xf numFmtId="180" fontId="13" fillId="0" borderId="15" xfId="132" applyNumberFormat="1" applyFont="1" applyBorder="1" applyAlignment="1">
      <alignment horizontal="center" vertical="center"/>
    </xf>
    <xf numFmtId="178" fontId="13" fillId="0" borderId="0" xfId="132" applyNumberFormat="1" applyFont="1" applyBorder="1" applyAlignment="1">
      <alignment vertical="center"/>
    </xf>
    <xf numFmtId="180" fontId="13" fillId="0" borderId="19" xfId="132" applyNumberFormat="1" applyFont="1" applyBorder="1" applyAlignment="1">
      <alignment horizontal="center" vertical="center"/>
    </xf>
    <xf numFmtId="0" fontId="13" fillId="0" borderId="0" xfId="132" applyFont="1" applyBorder="1" applyAlignment="1">
      <alignment vertical="center"/>
    </xf>
    <xf numFmtId="188" fontId="13" fillId="0" borderId="0" xfId="132" applyNumberFormat="1" applyFont="1" applyBorder="1" applyAlignment="1">
      <alignment horizontal="right" vertical="center"/>
    </xf>
    <xf numFmtId="181" fontId="13" fillId="0" borderId="0" xfId="132" applyNumberFormat="1" applyFont="1" applyBorder="1" applyAlignment="1">
      <alignment horizontal="right" vertical="center"/>
    </xf>
    <xf numFmtId="14" fontId="13" fillId="0" borderId="0" xfId="132" applyNumberFormat="1" applyFont="1" applyBorder="1" applyAlignment="1">
      <alignment vertical="center"/>
    </xf>
    <xf numFmtId="14" fontId="13" fillId="0" borderId="0" xfId="132" applyNumberFormat="1" applyFont="1" applyAlignment="1">
      <alignment vertical="center"/>
    </xf>
    <xf numFmtId="0" fontId="98" fillId="28" borderId="0" xfId="132" applyNumberFormat="1" applyFont="1" applyFill="1" applyBorder="1" applyAlignment="1">
      <alignment horizontal="right" vertical="center"/>
    </xf>
    <xf numFmtId="4" fontId="88" fillId="0" borderId="11" xfId="132" applyNumberFormat="1" applyFont="1" applyBorder="1" applyAlignment="1">
      <alignment horizontal="center" vertical="top"/>
    </xf>
    <xf numFmtId="0" fontId="88" fillId="0" borderId="11" xfId="0" applyFont="1" applyBorder="1" applyAlignment="1">
      <alignment horizontal="center" vertical="center"/>
    </xf>
    <xf numFmtId="4" fontId="88" fillId="0" borderId="11" xfId="0" applyNumberFormat="1" applyFont="1" applyBorder="1" applyAlignment="1">
      <alignment horizontal="center" vertical="center"/>
    </xf>
    <xf numFmtId="0" fontId="88" fillId="0" borderId="11" xfId="0" quotePrefix="1" applyFont="1" applyBorder="1" applyAlignment="1">
      <alignment horizontal="center" vertical="top"/>
    </xf>
    <xf numFmtId="4" fontId="88" fillId="0" borderId="11" xfId="0" applyNumberFormat="1" applyFont="1" applyBorder="1" applyAlignment="1">
      <alignment vertical="top"/>
    </xf>
    <xf numFmtId="0" fontId="88" fillId="0" borderId="11" xfId="0" quotePrefix="1" applyFont="1" applyBorder="1" applyAlignment="1">
      <alignment horizontal="center" vertical="center"/>
    </xf>
    <xf numFmtId="185" fontId="88" fillId="0" borderId="11" xfId="0" applyNumberFormat="1" applyFont="1" applyBorder="1" applyAlignment="1">
      <alignment horizontal="center" vertical="center"/>
    </xf>
    <xf numFmtId="0" fontId="36" fillId="0" borderId="0" xfId="0" applyFont="1" applyBorder="1" applyAlignment="1">
      <alignment horizontal="center" vertical="center"/>
    </xf>
    <xf numFmtId="0" fontId="36" fillId="0" borderId="18" xfId="0" applyFont="1" applyBorder="1" applyAlignment="1">
      <alignment horizontal="center" vertical="center"/>
    </xf>
    <xf numFmtId="0" fontId="47" fillId="25" borderId="15" xfId="0" applyFont="1" applyFill="1" applyBorder="1" applyAlignment="1">
      <alignment horizontal="center" vertical="center"/>
    </xf>
    <xf numFmtId="0" fontId="47" fillId="25" borderId="0" xfId="0" applyFont="1" applyFill="1" applyBorder="1" applyAlignment="1">
      <alignment horizontal="center" vertical="center"/>
    </xf>
    <xf numFmtId="0" fontId="47" fillId="25" borderId="18" xfId="0" applyFont="1" applyFill="1" applyBorder="1" applyAlignment="1">
      <alignment horizontal="center" vertical="center"/>
    </xf>
    <xf numFmtId="0" fontId="0" fillId="0" borderId="0" xfId="0" applyBorder="1" applyAlignment="1">
      <alignment horizontal="center" vertical="center"/>
    </xf>
    <xf numFmtId="14" fontId="4" fillId="0" borderId="15" xfId="0" applyNumberFormat="1" applyFont="1" applyBorder="1" applyAlignment="1">
      <alignment horizontal="center" vertical="center"/>
    </xf>
    <xf numFmtId="0" fontId="17" fillId="0" borderId="0" xfId="0" applyFont="1" applyBorder="1" applyAlignment="1">
      <alignment vertical="center"/>
    </xf>
    <xf numFmtId="0" fontId="17" fillId="0" borderId="18" xfId="0" applyFont="1" applyBorder="1" applyAlignment="1">
      <alignment vertical="center"/>
    </xf>
    <xf numFmtId="14" fontId="43" fillId="26" borderId="22" xfId="0" applyNumberFormat="1" applyFont="1" applyFill="1" applyBorder="1" applyAlignment="1">
      <alignment horizontal="center" vertical="center"/>
    </xf>
    <xf numFmtId="0" fontId="43" fillId="26" borderId="22" xfId="0" applyFont="1" applyFill="1" applyBorder="1" applyAlignment="1">
      <alignment horizontal="center" vertical="center"/>
    </xf>
    <xf numFmtId="0" fontId="43" fillId="26" borderId="10" xfId="0" applyFont="1" applyFill="1" applyBorder="1" applyAlignment="1">
      <alignment horizontal="center" vertical="center"/>
    </xf>
    <xf numFmtId="0" fontId="37" fillId="0" borderId="13" xfId="0" applyFont="1" applyBorder="1" applyAlignment="1">
      <alignment horizontal="center" vertical="center"/>
    </xf>
    <xf numFmtId="0" fontId="37" fillId="0" borderId="21" xfId="0" applyFont="1" applyBorder="1" applyAlignment="1">
      <alignment horizontal="center" vertical="center"/>
    </xf>
    <xf numFmtId="0" fontId="37" fillId="0" borderId="0" xfId="0" applyFont="1" applyBorder="1" applyAlignment="1">
      <alignment horizontal="center" vertical="center"/>
    </xf>
    <xf numFmtId="0" fontId="37" fillId="0" borderId="18" xfId="0" applyFont="1" applyBorder="1" applyAlignment="1">
      <alignment horizontal="center" vertical="center"/>
    </xf>
    <xf numFmtId="0" fontId="72" fillId="0" borderId="15" xfId="0" applyFont="1" applyBorder="1" applyAlignment="1">
      <alignment horizontal="center" vertical="center"/>
    </xf>
    <xf numFmtId="0" fontId="72" fillId="0" borderId="0" xfId="0" applyFont="1" applyBorder="1" applyAlignment="1">
      <alignment horizontal="center" vertical="center"/>
    </xf>
    <xf numFmtId="0" fontId="72" fillId="0" borderId="18" xfId="0" applyFont="1" applyBorder="1" applyAlignment="1">
      <alignment horizontal="center" vertical="center"/>
    </xf>
    <xf numFmtId="177" fontId="16" fillId="23" borderId="11" xfId="132" applyNumberFormat="1" applyFont="1" applyFill="1" applyBorder="1" applyAlignment="1">
      <alignment horizontal="center" vertical="center"/>
    </xf>
    <xf numFmtId="177" fontId="16" fillId="23" borderId="16" xfId="132" applyNumberFormat="1" applyFont="1" applyFill="1" applyBorder="1" applyAlignment="1">
      <alignment horizontal="center" vertical="center"/>
    </xf>
    <xf numFmtId="177" fontId="16" fillId="23" borderId="10" xfId="132" applyNumberFormat="1" applyFont="1" applyFill="1" applyBorder="1" applyAlignment="1">
      <alignment horizontal="center" vertical="center"/>
    </xf>
    <xf numFmtId="0" fontId="53" fillId="27" borderId="0" xfId="0" applyFont="1" applyFill="1" applyBorder="1" applyAlignment="1">
      <alignment horizontal="center" vertical="center"/>
    </xf>
    <xf numFmtId="0" fontId="12" fillId="0" borderId="0" xfId="0" applyFont="1" applyBorder="1" applyAlignment="1">
      <alignment horizontal="center" vertical="center"/>
    </xf>
    <xf numFmtId="0" fontId="75" fillId="0" borderId="0" xfId="0" applyFont="1" applyBorder="1" applyAlignment="1">
      <alignment horizontal="center" vertical="center"/>
    </xf>
    <xf numFmtId="0" fontId="11" fillId="0" borderId="0" xfId="0" applyFont="1" applyBorder="1" applyAlignment="1">
      <alignment horizontal="center" vertical="center"/>
    </xf>
    <xf numFmtId="0" fontId="53" fillId="21" borderId="40" xfId="132" applyFont="1" applyFill="1" applyBorder="1" applyAlignment="1">
      <alignment horizontal="center" vertical="center"/>
    </xf>
    <xf numFmtId="0" fontId="53" fillId="21" borderId="0" xfId="132" applyFont="1" applyFill="1" applyBorder="1" applyAlignment="1">
      <alignment horizontal="center" vertical="center"/>
    </xf>
    <xf numFmtId="0" fontId="11" fillId="0" borderId="0" xfId="132" applyFont="1" applyBorder="1" applyAlignment="1">
      <alignment horizontal="center" vertical="center"/>
    </xf>
    <xf numFmtId="0" fontId="12" fillId="0" borderId="0" xfId="132" applyFont="1" applyBorder="1" applyAlignment="1">
      <alignment horizontal="center" vertical="center"/>
    </xf>
    <xf numFmtId="0" fontId="86" fillId="0" borderId="35" xfId="132" applyFont="1" applyFill="1" applyBorder="1" applyAlignment="1">
      <alignment horizontal="center" vertical="center"/>
    </xf>
    <xf numFmtId="0" fontId="86" fillId="0" borderId="27" xfId="132" applyFont="1" applyFill="1" applyBorder="1" applyAlignment="1">
      <alignment horizontal="center" vertical="center"/>
    </xf>
    <xf numFmtId="0" fontId="86" fillId="0" borderId="37" xfId="132" applyFont="1" applyFill="1" applyBorder="1" applyAlignment="1">
      <alignment horizontal="center" vertical="center"/>
    </xf>
    <xf numFmtId="0" fontId="86" fillId="0" borderId="36" xfId="132" applyFont="1" applyFill="1" applyBorder="1" applyAlignment="1">
      <alignment horizontal="center" vertical="center"/>
    </xf>
    <xf numFmtId="0" fontId="86" fillId="0" borderId="31" xfId="132" applyFont="1" applyFill="1" applyBorder="1" applyAlignment="1">
      <alignment horizontal="center" vertical="center"/>
    </xf>
    <xf numFmtId="0" fontId="86" fillId="0" borderId="30" xfId="132" applyFont="1" applyFill="1" applyBorder="1" applyAlignment="1">
      <alignment horizontal="center" vertical="center"/>
    </xf>
    <xf numFmtId="0" fontId="86" fillId="0" borderId="34" xfId="132" applyFont="1" applyFill="1" applyBorder="1" applyAlignment="1">
      <alignment horizontal="center" vertical="center"/>
    </xf>
    <xf numFmtId="0" fontId="86" fillId="0" borderId="33" xfId="132" applyFont="1" applyFill="1" applyBorder="1" applyAlignment="1">
      <alignment horizontal="center" vertical="center"/>
    </xf>
    <xf numFmtId="0" fontId="86" fillId="0" borderId="32" xfId="132" applyFont="1" applyFill="1" applyBorder="1" applyAlignment="1">
      <alignment horizontal="center" vertical="center"/>
    </xf>
    <xf numFmtId="4" fontId="88" fillId="0" borderId="11" xfId="132" applyNumberFormat="1" applyFont="1" applyBorder="1" applyAlignment="1">
      <alignment horizontal="center" vertical="top"/>
    </xf>
    <xf numFmtId="0" fontId="42" fillId="0" borderId="11" xfId="132" applyFont="1" applyBorder="1" applyAlignment="1">
      <alignment horizontal="center" vertical="center"/>
    </xf>
    <xf numFmtId="0" fontId="83" fillId="20" borderId="16" xfId="132" applyNumberFormat="1" applyFont="1" applyFill="1" applyBorder="1" applyAlignment="1">
      <alignment horizontal="left" vertical="center"/>
    </xf>
    <xf numFmtId="0" fontId="83" fillId="20" borderId="22" xfId="132" applyNumberFormat="1" applyFont="1" applyFill="1" applyBorder="1" applyAlignment="1">
      <alignment horizontal="left" vertical="center"/>
    </xf>
    <xf numFmtId="0" fontId="83" fillId="20" borderId="10" xfId="132" applyNumberFormat="1" applyFont="1" applyFill="1" applyBorder="1" applyAlignment="1">
      <alignment horizontal="left" vertical="center"/>
    </xf>
    <xf numFmtId="0" fontId="13" fillId="28" borderId="26" xfId="132" applyFont="1" applyFill="1" applyBorder="1" applyAlignment="1">
      <alignment horizontal="left" vertical="distributed" wrapText="1"/>
    </xf>
    <xf numFmtId="0" fontId="11" fillId="32" borderId="25" xfId="132" applyFont="1" applyFill="1" applyBorder="1" applyAlignment="1">
      <alignment horizontal="left" vertical="distributed" wrapText="1"/>
    </xf>
    <xf numFmtId="0" fontId="12" fillId="32" borderId="24" xfId="132" applyFont="1" applyFill="1" applyBorder="1" applyAlignment="1">
      <alignment horizontal="left" vertical="distributed" wrapText="1"/>
    </xf>
    <xf numFmtId="0" fontId="12" fillId="32" borderId="23" xfId="132" applyFont="1" applyFill="1" applyBorder="1" applyAlignment="1">
      <alignment horizontal="left" vertical="distributed" wrapText="1"/>
    </xf>
    <xf numFmtId="0" fontId="33" fillId="28" borderId="25" xfId="132" applyFont="1" applyFill="1" applyBorder="1" applyAlignment="1">
      <alignment horizontal="left" vertical="top" wrapText="1"/>
    </xf>
    <xf numFmtId="0" fontId="13" fillId="28" borderId="24" xfId="132" applyFont="1" applyFill="1" applyBorder="1" applyAlignment="1">
      <alignment horizontal="left" vertical="top" wrapText="1"/>
    </xf>
    <xf numFmtId="0" fontId="13" fillId="28" borderId="23" xfId="132" applyFont="1" applyFill="1" applyBorder="1" applyAlignment="1">
      <alignment horizontal="left" vertical="top" wrapText="1"/>
    </xf>
    <xf numFmtId="0" fontId="11" fillId="32" borderId="24" xfId="132" applyFont="1" applyFill="1" applyBorder="1" applyAlignment="1">
      <alignment horizontal="left" vertical="distributed" wrapText="1"/>
    </xf>
    <xf numFmtId="0" fontId="11" fillId="32" borderId="23" xfId="132" applyFont="1" applyFill="1" applyBorder="1" applyAlignment="1">
      <alignment horizontal="left" vertical="distributed" wrapText="1"/>
    </xf>
    <xf numFmtId="0" fontId="33" fillId="28" borderId="24" xfId="132" applyFont="1" applyFill="1" applyBorder="1" applyAlignment="1">
      <alignment horizontal="left" vertical="top" wrapText="1"/>
    </xf>
    <xf numFmtId="0" fontId="33" fillId="28" borderId="23" xfId="132" applyFont="1" applyFill="1" applyBorder="1" applyAlignment="1">
      <alignment horizontal="left" vertical="top" wrapText="1"/>
    </xf>
    <xf numFmtId="182" fontId="81" fillId="31" borderId="16" xfId="132" applyNumberFormat="1" applyFont="1" applyFill="1" applyBorder="1" applyAlignment="1">
      <alignment horizontal="center" vertical="center" wrapText="1"/>
    </xf>
    <xf numFmtId="182" fontId="81" fillId="31" borderId="22" xfId="132" applyNumberFormat="1" applyFont="1" applyFill="1" applyBorder="1" applyAlignment="1">
      <alignment horizontal="center" vertical="center" wrapText="1"/>
    </xf>
    <xf numFmtId="182" fontId="81" fillId="31" borderId="10" xfId="132" applyNumberFormat="1" applyFont="1" applyFill="1" applyBorder="1" applyAlignment="1">
      <alignment horizontal="center" vertical="center" wrapText="1"/>
    </xf>
    <xf numFmtId="182" fontId="94" fillId="31" borderId="16" xfId="132" applyNumberFormat="1" applyFont="1" applyFill="1" applyBorder="1" applyAlignment="1">
      <alignment horizontal="center" vertical="center" wrapText="1"/>
    </xf>
    <xf numFmtId="182" fontId="93" fillId="31" borderId="16" xfId="132" applyNumberFormat="1" applyFont="1" applyFill="1" applyBorder="1" applyAlignment="1">
      <alignment horizontal="center" vertical="center" wrapText="1"/>
    </xf>
    <xf numFmtId="182" fontId="89" fillId="31" borderId="22" xfId="132" applyNumberFormat="1" applyFont="1" applyFill="1" applyBorder="1" applyAlignment="1">
      <alignment horizontal="center" vertical="center" wrapText="1"/>
    </xf>
    <xf numFmtId="182" fontId="89" fillId="31" borderId="10" xfId="132" applyNumberFormat="1" applyFont="1" applyFill="1" applyBorder="1" applyAlignment="1">
      <alignment horizontal="center" vertical="center" wrapText="1"/>
    </xf>
    <xf numFmtId="4" fontId="88" fillId="0" borderId="16" xfId="135" applyNumberFormat="1" applyFont="1" applyBorder="1" applyAlignment="1">
      <alignment horizontal="center" vertical="top" wrapText="1"/>
    </xf>
    <xf numFmtId="4" fontId="88" fillId="0" borderId="22" xfId="135" applyNumberFormat="1" applyFont="1" applyBorder="1" applyAlignment="1">
      <alignment horizontal="center" vertical="top" wrapText="1"/>
    </xf>
    <xf numFmtId="4" fontId="88" fillId="0" borderId="10" xfId="135" applyNumberFormat="1" applyFont="1" applyBorder="1" applyAlignment="1">
      <alignment horizontal="center" vertical="top" wrapText="1"/>
    </xf>
    <xf numFmtId="4" fontId="88" fillId="0" borderId="16" xfId="135" applyNumberFormat="1" applyFont="1" applyBorder="1" applyAlignment="1">
      <alignment horizontal="center" vertical="center" wrapText="1"/>
    </xf>
    <xf numFmtId="4" fontId="88" fillId="0" borderId="22" xfId="135" applyNumberFormat="1" applyFont="1" applyBorder="1" applyAlignment="1">
      <alignment horizontal="center" vertical="center" wrapText="1"/>
    </xf>
    <xf numFmtId="4" fontId="88" fillId="0" borderId="10" xfId="135" applyNumberFormat="1" applyFont="1" applyBorder="1" applyAlignment="1">
      <alignment horizontal="center" vertical="center" wrapText="1"/>
    </xf>
    <xf numFmtId="182" fontId="89" fillId="31" borderId="16" xfId="132" applyNumberFormat="1" applyFont="1" applyFill="1" applyBorder="1" applyAlignment="1">
      <alignment horizontal="center" vertical="center" wrapText="1"/>
    </xf>
    <xf numFmtId="182" fontId="89" fillId="31" borderId="41" xfId="132" applyNumberFormat="1" applyFont="1" applyFill="1" applyBorder="1" applyAlignment="1">
      <alignment horizontal="center" vertical="center" wrapText="1"/>
    </xf>
    <xf numFmtId="182" fontId="89" fillId="31" borderId="42" xfId="132" applyNumberFormat="1" applyFont="1" applyFill="1" applyBorder="1" applyAlignment="1">
      <alignment horizontal="center" vertical="center" wrapText="1"/>
    </xf>
    <xf numFmtId="182" fontId="93" fillId="31" borderId="41" xfId="132" applyNumberFormat="1" applyFont="1" applyFill="1" applyBorder="1" applyAlignment="1">
      <alignment horizontal="center" vertical="center" wrapText="1"/>
    </xf>
    <xf numFmtId="182" fontId="93" fillId="31" borderId="42" xfId="132" applyNumberFormat="1" applyFont="1" applyFill="1" applyBorder="1" applyAlignment="1">
      <alignment horizontal="center" vertical="center" wrapText="1"/>
    </xf>
    <xf numFmtId="4" fontId="88" fillId="0" borderId="11" xfId="135" applyNumberFormat="1" applyFont="1" applyBorder="1" applyAlignment="1">
      <alignment horizontal="center" vertical="center" wrapText="1"/>
    </xf>
    <xf numFmtId="4" fontId="88" fillId="0" borderId="11" xfId="135" applyNumberFormat="1" applyFont="1" applyBorder="1" applyAlignment="1">
      <alignment horizontal="center" vertical="center"/>
    </xf>
    <xf numFmtId="0" fontId="99" fillId="31" borderId="11" xfId="0" applyFont="1" applyFill="1" applyBorder="1" applyAlignment="1">
      <alignment horizontal="center" vertical="center"/>
    </xf>
    <xf numFmtId="0" fontId="100" fillId="31" borderId="11" xfId="0" applyFont="1" applyFill="1" applyBorder="1" applyAlignment="1">
      <alignment horizontal="center" vertical="center"/>
    </xf>
    <xf numFmtId="0" fontId="100" fillId="31" borderId="16" xfId="0" applyFont="1" applyFill="1" applyBorder="1" applyAlignment="1">
      <alignment horizontal="center" vertical="center"/>
    </xf>
    <xf numFmtId="0" fontId="100" fillId="31" borderId="22" xfId="0" applyFont="1" applyFill="1" applyBorder="1" applyAlignment="1">
      <alignment horizontal="center" vertical="center"/>
    </xf>
    <xf numFmtId="0" fontId="100" fillId="31" borderId="10" xfId="0" applyFont="1" applyFill="1" applyBorder="1" applyAlignment="1">
      <alignment horizontal="center" vertical="center"/>
    </xf>
    <xf numFmtId="0" fontId="41" fillId="0" borderId="11" xfId="0" applyFont="1" applyBorder="1" applyAlignment="1">
      <alignment horizontal="center" vertical="center"/>
    </xf>
    <xf numFmtId="0" fontId="33" fillId="0" borderId="11" xfId="0" applyFont="1" applyBorder="1" applyAlignment="1">
      <alignment horizontal="center" vertical="center"/>
    </xf>
    <xf numFmtId="0" fontId="41" fillId="0" borderId="16" xfId="0" applyFont="1" applyBorder="1" applyAlignment="1">
      <alignment horizontal="left" vertical="center" wrapText="1"/>
    </xf>
    <xf numFmtId="0" fontId="41" fillId="0" borderId="22" xfId="0" applyFont="1" applyBorder="1" applyAlignment="1">
      <alignment horizontal="left" vertical="center" wrapText="1"/>
    </xf>
    <xf numFmtId="0" fontId="41" fillId="0" borderId="10" xfId="0" applyFont="1" applyBorder="1" applyAlignment="1">
      <alignment horizontal="left" vertical="center" wrapText="1"/>
    </xf>
    <xf numFmtId="0" fontId="41" fillId="0" borderId="11" xfId="0" applyFont="1" applyBorder="1" applyAlignment="1">
      <alignment horizontal="left" vertical="center" wrapText="1"/>
    </xf>
    <xf numFmtId="0" fontId="41" fillId="0" borderId="11" xfId="0" applyFont="1" applyBorder="1" applyAlignment="1">
      <alignment horizontal="center" vertical="center" wrapText="1"/>
    </xf>
  </cellXfs>
  <cellStyles count="136">
    <cellStyle name="_x000a_386grabber=M" xfId="1"/>
    <cellStyle name="_x000a_386grabber=M 2" xfId="2"/>
    <cellStyle name="_x000a_386grabber=M 2 2" xfId="3"/>
    <cellStyle name="_x000a_386grabber=M 3" xfId="4"/>
    <cellStyle name="?" xfId="5"/>
    <cellStyle name="? 2" xfId="6"/>
    <cellStyle name="?_Sheet2" xfId="7"/>
    <cellStyle name="?_市场表现" xfId="8"/>
    <cellStyle name="?_水泥价格-区域" xfId="9"/>
    <cellStyle name="?_重点公司估值" xfId="10"/>
    <cellStyle name="_申银万国--煤炭行业数据库--价格、产量、消费、库存、运输、进出口、相关行业 2011-3-7" xfId="11"/>
    <cellStyle name="20% - Accent1" xfId="12"/>
    <cellStyle name="20% - Accent1 2" xfId="13"/>
    <cellStyle name="20% - Accent2" xfId="14"/>
    <cellStyle name="20% - Accent2 2" xfId="15"/>
    <cellStyle name="20% - Accent3" xfId="16"/>
    <cellStyle name="20% - Accent3 2" xfId="17"/>
    <cellStyle name="20% - Accent4" xfId="18"/>
    <cellStyle name="20% - Accent4 2" xfId="19"/>
    <cellStyle name="20% - Accent5" xfId="20"/>
    <cellStyle name="20% - Accent5 2" xfId="21"/>
    <cellStyle name="20% - Accent6" xfId="22"/>
    <cellStyle name="20% - Accent6 2" xfId="23"/>
    <cellStyle name="40% - Accent1" xfId="24"/>
    <cellStyle name="40% - Accent1 2" xfId="25"/>
    <cellStyle name="40% - Accent2" xfId="26"/>
    <cellStyle name="40% - Accent2 2" xfId="27"/>
    <cellStyle name="40% - Accent3" xfId="28"/>
    <cellStyle name="40% - Accent3 2" xfId="29"/>
    <cellStyle name="40% - Accent4" xfId="30"/>
    <cellStyle name="40% - Accent4 2" xfId="31"/>
    <cellStyle name="40% - Accent5" xfId="32"/>
    <cellStyle name="40% - Accent5 2" xfId="33"/>
    <cellStyle name="40% - Accent6" xfId="34"/>
    <cellStyle name="40% - Accent6 2" xfId="35"/>
    <cellStyle name="60% - Accent1" xfId="36"/>
    <cellStyle name="60% - Accent1 2" xfId="37"/>
    <cellStyle name="60% - Accent2" xfId="38"/>
    <cellStyle name="60% - Accent2 2" xfId="39"/>
    <cellStyle name="60% - Accent3" xfId="40"/>
    <cellStyle name="60% - Accent3 2" xfId="41"/>
    <cellStyle name="60% - Accent4" xfId="42"/>
    <cellStyle name="60% - Accent4 2" xfId="43"/>
    <cellStyle name="60% - Accent5" xfId="44"/>
    <cellStyle name="60% - Accent5 2" xfId="45"/>
    <cellStyle name="60% - Accent6" xfId="46"/>
    <cellStyle name="60% - Accent6 2" xfId="47"/>
    <cellStyle name="Accent1" xfId="48"/>
    <cellStyle name="Accent1 2" xfId="49"/>
    <cellStyle name="Accent2" xfId="50"/>
    <cellStyle name="Accent2 2" xfId="51"/>
    <cellStyle name="Accent3" xfId="52"/>
    <cellStyle name="Accent3 2" xfId="53"/>
    <cellStyle name="Accent4" xfId="54"/>
    <cellStyle name="Accent4 2" xfId="55"/>
    <cellStyle name="Accent5" xfId="56"/>
    <cellStyle name="Accent5 2" xfId="57"/>
    <cellStyle name="Accent6" xfId="58"/>
    <cellStyle name="Accent6 2" xfId="59"/>
    <cellStyle name="AFE" xfId="60"/>
    <cellStyle name="Bad" xfId="61"/>
    <cellStyle name="Bad 2" xfId="62"/>
    <cellStyle name="Calculation" xfId="63"/>
    <cellStyle name="Calculation 2" xfId="64"/>
    <cellStyle name="Check Cell" xfId="65"/>
    <cellStyle name="Check Cell 2" xfId="66"/>
    <cellStyle name="Explanatory Text" xfId="67"/>
    <cellStyle name="Explanatory Text 2" xfId="68"/>
    <cellStyle name="Good" xfId="69"/>
    <cellStyle name="Good 2" xfId="70"/>
    <cellStyle name="Heading 1" xfId="71"/>
    <cellStyle name="Heading 1 2" xfId="72"/>
    <cellStyle name="Heading 2" xfId="73"/>
    <cellStyle name="Heading 2 2" xfId="74"/>
    <cellStyle name="Heading 3" xfId="75"/>
    <cellStyle name="Heading 3 2" xfId="76"/>
    <cellStyle name="Heading 4" xfId="77"/>
    <cellStyle name="Heading 4 2" xfId="78"/>
    <cellStyle name="Input" xfId="79"/>
    <cellStyle name="Input 2" xfId="80"/>
    <cellStyle name="Linked Cell" xfId="81"/>
    <cellStyle name="Linked Cell 2" xfId="82"/>
    <cellStyle name="Neutral" xfId="83"/>
    <cellStyle name="Neutral 2" xfId="84"/>
    <cellStyle name="Note" xfId="85"/>
    <cellStyle name="Note 2" xfId="86"/>
    <cellStyle name="Output" xfId="87"/>
    <cellStyle name="Output 2" xfId="88"/>
    <cellStyle name="Title" xfId="89"/>
    <cellStyle name="Title 2" xfId="90"/>
    <cellStyle name="Total" xfId="91"/>
    <cellStyle name="Total 2" xfId="92"/>
    <cellStyle name="Warning Text" xfId="93"/>
    <cellStyle name="Warning Text 2" xfId="94"/>
    <cellStyle name="差_Sheet1" xfId="95"/>
    <cellStyle name="差_Sheet1 2" xfId="96"/>
    <cellStyle name="差_Sheet2" xfId="97"/>
    <cellStyle name="差_Sheet2 2" xfId="98"/>
    <cellStyle name="差_Sheet4" xfId="99"/>
    <cellStyle name="差_Sheet4 2" xfId="100"/>
    <cellStyle name="差_国内钢铁产量" xfId="101"/>
    <cellStyle name="差_国内钢铁产量 2" xfId="102"/>
    <cellStyle name="差_市场表现" xfId="103"/>
    <cellStyle name="差_市场表现 2" xfId="104"/>
    <cellStyle name="差_水泥价格-区域" xfId="105"/>
    <cellStyle name="差_水泥价格-区域 2" xfId="106"/>
    <cellStyle name="差_重点公司估值" xfId="107"/>
    <cellStyle name="差_重点公司估值 2" xfId="108"/>
    <cellStyle name="常规" xfId="0" builtinId="0"/>
    <cellStyle name="常规 17" xfId="131"/>
    <cellStyle name="常规 2" xfId="109"/>
    <cellStyle name="常规 2 2" xfId="110"/>
    <cellStyle name="常规 2 3" xfId="111"/>
    <cellStyle name="常规 2 4" xfId="112"/>
    <cellStyle name="常规 3" xfId="113"/>
    <cellStyle name="常规 4" xfId="114"/>
    <cellStyle name="常规 5" xfId="132"/>
    <cellStyle name="常规 6" xfId="133"/>
    <cellStyle name="常规 6 2" xfId="135"/>
    <cellStyle name="常规 7" xfId="134"/>
    <cellStyle name="常规_钢铁公司估值比较" xfId="115"/>
    <cellStyle name="好_Sheet1" xfId="116"/>
    <cellStyle name="好_Sheet1 2" xfId="117"/>
    <cellStyle name="好_Sheet2" xfId="118"/>
    <cellStyle name="好_Sheet2 2" xfId="119"/>
    <cellStyle name="好_Sheet4" xfId="120"/>
    <cellStyle name="好_Sheet4 2" xfId="121"/>
    <cellStyle name="好_国内钢铁产量" xfId="122"/>
    <cellStyle name="好_国内钢铁产量 2" xfId="123"/>
    <cellStyle name="好_市场表现" xfId="124"/>
    <cellStyle name="好_市场表现 2" xfId="125"/>
    <cellStyle name="好_水泥价格-区域" xfId="126"/>
    <cellStyle name="好_水泥价格-区域 2" xfId="127"/>
    <cellStyle name="好_重点公司估值" xfId="128"/>
    <cellStyle name="好_重点公司估值 2" xfId="129"/>
    <cellStyle name="样式 1" xfId="130"/>
  </cellStyles>
  <dxfs count="4">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ill>
        <patternFill>
          <bgColor indexed="47"/>
        </patternFill>
      </fill>
    </dxf>
    <dxf>
      <fill>
        <patternFill>
          <bgColor indexed="46"/>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30303"/>
      <rgbColor rgb="0047A960"/>
      <rgbColor rgb="00003366"/>
      <rgbColor rgb="00FFFF00"/>
      <rgbColor rgb="00FF00FF"/>
      <rgbColor rgb="00E2E2EE"/>
      <rgbColor rgb="00A31D23"/>
      <rgbColor rgb="00008000"/>
      <rgbColor rgb="00000080"/>
      <rgbColor rgb="00808000"/>
      <rgbColor rgb="00800080"/>
      <rgbColor rgb="0078819C"/>
      <rgbColor rgb="00EAEAEA"/>
      <rgbColor rgb="00808080"/>
      <rgbColor rgb="000899DC"/>
      <rgbColor rgb="00993366"/>
      <rgbColor rgb="00FFFFCC"/>
      <rgbColor rgb="00CCFFFF"/>
      <rgbColor rgb="00660066"/>
      <rgbColor rgb="00FF8080"/>
      <rgbColor rgb="000066CC"/>
      <rgbColor rgb="00CCCCFF"/>
      <rgbColor rgb="00212121"/>
      <rgbColor rgb="00FF00FF"/>
      <rgbColor rgb="00FFFF00"/>
      <rgbColor rgb="0000FFFF"/>
      <rgbColor rgb="00800080"/>
      <rgbColor rgb="00800000"/>
      <rgbColor rgb="00008080"/>
      <rgbColor rgb="000000FF"/>
      <rgbColor rgb="007DBEDF"/>
      <rgbColor rgb="00CCFFFF"/>
      <rgbColor rgb="00CCFFCC"/>
      <rgbColor rgb="00FFFF99"/>
      <rgbColor rgb="00CCCC99"/>
      <rgbColor rgb="00FF99CC"/>
      <rgbColor rgb="00CCCCFF"/>
      <rgbColor rgb="00FFCC99"/>
      <rgbColor rgb="00336699"/>
      <rgbColor rgb="00BAB7CD"/>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32169252901966"/>
          <c:y val="5.1579650104712486E-2"/>
          <c:w val="0.85599490440264003"/>
          <c:h val="0.74321463548399747"/>
        </c:manualLayout>
      </c:layout>
      <c:lineChart>
        <c:grouping val="standard"/>
        <c:varyColors val="0"/>
        <c:ser>
          <c:idx val="0"/>
          <c:order val="0"/>
          <c:tx>
            <c:strRef>
              <c:f>市场表现!$P$2</c:f>
              <c:strCache>
                <c:ptCount val="1"/>
                <c:pt idx="0">
                  <c:v>沪深300</c:v>
                </c:pt>
              </c:strCache>
            </c:strRef>
          </c:tx>
          <c:spPr>
            <a:ln w="25400">
              <a:solidFill>
                <a:srgbClr val="00B0F0"/>
              </a:solidFill>
            </a:ln>
          </c:spPr>
          <c:marker>
            <c:symbol val="none"/>
          </c:marker>
          <c:cat>
            <c:numRef>
              <c:f>市场表现!$V$4:$V$105</c:f>
              <c:numCache>
                <c:formatCode>yyyy\-mm\-dd;@</c:formatCode>
                <c:ptCount val="102"/>
                <c:pt idx="0">
                  <c:v>41231</c:v>
                </c:pt>
                <c:pt idx="1">
                  <c:v>41238</c:v>
                </c:pt>
                <c:pt idx="2">
                  <c:v>41245</c:v>
                </c:pt>
                <c:pt idx="3">
                  <c:v>41252</c:v>
                </c:pt>
                <c:pt idx="4">
                  <c:v>41259</c:v>
                </c:pt>
                <c:pt idx="5">
                  <c:v>41266</c:v>
                </c:pt>
                <c:pt idx="6">
                  <c:v>41273</c:v>
                </c:pt>
                <c:pt idx="7">
                  <c:v>41280</c:v>
                </c:pt>
                <c:pt idx="8">
                  <c:v>41287</c:v>
                </c:pt>
                <c:pt idx="9">
                  <c:v>41294</c:v>
                </c:pt>
                <c:pt idx="10">
                  <c:v>41301</c:v>
                </c:pt>
                <c:pt idx="11">
                  <c:v>41308</c:v>
                </c:pt>
                <c:pt idx="12">
                  <c:v>41315</c:v>
                </c:pt>
                <c:pt idx="13">
                  <c:v>41329</c:v>
                </c:pt>
                <c:pt idx="14">
                  <c:v>41336</c:v>
                </c:pt>
                <c:pt idx="15">
                  <c:v>41343</c:v>
                </c:pt>
                <c:pt idx="16">
                  <c:v>41350</c:v>
                </c:pt>
                <c:pt idx="17">
                  <c:v>41357</c:v>
                </c:pt>
                <c:pt idx="18">
                  <c:v>41364</c:v>
                </c:pt>
                <c:pt idx="19">
                  <c:v>41371</c:v>
                </c:pt>
                <c:pt idx="20">
                  <c:v>41378</c:v>
                </c:pt>
                <c:pt idx="21">
                  <c:v>41385</c:v>
                </c:pt>
                <c:pt idx="22">
                  <c:v>41392</c:v>
                </c:pt>
                <c:pt idx="23">
                  <c:v>41399</c:v>
                </c:pt>
                <c:pt idx="24">
                  <c:v>41406</c:v>
                </c:pt>
                <c:pt idx="25">
                  <c:v>41413</c:v>
                </c:pt>
                <c:pt idx="26">
                  <c:v>41420</c:v>
                </c:pt>
                <c:pt idx="27">
                  <c:v>41427</c:v>
                </c:pt>
                <c:pt idx="28">
                  <c:v>41434</c:v>
                </c:pt>
                <c:pt idx="29">
                  <c:v>41441</c:v>
                </c:pt>
                <c:pt idx="30">
                  <c:v>41448</c:v>
                </c:pt>
                <c:pt idx="31">
                  <c:v>41455</c:v>
                </c:pt>
                <c:pt idx="32">
                  <c:v>41462</c:v>
                </c:pt>
                <c:pt idx="33">
                  <c:v>41469</c:v>
                </c:pt>
                <c:pt idx="34">
                  <c:v>41476</c:v>
                </c:pt>
                <c:pt idx="35">
                  <c:v>41483</c:v>
                </c:pt>
                <c:pt idx="36">
                  <c:v>41490</c:v>
                </c:pt>
                <c:pt idx="37">
                  <c:v>41497</c:v>
                </c:pt>
                <c:pt idx="38">
                  <c:v>41504</c:v>
                </c:pt>
                <c:pt idx="39">
                  <c:v>41511</c:v>
                </c:pt>
                <c:pt idx="40">
                  <c:v>41518</c:v>
                </c:pt>
                <c:pt idx="41">
                  <c:v>41525</c:v>
                </c:pt>
                <c:pt idx="42">
                  <c:v>41532</c:v>
                </c:pt>
                <c:pt idx="43">
                  <c:v>41539</c:v>
                </c:pt>
                <c:pt idx="44">
                  <c:v>41546</c:v>
                </c:pt>
                <c:pt idx="45">
                  <c:v>41553</c:v>
                </c:pt>
                <c:pt idx="46">
                  <c:v>41560</c:v>
                </c:pt>
                <c:pt idx="47">
                  <c:v>41567</c:v>
                </c:pt>
                <c:pt idx="48">
                  <c:v>41574</c:v>
                </c:pt>
                <c:pt idx="49">
                  <c:v>41581</c:v>
                </c:pt>
                <c:pt idx="50">
                  <c:v>41588</c:v>
                </c:pt>
                <c:pt idx="51">
                  <c:v>41595</c:v>
                </c:pt>
                <c:pt idx="52">
                  <c:v>41602</c:v>
                </c:pt>
                <c:pt idx="53">
                  <c:v>41609</c:v>
                </c:pt>
                <c:pt idx="54">
                  <c:v>41616</c:v>
                </c:pt>
                <c:pt idx="55">
                  <c:v>41623</c:v>
                </c:pt>
                <c:pt idx="56">
                  <c:v>41630</c:v>
                </c:pt>
                <c:pt idx="57">
                  <c:v>41637</c:v>
                </c:pt>
                <c:pt idx="58">
                  <c:v>41644</c:v>
                </c:pt>
                <c:pt idx="59">
                  <c:v>41651</c:v>
                </c:pt>
                <c:pt idx="60">
                  <c:v>41658</c:v>
                </c:pt>
                <c:pt idx="61">
                  <c:v>41665</c:v>
                </c:pt>
                <c:pt idx="62">
                  <c:v>41672</c:v>
                </c:pt>
                <c:pt idx="63">
                  <c:v>41679</c:v>
                </c:pt>
                <c:pt idx="64">
                  <c:v>41686</c:v>
                </c:pt>
                <c:pt idx="65">
                  <c:v>41693</c:v>
                </c:pt>
                <c:pt idx="66">
                  <c:v>41700</c:v>
                </c:pt>
                <c:pt idx="67">
                  <c:v>41707</c:v>
                </c:pt>
                <c:pt idx="68">
                  <c:v>41714</c:v>
                </c:pt>
                <c:pt idx="69">
                  <c:v>41721</c:v>
                </c:pt>
                <c:pt idx="70">
                  <c:v>41728</c:v>
                </c:pt>
                <c:pt idx="71">
                  <c:v>41735</c:v>
                </c:pt>
                <c:pt idx="72">
                  <c:v>41742</c:v>
                </c:pt>
                <c:pt idx="73">
                  <c:v>41749</c:v>
                </c:pt>
                <c:pt idx="74">
                  <c:v>41756</c:v>
                </c:pt>
                <c:pt idx="75">
                  <c:v>41763</c:v>
                </c:pt>
                <c:pt idx="76">
                  <c:v>41770</c:v>
                </c:pt>
                <c:pt idx="77">
                  <c:v>41777</c:v>
                </c:pt>
                <c:pt idx="78">
                  <c:v>41784</c:v>
                </c:pt>
                <c:pt idx="79">
                  <c:v>41791</c:v>
                </c:pt>
                <c:pt idx="80">
                  <c:v>41798</c:v>
                </c:pt>
                <c:pt idx="81">
                  <c:v>41805</c:v>
                </c:pt>
                <c:pt idx="82">
                  <c:v>41812</c:v>
                </c:pt>
                <c:pt idx="83">
                  <c:v>41819</c:v>
                </c:pt>
                <c:pt idx="84">
                  <c:v>41826</c:v>
                </c:pt>
                <c:pt idx="85">
                  <c:v>41833</c:v>
                </c:pt>
                <c:pt idx="86">
                  <c:v>41840</c:v>
                </c:pt>
                <c:pt idx="87">
                  <c:v>41847</c:v>
                </c:pt>
                <c:pt idx="88">
                  <c:v>41854</c:v>
                </c:pt>
                <c:pt idx="89">
                  <c:v>41861</c:v>
                </c:pt>
                <c:pt idx="90">
                  <c:v>41868</c:v>
                </c:pt>
                <c:pt idx="91">
                  <c:v>41875</c:v>
                </c:pt>
                <c:pt idx="92">
                  <c:v>41882</c:v>
                </c:pt>
                <c:pt idx="93">
                  <c:v>41889</c:v>
                </c:pt>
                <c:pt idx="94">
                  <c:v>41896</c:v>
                </c:pt>
                <c:pt idx="95">
                  <c:v>41903</c:v>
                </c:pt>
                <c:pt idx="96">
                  <c:v>41910</c:v>
                </c:pt>
                <c:pt idx="97">
                  <c:v>41917</c:v>
                </c:pt>
                <c:pt idx="98">
                  <c:v>41924</c:v>
                </c:pt>
                <c:pt idx="99">
                  <c:v>41931</c:v>
                </c:pt>
                <c:pt idx="100">
                  <c:v>41938</c:v>
                </c:pt>
                <c:pt idx="101">
                  <c:v>41945</c:v>
                </c:pt>
              </c:numCache>
            </c:numRef>
          </c:cat>
          <c:val>
            <c:numRef>
              <c:f>市场表现!$W$4:$W$107</c:f>
              <c:numCache>
                <c:formatCode>0.0%</c:formatCode>
                <c:ptCount val="104"/>
                <c:pt idx="0">
                  <c:v>0</c:v>
                </c:pt>
                <c:pt idx="1">
                  <c:v>7.089709907956987E-3</c:v>
                </c:pt>
                <c:pt idx="2">
                  <c:v>-1.7259925410152199E-2</c:v>
                </c:pt>
                <c:pt idx="3">
                  <c:v>3.1928955925851099E-2</c:v>
                </c:pt>
                <c:pt idx="4">
                  <c:v>8.2041943010416896E-2</c:v>
                </c:pt>
                <c:pt idx="5">
                  <c:v>8.9453620179677173E-2</c:v>
                </c:pt>
                <c:pt idx="6">
                  <c:v>0.13907929304991651</c:v>
                </c:pt>
                <c:pt idx="7">
                  <c:v>0.15945371203909553</c:v>
                </c:pt>
                <c:pt idx="8">
                  <c:v>0.14054031709871229</c:v>
                </c:pt>
                <c:pt idx="9">
                  <c:v>0.19207758446473533</c:v>
                </c:pt>
                <c:pt idx="10">
                  <c:v>0.18116238907975246</c:v>
                </c:pt>
                <c:pt idx="11">
                  <c:v>0.26000073487534703</c:v>
                </c:pt>
                <c:pt idx="12">
                  <c:v>0.27304523157759375</c:v>
                </c:pt>
                <c:pt idx="13">
                  <c:v>0.19261266557660162</c:v>
                </c:pt>
                <c:pt idx="14">
                  <c:v>0.22578861310650189</c:v>
                </c:pt>
                <c:pt idx="15">
                  <c:v>0.19735398945453886</c:v>
                </c:pt>
                <c:pt idx="16">
                  <c:v>0.1665562822656208</c:v>
                </c:pt>
                <c:pt idx="17">
                  <c:v>0.20258124965552726</c:v>
                </c:pt>
                <c:pt idx="18">
                  <c:v>0.14598436552699767</c:v>
                </c:pt>
                <c:pt idx="19">
                  <c:v>0.14068591427679089</c:v>
                </c:pt>
                <c:pt idx="20">
                  <c:v>0.13084088111554082</c:v>
                </c:pt>
                <c:pt idx="21">
                  <c:v>0.16377937204901638</c:v>
                </c:pt>
                <c:pt idx="22">
                  <c:v>0.12404052837537449</c:v>
                </c:pt>
                <c:pt idx="23">
                  <c:v>0.1449872315408498</c:v>
                </c:pt>
                <c:pt idx="24">
                  <c:v>0.1669985853649576</c:v>
                </c:pt>
                <c:pt idx="25">
                  <c:v>0.19052010802667607</c:v>
                </c:pt>
                <c:pt idx="26">
                  <c:v>0.19289926696184168</c:v>
                </c:pt>
                <c:pt idx="27">
                  <c:v>0.19712388161158167</c:v>
                </c:pt>
                <c:pt idx="28">
                  <c:v>0.14096746339402189</c:v>
                </c:pt>
                <c:pt idx="29">
                  <c:v>0.11001589167937409</c:v>
                </c:pt>
                <c:pt idx="30">
                  <c:v>6.4372324594440755E-2</c:v>
                </c:pt>
                <c:pt idx="31">
                  <c:v>1.074709264940954E-2</c:v>
                </c:pt>
                <c:pt idx="32">
                  <c:v>2.2785269423674093E-2</c:v>
                </c:pt>
                <c:pt idx="33">
                  <c:v>4.5072201502820208E-2</c:v>
                </c:pt>
                <c:pt idx="34">
                  <c:v>6.0801749003327465E-3</c:v>
                </c:pt>
                <c:pt idx="35">
                  <c:v>2.1480406386066742E-2</c:v>
                </c:pt>
                <c:pt idx="36">
                  <c:v>3.2161360254266969E-2</c:v>
                </c:pt>
                <c:pt idx="37">
                  <c:v>4.9957744667560977E-2</c:v>
                </c:pt>
                <c:pt idx="38">
                  <c:v>5.8286638129007473E-2</c:v>
                </c:pt>
                <c:pt idx="39">
                  <c:v>5.0379838694861512E-2</c:v>
                </c:pt>
                <c:pt idx="40">
                  <c:v>6.2772133526850515E-2</c:v>
                </c:pt>
                <c:pt idx="41">
                  <c:v>8.2922415535265026E-2</c:v>
                </c:pt>
                <c:pt idx="42">
                  <c:v>0.14314545020300939</c:v>
                </c:pt>
                <c:pt idx="43">
                  <c:v>0.11724476860612532</c:v>
                </c:pt>
                <c:pt idx="44">
                  <c:v>0.10000321507964216</c:v>
                </c:pt>
                <c:pt idx="45">
                  <c:v>0.10646368797192785</c:v>
                </c:pt>
                <c:pt idx="46">
                  <c:v>0.13377854531425104</c:v>
                </c:pt>
                <c:pt idx="47">
                  <c:v>0.11427954658191108</c:v>
                </c:pt>
                <c:pt idx="48">
                  <c:v>8.7872260292848114E-2</c:v>
                </c:pt>
                <c:pt idx="49">
                  <c:v>9.5405191894325059E-2</c:v>
                </c:pt>
                <c:pt idx="50">
                  <c:v>6.0032426374676318E-2</c:v>
                </c:pt>
                <c:pt idx="51">
                  <c:v>7.9685289632746015E-2</c:v>
                </c:pt>
                <c:pt idx="52">
                  <c:v>0.10137697268100898</c:v>
                </c:pt>
                <c:pt idx="53">
                  <c:v>0.12019988609432142</c:v>
                </c:pt>
                <c:pt idx="54">
                  <c:v>0.12632828718928546</c:v>
                </c:pt>
                <c:pt idx="55">
                  <c:v>0.1053622935459575</c:v>
                </c:pt>
                <c:pt idx="56">
                  <c:v>4.6341239367272413E-2</c:v>
                </c:pt>
                <c:pt idx="57">
                  <c:v>5.7980746265914762E-2</c:v>
                </c:pt>
                <c:pt idx="58">
                  <c:v>5.2148132498025079E-2</c:v>
                </c:pt>
                <c:pt idx="59">
                  <c:v>1.2681651999779664E-2</c:v>
                </c:pt>
                <c:pt idx="60">
                  <c:v>5.7320277048011903E-4</c:v>
                </c:pt>
                <c:pt idx="61">
                  <c:v>3.1433374363873501E-2</c:v>
                </c:pt>
                <c:pt idx="62">
                  <c:v>1.1578879682533794E-2</c:v>
                </c:pt>
                <c:pt idx="63">
                  <c:v>1.6187007403869247E-2</c:v>
                </c:pt>
                <c:pt idx="64">
                  <c:v>5.4350921349965997E-2</c:v>
                </c:pt>
                <c:pt idx="65">
                  <c:v>3.9983649023534351E-2</c:v>
                </c:pt>
                <c:pt idx="66">
                  <c:v>7.9504326578616613E-4</c:v>
                </c:pt>
                <c:pt idx="67">
                  <c:v>-4.0794767687528655E-3</c:v>
                </c:pt>
                <c:pt idx="68">
                  <c:v>-2.4987598978523318E-2</c:v>
                </c:pt>
                <c:pt idx="69">
                  <c:v>-8.4703569656996436E-3</c:v>
                </c:pt>
                <c:pt idx="70">
                  <c:v>-1.1608733993496156E-2</c:v>
                </c:pt>
                <c:pt idx="71">
                  <c:v>3.7809336591283493E-3</c:v>
                </c:pt>
                <c:pt idx="72">
                  <c:v>4.2910290092043279E-2</c:v>
                </c:pt>
                <c:pt idx="73">
                  <c:v>2.1696735316272031E-2</c:v>
                </c:pt>
                <c:pt idx="74">
                  <c:v>-4.3238228215537466E-3</c:v>
                </c:pt>
                <c:pt idx="75">
                  <c:v>-8.5341992614501594E-3</c:v>
                </c:pt>
                <c:pt idx="76">
                  <c:v>-1.9900883687604343E-2</c:v>
                </c:pt>
                <c:pt idx="77">
                  <c:v>-1.4370487406073496E-2</c:v>
                </c:pt>
                <c:pt idx="78">
                  <c:v>-1.3239697966232256E-2</c:v>
                </c:pt>
                <c:pt idx="79">
                  <c:v>-9.5423563777993214E-3</c:v>
                </c:pt>
                <c:pt idx="80">
                  <c:v>-1.9531149528761116E-2</c:v>
                </c:pt>
                <c:pt idx="81">
                  <c:v>-4.5837849754715165E-4</c:v>
                </c:pt>
                <c:pt idx="82">
                  <c:v>-1.8606584483107036E-2</c:v>
                </c:pt>
                <c:pt idx="83">
                  <c:v>-1.2392754129080807E-2</c:v>
                </c:pt>
                <c:pt idx="84">
                  <c:v>6.6827726846852009E-4</c:v>
                </c:pt>
                <c:pt idx="85">
                  <c:v>-1.3425713288383379E-2</c:v>
                </c:pt>
                <c:pt idx="86">
                  <c:v>-6.0149547133067083E-3</c:v>
                </c:pt>
                <c:pt idx="87">
                  <c:v>3.8219948191288156E-2</c:v>
                </c:pt>
                <c:pt idx="88">
                  <c:v>6.9887564071944519E-2</c:v>
                </c:pt>
                <c:pt idx="89">
                  <c:v>7.0683066634822156E-2</c:v>
                </c:pt>
                <c:pt idx="90">
                  <c:v>8.4232790137973135E-2</c:v>
                </c:pt>
                <c:pt idx="91">
                  <c:v>8.6404806084767971E-2</c:v>
                </c:pt>
                <c:pt idx="92">
                  <c:v>7.3968418731972685E-2</c:v>
                </c:pt>
                <c:pt idx="93">
                  <c:v>0.12493753559552467</c:v>
                </c:pt>
                <c:pt idx="94">
                  <c:v>0.11993073799856724</c:v>
                </c:pt>
                <c:pt idx="95">
                  <c:v>0.11389235913358209</c:v>
                </c:pt>
                <c:pt idx="96">
                  <c:v>0.11939933126343449</c:v>
                </c:pt>
                <c:pt idx="97">
                  <c:v>0.12573166026712723</c:v>
                </c:pt>
                <c:pt idx="98">
                  <c:v>0.13298901361356608</c:v>
                </c:pt>
                <c:pt idx="99">
                  <c:v>0.12148040638606683</c:v>
                </c:pt>
                <c:pt idx="100">
                  <c:v>9.804431298341032E-2</c:v>
                </c:pt>
                <c:pt idx="101">
                  <c:v>0.15206637761569697</c:v>
                </c:pt>
                <c:pt idx="102">
                  <c:v>0.14923159596553437</c:v>
                </c:pt>
              </c:numCache>
            </c:numRef>
          </c:val>
          <c:smooth val="0"/>
        </c:ser>
        <c:ser>
          <c:idx val="1"/>
          <c:order val="1"/>
          <c:tx>
            <c:strRef>
              <c:f>市场表现!$Q$2</c:f>
              <c:strCache>
                <c:ptCount val="1"/>
                <c:pt idx="0">
                  <c:v>通信(中信)</c:v>
                </c:pt>
              </c:strCache>
            </c:strRef>
          </c:tx>
          <c:spPr>
            <a:ln w="25400">
              <a:solidFill>
                <a:srgbClr val="212121"/>
              </a:solidFill>
              <a:prstDash val="solid"/>
            </a:ln>
          </c:spPr>
          <c:marker>
            <c:symbol val="none"/>
          </c:marker>
          <c:cat>
            <c:numRef>
              <c:f>市场表现!$V$4:$V$105</c:f>
              <c:numCache>
                <c:formatCode>yyyy\-mm\-dd;@</c:formatCode>
                <c:ptCount val="102"/>
                <c:pt idx="0">
                  <c:v>41231</c:v>
                </c:pt>
                <c:pt idx="1">
                  <c:v>41238</c:v>
                </c:pt>
                <c:pt idx="2">
                  <c:v>41245</c:v>
                </c:pt>
                <c:pt idx="3">
                  <c:v>41252</c:v>
                </c:pt>
                <c:pt idx="4">
                  <c:v>41259</c:v>
                </c:pt>
                <c:pt idx="5">
                  <c:v>41266</c:v>
                </c:pt>
                <c:pt idx="6">
                  <c:v>41273</c:v>
                </c:pt>
                <c:pt idx="7">
                  <c:v>41280</c:v>
                </c:pt>
                <c:pt idx="8">
                  <c:v>41287</c:v>
                </c:pt>
                <c:pt idx="9">
                  <c:v>41294</c:v>
                </c:pt>
                <c:pt idx="10">
                  <c:v>41301</c:v>
                </c:pt>
                <c:pt idx="11">
                  <c:v>41308</c:v>
                </c:pt>
                <c:pt idx="12">
                  <c:v>41315</c:v>
                </c:pt>
                <c:pt idx="13">
                  <c:v>41329</c:v>
                </c:pt>
                <c:pt idx="14">
                  <c:v>41336</c:v>
                </c:pt>
                <c:pt idx="15">
                  <c:v>41343</c:v>
                </c:pt>
                <c:pt idx="16">
                  <c:v>41350</c:v>
                </c:pt>
                <c:pt idx="17">
                  <c:v>41357</c:v>
                </c:pt>
                <c:pt idx="18">
                  <c:v>41364</c:v>
                </c:pt>
                <c:pt idx="19">
                  <c:v>41371</c:v>
                </c:pt>
                <c:pt idx="20">
                  <c:v>41378</c:v>
                </c:pt>
                <c:pt idx="21">
                  <c:v>41385</c:v>
                </c:pt>
                <c:pt idx="22">
                  <c:v>41392</c:v>
                </c:pt>
                <c:pt idx="23">
                  <c:v>41399</c:v>
                </c:pt>
                <c:pt idx="24">
                  <c:v>41406</c:v>
                </c:pt>
                <c:pt idx="25">
                  <c:v>41413</c:v>
                </c:pt>
                <c:pt idx="26">
                  <c:v>41420</c:v>
                </c:pt>
                <c:pt idx="27">
                  <c:v>41427</c:v>
                </c:pt>
                <c:pt idx="28">
                  <c:v>41434</c:v>
                </c:pt>
                <c:pt idx="29">
                  <c:v>41441</c:v>
                </c:pt>
                <c:pt idx="30">
                  <c:v>41448</c:v>
                </c:pt>
                <c:pt idx="31">
                  <c:v>41455</c:v>
                </c:pt>
                <c:pt idx="32">
                  <c:v>41462</c:v>
                </c:pt>
                <c:pt idx="33">
                  <c:v>41469</c:v>
                </c:pt>
                <c:pt idx="34">
                  <c:v>41476</c:v>
                </c:pt>
                <c:pt idx="35">
                  <c:v>41483</c:v>
                </c:pt>
                <c:pt idx="36">
                  <c:v>41490</c:v>
                </c:pt>
                <c:pt idx="37">
                  <c:v>41497</c:v>
                </c:pt>
                <c:pt idx="38">
                  <c:v>41504</c:v>
                </c:pt>
                <c:pt idx="39">
                  <c:v>41511</c:v>
                </c:pt>
                <c:pt idx="40">
                  <c:v>41518</c:v>
                </c:pt>
                <c:pt idx="41">
                  <c:v>41525</c:v>
                </c:pt>
                <c:pt idx="42">
                  <c:v>41532</c:v>
                </c:pt>
                <c:pt idx="43">
                  <c:v>41539</c:v>
                </c:pt>
                <c:pt idx="44">
                  <c:v>41546</c:v>
                </c:pt>
                <c:pt idx="45">
                  <c:v>41553</c:v>
                </c:pt>
                <c:pt idx="46">
                  <c:v>41560</c:v>
                </c:pt>
                <c:pt idx="47">
                  <c:v>41567</c:v>
                </c:pt>
                <c:pt idx="48">
                  <c:v>41574</c:v>
                </c:pt>
                <c:pt idx="49">
                  <c:v>41581</c:v>
                </c:pt>
                <c:pt idx="50">
                  <c:v>41588</c:v>
                </c:pt>
                <c:pt idx="51">
                  <c:v>41595</c:v>
                </c:pt>
                <c:pt idx="52">
                  <c:v>41602</c:v>
                </c:pt>
                <c:pt idx="53">
                  <c:v>41609</c:v>
                </c:pt>
                <c:pt idx="54">
                  <c:v>41616</c:v>
                </c:pt>
                <c:pt idx="55">
                  <c:v>41623</c:v>
                </c:pt>
                <c:pt idx="56">
                  <c:v>41630</c:v>
                </c:pt>
                <c:pt idx="57">
                  <c:v>41637</c:v>
                </c:pt>
                <c:pt idx="58">
                  <c:v>41644</c:v>
                </c:pt>
                <c:pt idx="59">
                  <c:v>41651</c:v>
                </c:pt>
                <c:pt idx="60">
                  <c:v>41658</c:v>
                </c:pt>
                <c:pt idx="61">
                  <c:v>41665</c:v>
                </c:pt>
                <c:pt idx="62">
                  <c:v>41672</c:v>
                </c:pt>
                <c:pt idx="63">
                  <c:v>41679</c:v>
                </c:pt>
                <c:pt idx="64">
                  <c:v>41686</c:v>
                </c:pt>
                <c:pt idx="65">
                  <c:v>41693</c:v>
                </c:pt>
                <c:pt idx="66">
                  <c:v>41700</c:v>
                </c:pt>
                <c:pt idx="67">
                  <c:v>41707</c:v>
                </c:pt>
                <c:pt idx="68">
                  <c:v>41714</c:v>
                </c:pt>
                <c:pt idx="69">
                  <c:v>41721</c:v>
                </c:pt>
                <c:pt idx="70">
                  <c:v>41728</c:v>
                </c:pt>
                <c:pt idx="71">
                  <c:v>41735</c:v>
                </c:pt>
                <c:pt idx="72">
                  <c:v>41742</c:v>
                </c:pt>
                <c:pt idx="73">
                  <c:v>41749</c:v>
                </c:pt>
                <c:pt idx="74">
                  <c:v>41756</c:v>
                </c:pt>
                <c:pt idx="75">
                  <c:v>41763</c:v>
                </c:pt>
                <c:pt idx="76">
                  <c:v>41770</c:v>
                </c:pt>
                <c:pt idx="77">
                  <c:v>41777</c:v>
                </c:pt>
                <c:pt idx="78">
                  <c:v>41784</c:v>
                </c:pt>
                <c:pt idx="79">
                  <c:v>41791</c:v>
                </c:pt>
                <c:pt idx="80">
                  <c:v>41798</c:v>
                </c:pt>
                <c:pt idx="81">
                  <c:v>41805</c:v>
                </c:pt>
                <c:pt idx="82">
                  <c:v>41812</c:v>
                </c:pt>
                <c:pt idx="83">
                  <c:v>41819</c:v>
                </c:pt>
                <c:pt idx="84">
                  <c:v>41826</c:v>
                </c:pt>
                <c:pt idx="85">
                  <c:v>41833</c:v>
                </c:pt>
                <c:pt idx="86">
                  <c:v>41840</c:v>
                </c:pt>
                <c:pt idx="87">
                  <c:v>41847</c:v>
                </c:pt>
                <c:pt idx="88">
                  <c:v>41854</c:v>
                </c:pt>
                <c:pt idx="89">
                  <c:v>41861</c:v>
                </c:pt>
                <c:pt idx="90">
                  <c:v>41868</c:v>
                </c:pt>
                <c:pt idx="91">
                  <c:v>41875</c:v>
                </c:pt>
                <c:pt idx="92">
                  <c:v>41882</c:v>
                </c:pt>
                <c:pt idx="93">
                  <c:v>41889</c:v>
                </c:pt>
                <c:pt idx="94">
                  <c:v>41896</c:v>
                </c:pt>
                <c:pt idx="95">
                  <c:v>41903</c:v>
                </c:pt>
                <c:pt idx="96">
                  <c:v>41910</c:v>
                </c:pt>
                <c:pt idx="97">
                  <c:v>41917</c:v>
                </c:pt>
                <c:pt idx="98">
                  <c:v>41924</c:v>
                </c:pt>
                <c:pt idx="99">
                  <c:v>41931</c:v>
                </c:pt>
                <c:pt idx="100">
                  <c:v>41938</c:v>
                </c:pt>
                <c:pt idx="101">
                  <c:v>41945</c:v>
                </c:pt>
              </c:numCache>
            </c:numRef>
          </c:cat>
          <c:val>
            <c:numRef>
              <c:f>市场表现!$X$4:$X$107</c:f>
              <c:numCache>
                <c:formatCode>0.0%</c:formatCode>
                <c:ptCount val="104"/>
                <c:pt idx="0">
                  <c:v>0</c:v>
                </c:pt>
                <c:pt idx="1">
                  <c:v>4.7799535200838683E-3</c:v>
                </c:pt>
                <c:pt idx="2">
                  <c:v>-6.1098362939231432E-2</c:v>
                </c:pt>
                <c:pt idx="3">
                  <c:v>-1.0857532458963481E-2</c:v>
                </c:pt>
                <c:pt idx="4">
                  <c:v>1.9391069111383219E-2</c:v>
                </c:pt>
                <c:pt idx="5">
                  <c:v>2.5512635352594959E-2</c:v>
                </c:pt>
                <c:pt idx="6">
                  <c:v>7.5342917677763577E-2</c:v>
                </c:pt>
                <c:pt idx="7">
                  <c:v>8.1127247934429603E-2</c:v>
                </c:pt>
                <c:pt idx="8">
                  <c:v>0.12737256511953543</c:v>
                </c:pt>
                <c:pt idx="9">
                  <c:v>0.16343482181476943</c:v>
                </c:pt>
                <c:pt idx="10">
                  <c:v>0.13150737153874914</c:v>
                </c:pt>
                <c:pt idx="11">
                  <c:v>0.16987163038936104</c:v>
                </c:pt>
                <c:pt idx="12">
                  <c:v>0.19853859519218786</c:v>
                </c:pt>
                <c:pt idx="13">
                  <c:v>0.18537796089528835</c:v>
                </c:pt>
                <c:pt idx="14">
                  <c:v>0.21934224320579454</c:v>
                </c:pt>
                <c:pt idx="15">
                  <c:v>0.2375620770804161</c:v>
                </c:pt>
                <c:pt idx="16">
                  <c:v>0.2173304106214673</c:v>
                </c:pt>
                <c:pt idx="17">
                  <c:v>0.25556578667624619</c:v>
                </c:pt>
                <c:pt idx="18">
                  <c:v>0.23554122709911063</c:v>
                </c:pt>
                <c:pt idx="19">
                  <c:v>0.21497994912135354</c:v>
                </c:pt>
                <c:pt idx="20">
                  <c:v>0.21542466074793087</c:v>
                </c:pt>
                <c:pt idx="21">
                  <c:v>0.25167071105474226</c:v>
                </c:pt>
                <c:pt idx="22">
                  <c:v>0.25694999376846539</c:v>
                </c:pt>
                <c:pt idx="23">
                  <c:v>0.30839842232208969</c:v>
                </c:pt>
                <c:pt idx="24">
                  <c:v>0.36468552744441096</c:v>
                </c:pt>
                <c:pt idx="25">
                  <c:v>0.43089140268175918</c:v>
                </c:pt>
                <c:pt idx="26">
                  <c:v>0.47101486037697127</c:v>
                </c:pt>
                <c:pt idx="27">
                  <c:v>0.45956020028884992</c:v>
                </c:pt>
                <c:pt idx="28">
                  <c:v>0.37414910229247167</c:v>
                </c:pt>
                <c:pt idx="29">
                  <c:v>0.38559195912113364</c:v>
                </c:pt>
                <c:pt idx="30">
                  <c:v>0.3368583535552736</c:v>
                </c:pt>
                <c:pt idx="31">
                  <c:v>0.31889093348386766</c:v>
                </c:pt>
                <c:pt idx="32">
                  <c:v>0.38712484329523544</c:v>
                </c:pt>
                <c:pt idx="33">
                  <c:v>0.42278806184614703</c:v>
                </c:pt>
                <c:pt idx="34">
                  <c:v>0.4768969157569849</c:v>
                </c:pt>
                <c:pt idx="35">
                  <c:v>0.56079499717748149</c:v>
                </c:pt>
                <c:pt idx="36">
                  <c:v>0.57035424440811422</c:v>
                </c:pt>
                <c:pt idx="37">
                  <c:v>0.58317141118597116</c:v>
                </c:pt>
                <c:pt idx="38">
                  <c:v>0.54596621775180898</c:v>
                </c:pt>
                <c:pt idx="39">
                  <c:v>0.65448787783259887</c:v>
                </c:pt>
                <c:pt idx="40">
                  <c:v>0.58815370629678232</c:v>
                </c:pt>
                <c:pt idx="41">
                  <c:v>0.66989017836851095</c:v>
                </c:pt>
                <c:pt idx="42">
                  <c:v>0.61542642024002414</c:v>
                </c:pt>
                <c:pt idx="43">
                  <c:v>0.634301884855905</c:v>
                </c:pt>
                <c:pt idx="44">
                  <c:v>0.68816433656151266</c:v>
                </c:pt>
                <c:pt idx="45">
                  <c:v>0.72632068209643497</c:v>
                </c:pt>
                <c:pt idx="46">
                  <c:v>0.81234151741530636</c:v>
                </c:pt>
                <c:pt idx="47">
                  <c:v>0.7702425899723615</c:v>
                </c:pt>
                <c:pt idx="48">
                  <c:v>0.64542993922421088</c:v>
                </c:pt>
                <c:pt idx="49">
                  <c:v>0.56873470524841818</c:v>
                </c:pt>
                <c:pt idx="50">
                  <c:v>0.53864577758553711</c:v>
                </c:pt>
                <c:pt idx="51">
                  <c:v>0.59478757798582138</c:v>
                </c:pt>
                <c:pt idx="52">
                  <c:v>0.66138017492283896</c:v>
                </c:pt>
                <c:pt idx="53">
                  <c:v>0.729487767864343</c:v>
                </c:pt>
                <c:pt idx="54">
                  <c:v>0.63444521014933697</c:v>
                </c:pt>
                <c:pt idx="55">
                  <c:v>0.64229767673731541</c:v>
                </c:pt>
                <c:pt idx="56">
                  <c:v>0.56116331752234183</c:v>
                </c:pt>
                <c:pt idx="57">
                  <c:v>0.57563792585207074</c:v>
                </c:pt>
                <c:pt idx="58">
                  <c:v>0.61566065262494241</c:v>
                </c:pt>
                <c:pt idx="59">
                  <c:v>0.56750482027521376</c:v>
                </c:pt>
                <c:pt idx="60">
                  <c:v>0.581679288578697</c:v>
                </c:pt>
                <c:pt idx="61">
                  <c:v>0.69851990058869684</c:v>
                </c:pt>
                <c:pt idx="62">
                  <c:v>0.72167958182737912</c:v>
                </c:pt>
                <c:pt idx="63">
                  <c:v>0.77280235771940498</c:v>
                </c:pt>
                <c:pt idx="64">
                  <c:v>0.79911372917017953</c:v>
                </c:pt>
                <c:pt idx="65">
                  <c:v>0.82156264891534647</c:v>
                </c:pt>
                <c:pt idx="66">
                  <c:v>0.73736574708767399</c:v>
                </c:pt>
                <c:pt idx="67">
                  <c:v>0.78716355212128786</c:v>
                </c:pt>
                <c:pt idx="68">
                  <c:v>0.68767336495531617</c:v>
                </c:pt>
                <c:pt idx="69">
                  <c:v>0.73379595756691574</c:v>
                </c:pt>
                <c:pt idx="70">
                  <c:v>0.64228968571072476</c:v>
                </c:pt>
                <c:pt idx="71">
                  <c:v>0.6793872568785142</c:v>
                </c:pt>
                <c:pt idx="72">
                  <c:v>0.73170582758443725</c:v>
                </c:pt>
                <c:pt idx="73">
                  <c:v>0.74894716391868199</c:v>
                </c:pt>
                <c:pt idx="74">
                  <c:v>0.62648028269172973</c:v>
                </c:pt>
                <c:pt idx="75">
                  <c:v>0.62911021018599311</c:v>
                </c:pt>
                <c:pt idx="76">
                  <c:v>0.60617127189284692</c:v>
                </c:pt>
                <c:pt idx="77">
                  <c:v>0.5946506308512276</c:v>
                </c:pt>
                <c:pt idx="78">
                  <c:v>0.65092116742300399</c:v>
                </c:pt>
                <c:pt idx="79">
                  <c:v>0.69798376868543954</c:v>
                </c:pt>
                <c:pt idx="80">
                  <c:v>0.67823596255214347</c:v>
                </c:pt>
                <c:pt idx="81">
                  <c:v>0.72057366773458065</c:v>
                </c:pt>
                <c:pt idx="82">
                  <c:v>0.70192539753524485</c:v>
                </c:pt>
                <c:pt idx="83">
                  <c:v>0.776952706318776</c:v>
                </c:pt>
                <c:pt idx="84">
                  <c:v>0.84248088385152831</c:v>
                </c:pt>
                <c:pt idx="85">
                  <c:v>0.83254796448758461</c:v>
                </c:pt>
                <c:pt idx="86">
                  <c:v>0.78632728019178444</c:v>
                </c:pt>
                <c:pt idx="87">
                  <c:v>0.77320755408605368</c:v>
                </c:pt>
                <c:pt idx="88">
                  <c:v>0.8026351326583725</c:v>
                </c:pt>
                <c:pt idx="89">
                  <c:v>0.85243968241167734</c:v>
                </c:pt>
                <c:pt idx="90">
                  <c:v>0.89985000329904774</c:v>
                </c:pt>
                <c:pt idx="91">
                  <c:v>0.95788567700123894</c:v>
                </c:pt>
                <c:pt idx="92">
                  <c:v>0.91156785407945562</c:v>
                </c:pt>
                <c:pt idx="93">
                  <c:v>1.0318031128347616</c:v>
                </c:pt>
                <c:pt idx="94">
                  <c:v>1.0695443648600103</c:v>
                </c:pt>
                <c:pt idx="95">
                  <c:v>1.0591017792863791</c:v>
                </c:pt>
                <c:pt idx="96">
                  <c:v>1.1385677734360682</c:v>
                </c:pt>
                <c:pt idx="97">
                  <c:v>1.1867438399448695</c:v>
                </c:pt>
                <c:pt idx="98">
                  <c:v>1.1936623827921675</c:v>
                </c:pt>
                <c:pt idx="99">
                  <c:v>1.0994930463406227</c:v>
                </c:pt>
                <c:pt idx="100">
                  <c:v>1.0841972683885253</c:v>
                </c:pt>
                <c:pt idx="101">
                  <c:v>1.1463574114938822</c:v>
                </c:pt>
                <c:pt idx="102">
                  <c:v>1.1462909173551901</c:v>
                </c:pt>
              </c:numCache>
            </c:numRef>
          </c:val>
          <c:smooth val="0"/>
        </c:ser>
        <c:ser>
          <c:idx val="2"/>
          <c:order val="2"/>
          <c:tx>
            <c:strRef>
              <c:f>市场表现!$R$2</c:f>
              <c:strCache>
                <c:ptCount val="1"/>
                <c:pt idx="0">
                  <c:v>增值服务Ⅱ(中信)</c:v>
                </c:pt>
              </c:strCache>
            </c:strRef>
          </c:tx>
          <c:spPr>
            <a:ln w="25400">
              <a:solidFill>
                <a:schemeClr val="accent2">
                  <a:lumMod val="60000"/>
                  <a:lumOff val="40000"/>
                </a:schemeClr>
              </a:solidFill>
              <a:prstDash val="solid"/>
            </a:ln>
          </c:spPr>
          <c:marker>
            <c:symbol val="none"/>
          </c:marker>
          <c:cat>
            <c:numRef>
              <c:f>市场表现!$V$4:$V$105</c:f>
              <c:numCache>
                <c:formatCode>yyyy\-mm\-dd;@</c:formatCode>
                <c:ptCount val="102"/>
                <c:pt idx="0">
                  <c:v>41231</c:v>
                </c:pt>
                <c:pt idx="1">
                  <c:v>41238</c:v>
                </c:pt>
                <c:pt idx="2">
                  <c:v>41245</c:v>
                </c:pt>
                <c:pt idx="3">
                  <c:v>41252</c:v>
                </c:pt>
                <c:pt idx="4">
                  <c:v>41259</c:v>
                </c:pt>
                <c:pt idx="5">
                  <c:v>41266</c:v>
                </c:pt>
                <c:pt idx="6">
                  <c:v>41273</c:v>
                </c:pt>
                <c:pt idx="7">
                  <c:v>41280</c:v>
                </c:pt>
                <c:pt idx="8">
                  <c:v>41287</c:v>
                </c:pt>
                <c:pt idx="9">
                  <c:v>41294</c:v>
                </c:pt>
                <c:pt idx="10">
                  <c:v>41301</c:v>
                </c:pt>
                <c:pt idx="11">
                  <c:v>41308</c:v>
                </c:pt>
                <c:pt idx="12">
                  <c:v>41315</c:v>
                </c:pt>
                <c:pt idx="13">
                  <c:v>41329</c:v>
                </c:pt>
                <c:pt idx="14">
                  <c:v>41336</c:v>
                </c:pt>
                <c:pt idx="15">
                  <c:v>41343</c:v>
                </c:pt>
                <c:pt idx="16">
                  <c:v>41350</c:v>
                </c:pt>
                <c:pt idx="17">
                  <c:v>41357</c:v>
                </c:pt>
                <c:pt idx="18">
                  <c:v>41364</c:v>
                </c:pt>
                <c:pt idx="19">
                  <c:v>41371</c:v>
                </c:pt>
                <c:pt idx="20">
                  <c:v>41378</c:v>
                </c:pt>
                <c:pt idx="21">
                  <c:v>41385</c:v>
                </c:pt>
                <c:pt idx="22">
                  <c:v>41392</c:v>
                </c:pt>
                <c:pt idx="23">
                  <c:v>41399</c:v>
                </c:pt>
                <c:pt idx="24">
                  <c:v>41406</c:v>
                </c:pt>
                <c:pt idx="25">
                  <c:v>41413</c:v>
                </c:pt>
                <c:pt idx="26">
                  <c:v>41420</c:v>
                </c:pt>
                <c:pt idx="27">
                  <c:v>41427</c:v>
                </c:pt>
                <c:pt idx="28">
                  <c:v>41434</c:v>
                </c:pt>
                <c:pt idx="29">
                  <c:v>41441</c:v>
                </c:pt>
                <c:pt idx="30">
                  <c:v>41448</c:v>
                </c:pt>
                <c:pt idx="31">
                  <c:v>41455</c:v>
                </c:pt>
                <c:pt idx="32">
                  <c:v>41462</c:v>
                </c:pt>
                <c:pt idx="33">
                  <c:v>41469</c:v>
                </c:pt>
                <c:pt idx="34">
                  <c:v>41476</c:v>
                </c:pt>
                <c:pt idx="35">
                  <c:v>41483</c:v>
                </c:pt>
                <c:pt idx="36">
                  <c:v>41490</c:v>
                </c:pt>
                <c:pt idx="37">
                  <c:v>41497</c:v>
                </c:pt>
                <c:pt idx="38">
                  <c:v>41504</c:v>
                </c:pt>
                <c:pt idx="39">
                  <c:v>41511</c:v>
                </c:pt>
                <c:pt idx="40">
                  <c:v>41518</c:v>
                </c:pt>
                <c:pt idx="41">
                  <c:v>41525</c:v>
                </c:pt>
                <c:pt idx="42">
                  <c:v>41532</c:v>
                </c:pt>
                <c:pt idx="43">
                  <c:v>41539</c:v>
                </c:pt>
                <c:pt idx="44">
                  <c:v>41546</c:v>
                </c:pt>
                <c:pt idx="45">
                  <c:v>41553</c:v>
                </c:pt>
                <c:pt idx="46">
                  <c:v>41560</c:v>
                </c:pt>
                <c:pt idx="47">
                  <c:v>41567</c:v>
                </c:pt>
                <c:pt idx="48">
                  <c:v>41574</c:v>
                </c:pt>
                <c:pt idx="49">
                  <c:v>41581</c:v>
                </c:pt>
                <c:pt idx="50">
                  <c:v>41588</c:v>
                </c:pt>
                <c:pt idx="51">
                  <c:v>41595</c:v>
                </c:pt>
                <c:pt idx="52">
                  <c:v>41602</c:v>
                </c:pt>
                <c:pt idx="53">
                  <c:v>41609</c:v>
                </c:pt>
                <c:pt idx="54">
                  <c:v>41616</c:v>
                </c:pt>
                <c:pt idx="55">
                  <c:v>41623</c:v>
                </c:pt>
                <c:pt idx="56">
                  <c:v>41630</c:v>
                </c:pt>
                <c:pt idx="57">
                  <c:v>41637</c:v>
                </c:pt>
                <c:pt idx="58">
                  <c:v>41644</c:v>
                </c:pt>
                <c:pt idx="59">
                  <c:v>41651</c:v>
                </c:pt>
                <c:pt idx="60">
                  <c:v>41658</c:v>
                </c:pt>
                <c:pt idx="61">
                  <c:v>41665</c:v>
                </c:pt>
                <c:pt idx="62">
                  <c:v>41672</c:v>
                </c:pt>
                <c:pt idx="63">
                  <c:v>41679</c:v>
                </c:pt>
                <c:pt idx="64">
                  <c:v>41686</c:v>
                </c:pt>
                <c:pt idx="65">
                  <c:v>41693</c:v>
                </c:pt>
                <c:pt idx="66">
                  <c:v>41700</c:v>
                </c:pt>
                <c:pt idx="67">
                  <c:v>41707</c:v>
                </c:pt>
                <c:pt idx="68">
                  <c:v>41714</c:v>
                </c:pt>
                <c:pt idx="69">
                  <c:v>41721</c:v>
                </c:pt>
                <c:pt idx="70">
                  <c:v>41728</c:v>
                </c:pt>
                <c:pt idx="71">
                  <c:v>41735</c:v>
                </c:pt>
                <c:pt idx="72">
                  <c:v>41742</c:v>
                </c:pt>
                <c:pt idx="73">
                  <c:v>41749</c:v>
                </c:pt>
                <c:pt idx="74">
                  <c:v>41756</c:v>
                </c:pt>
                <c:pt idx="75">
                  <c:v>41763</c:v>
                </c:pt>
                <c:pt idx="76">
                  <c:v>41770</c:v>
                </c:pt>
                <c:pt idx="77">
                  <c:v>41777</c:v>
                </c:pt>
                <c:pt idx="78">
                  <c:v>41784</c:v>
                </c:pt>
                <c:pt idx="79">
                  <c:v>41791</c:v>
                </c:pt>
                <c:pt idx="80">
                  <c:v>41798</c:v>
                </c:pt>
                <c:pt idx="81">
                  <c:v>41805</c:v>
                </c:pt>
                <c:pt idx="82">
                  <c:v>41812</c:v>
                </c:pt>
                <c:pt idx="83">
                  <c:v>41819</c:v>
                </c:pt>
                <c:pt idx="84">
                  <c:v>41826</c:v>
                </c:pt>
                <c:pt idx="85">
                  <c:v>41833</c:v>
                </c:pt>
                <c:pt idx="86">
                  <c:v>41840</c:v>
                </c:pt>
                <c:pt idx="87">
                  <c:v>41847</c:v>
                </c:pt>
                <c:pt idx="88">
                  <c:v>41854</c:v>
                </c:pt>
                <c:pt idx="89">
                  <c:v>41861</c:v>
                </c:pt>
                <c:pt idx="90">
                  <c:v>41868</c:v>
                </c:pt>
                <c:pt idx="91">
                  <c:v>41875</c:v>
                </c:pt>
                <c:pt idx="92">
                  <c:v>41882</c:v>
                </c:pt>
                <c:pt idx="93">
                  <c:v>41889</c:v>
                </c:pt>
                <c:pt idx="94">
                  <c:v>41896</c:v>
                </c:pt>
                <c:pt idx="95">
                  <c:v>41903</c:v>
                </c:pt>
                <c:pt idx="96">
                  <c:v>41910</c:v>
                </c:pt>
                <c:pt idx="97">
                  <c:v>41917</c:v>
                </c:pt>
                <c:pt idx="98">
                  <c:v>41924</c:v>
                </c:pt>
                <c:pt idx="99">
                  <c:v>41931</c:v>
                </c:pt>
                <c:pt idx="100">
                  <c:v>41938</c:v>
                </c:pt>
                <c:pt idx="101">
                  <c:v>41945</c:v>
                </c:pt>
              </c:numCache>
            </c:numRef>
          </c:cat>
          <c:val>
            <c:numRef>
              <c:f>市场表现!$Y$4:$Y$107</c:f>
              <c:numCache>
                <c:formatCode>0.0%</c:formatCode>
                <c:ptCount val="104"/>
                <c:pt idx="0">
                  <c:v>0</c:v>
                </c:pt>
                <c:pt idx="1">
                  <c:v>8.6546654833978831E-3</c:v>
                </c:pt>
                <c:pt idx="2">
                  <c:v>-7.2256308731804442E-2</c:v>
                </c:pt>
                <c:pt idx="3">
                  <c:v>-3.2375387094031094E-2</c:v>
                </c:pt>
                <c:pt idx="4">
                  <c:v>2.731677581921943E-4</c:v>
                </c:pt>
                <c:pt idx="5">
                  <c:v>2.2592014428599372E-2</c:v>
                </c:pt>
                <c:pt idx="6">
                  <c:v>5.9610075118187833E-2</c:v>
                </c:pt>
                <c:pt idx="7">
                  <c:v>4.6177526836130189E-2</c:v>
                </c:pt>
                <c:pt idx="8">
                  <c:v>0.15015212753693996</c:v>
                </c:pt>
                <c:pt idx="9">
                  <c:v>0.18790662179462392</c:v>
                </c:pt>
                <c:pt idx="10">
                  <c:v>0.15335315877959399</c:v>
                </c:pt>
                <c:pt idx="11">
                  <c:v>0.1611691737156451</c:v>
                </c:pt>
                <c:pt idx="12">
                  <c:v>0.25817210511401067</c:v>
                </c:pt>
                <c:pt idx="13">
                  <c:v>0.24793970435432566</c:v>
                </c:pt>
                <c:pt idx="14">
                  <c:v>0.29383306602431336</c:v>
                </c:pt>
                <c:pt idx="15">
                  <c:v>0.30014862211315596</c:v>
                </c:pt>
                <c:pt idx="16">
                  <c:v>0.24442662166108398</c:v>
                </c:pt>
                <c:pt idx="17">
                  <c:v>0.30069024445470438</c:v>
                </c:pt>
                <c:pt idx="18">
                  <c:v>0.36793576099804626</c:v>
                </c:pt>
                <c:pt idx="19">
                  <c:v>0.33051904427026213</c:v>
                </c:pt>
                <c:pt idx="20">
                  <c:v>0.3381841394204248</c:v>
                </c:pt>
                <c:pt idx="21">
                  <c:v>0.41646820600266032</c:v>
                </c:pt>
                <c:pt idx="22">
                  <c:v>0.50758880063250822</c:v>
                </c:pt>
                <c:pt idx="23">
                  <c:v>0.60182018884513289</c:v>
                </c:pt>
                <c:pt idx="24">
                  <c:v>0.73358867612613943</c:v>
                </c:pt>
                <c:pt idx="25">
                  <c:v>0.88496053403413</c:v>
                </c:pt>
                <c:pt idx="26">
                  <c:v>0.92187087904049192</c:v>
                </c:pt>
                <c:pt idx="27">
                  <c:v>0.86499346341564953</c:v>
                </c:pt>
                <c:pt idx="28">
                  <c:v>0.76274408108703118</c:v>
                </c:pt>
                <c:pt idx="29">
                  <c:v>0.86740651074044162</c:v>
                </c:pt>
                <c:pt idx="30">
                  <c:v>0.77576265551267665</c:v>
                </c:pt>
                <c:pt idx="31">
                  <c:v>0.77021917637662507</c:v>
                </c:pt>
                <c:pt idx="32">
                  <c:v>0.92490527991447169</c:v>
                </c:pt>
                <c:pt idx="33">
                  <c:v>1.070588630369067</c:v>
                </c:pt>
                <c:pt idx="34">
                  <c:v>1.1401803260692183</c:v>
                </c:pt>
                <c:pt idx="35">
                  <c:v>1.3387850692119909</c:v>
                </c:pt>
                <c:pt idx="36">
                  <c:v>1.314292663413136</c:v>
                </c:pt>
                <c:pt idx="37">
                  <c:v>1.299340214437672</c:v>
                </c:pt>
                <c:pt idx="38">
                  <c:v>1.2108855093243291</c:v>
                </c:pt>
                <c:pt idx="39">
                  <c:v>1.4061864150983419</c:v>
                </c:pt>
                <c:pt idx="40">
                  <c:v>1.2541485266713654</c:v>
                </c:pt>
                <c:pt idx="41">
                  <c:v>1.4565947036876077</c:v>
                </c:pt>
                <c:pt idx="42">
                  <c:v>1.3035236480601653</c:v>
                </c:pt>
                <c:pt idx="43">
                  <c:v>1.3733887079007934</c:v>
                </c:pt>
                <c:pt idx="44">
                  <c:v>1.5255156556939373</c:v>
                </c:pt>
                <c:pt idx="45">
                  <c:v>1.6182944041457086</c:v>
                </c:pt>
                <c:pt idx="46">
                  <c:v>1.6890837372098675</c:v>
                </c:pt>
                <c:pt idx="47">
                  <c:v>1.6183306366772592</c:v>
                </c:pt>
                <c:pt idx="48">
                  <c:v>1.3661990542621929</c:v>
                </c:pt>
                <c:pt idx="49">
                  <c:v>1.2123330431457773</c:v>
                </c:pt>
                <c:pt idx="50">
                  <c:v>1.119683416046279</c:v>
                </c:pt>
                <c:pt idx="51">
                  <c:v>1.2326578240960675</c:v>
                </c:pt>
                <c:pt idx="52">
                  <c:v>1.2699860706045376</c:v>
                </c:pt>
                <c:pt idx="53">
                  <c:v>1.4039768198206284</c:v>
                </c:pt>
                <c:pt idx="54">
                  <c:v>1.2078865554527605</c:v>
                </c:pt>
                <c:pt idx="55">
                  <c:v>1.3019698714226267</c:v>
                </c:pt>
                <c:pt idx="56">
                  <c:v>1.173667040513076</c:v>
                </c:pt>
                <c:pt idx="57">
                  <c:v>1.2553882880354683</c:v>
                </c:pt>
                <c:pt idx="58">
                  <c:v>1.3195884062968801</c:v>
                </c:pt>
                <c:pt idx="59">
                  <c:v>1.3525626611684864</c:v>
                </c:pt>
                <c:pt idx="60">
                  <c:v>1.4072033807603099</c:v>
                </c:pt>
                <c:pt idx="61">
                  <c:v>1.6200280669561473</c:v>
                </c:pt>
                <c:pt idx="62">
                  <c:v>1.7528647756754618</c:v>
                </c:pt>
                <c:pt idx="63">
                  <c:v>1.8501067043144599</c:v>
                </c:pt>
                <c:pt idx="64">
                  <c:v>1.7649584877307221</c:v>
                </c:pt>
                <c:pt idx="65">
                  <c:v>1.8028052816622742</c:v>
                </c:pt>
                <c:pt idx="66">
                  <c:v>1.5022162722753971</c:v>
                </c:pt>
                <c:pt idx="67">
                  <c:v>1.5541414176326547</c:v>
                </c:pt>
                <c:pt idx="68">
                  <c:v>1.432225625963623</c:v>
                </c:pt>
                <c:pt idx="69">
                  <c:v>1.4894517183351734</c:v>
                </c:pt>
                <c:pt idx="70">
                  <c:v>1.3154924609822771</c:v>
                </c:pt>
                <c:pt idx="71">
                  <c:v>1.3531132189039945</c:v>
                </c:pt>
                <c:pt idx="72">
                  <c:v>1.3957172754942992</c:v>
                </c:pt>
                <c:pt idx="73">
                  <c:v>1.4258267055948726</c:v>
                </c:pt>
                <c:pt idx="74">
                  <c:v>1.2690085777818192</c:v>
                </c:pt>
                <c:pt idx="75">
                  <c:v>1.351714584271468</c:v>
                </c:pt>
                <c:pt idx="76">
                  <c:v>1.2818857569623905</c:v>
                </c:pt>
                <c:pt idx="77">
                  <c:v>1.2055069913075309</c:v>
                </c:pt>
                <c:pt idx="78">
                  <c:v>1.2672020571437099</c:v>
                </c:pt>
                <c:pt idx="79">
                  <c:v>1.3360383683852803</c:v>
                </c:pt>
                <c:pt idx="80">
                  <c:v>1.2733716030037852</c:v>
                </c:pt>
                <c:pt idx="81">
                  <c:v>1.3074781981296946</c:v>
                </c:pt>
                <c:pt idx="82">
                  <c:v>1.3722648120847372</c:v>
                </c:pt>
                <c:pt idx="83">
                  <c:v>1.4526732440330719</c:v>
                </c:pt>
                <c:pt idx="84">
                  <c:v>1.665374896727466</c:v>
                </c:pt>
                <c:pt idx="85">
                  <c:v>1.5474654018600154</c:v>
                </c:pt>
                <c:pt idx="86">
                  <c:v>1.3851746889157321</c:v>
                </c:pt>
                <c:pt idx="87">
                  <c:v>1.3150024871816375</c:v>
                </c:pt>
                <c:pt idx="88">
                  <c:v>1.3591997932487305</c:v>
                </c:pt>
                <c:pt idx="89">
                  <c:v>1.4367926923795231</c:v>
                </c:pt>
                <c:pt idx="90">
                  <c:v>1.5416285275904347</c:v>
                </c:pt>
                <c:pt idx="91">
                  <c:v>1.6125528734754107</c:v>
                </c:pt>
                <c:pt idx="92">
                  <c:v>1.5309606491141494</c:v>
                </c:pt>
                <c:pt idx="93">
                  <c:v>1.7189915808950675</c:v>
                </c:pt>
                <c:pt idx="94">
                  <c:v>1.7268324381901485</c:v>
                </c:pt>
                <c:pt idx="95">
                  <c:v>1.6570516263497108</c:v>
                </c:pt>
                <c:pt idx="96">
                  <c:v>1.779980652417299</c:v>
                </c:pt>
                <c:pt idx="97">
                  <c:v>1.844060388338113</c:v>
                </c:pt>
                <c:pt idx="98">
                  <c:v>1.7988337445251075</c:v>
                </c:pt>
                <c:pt idx="99">
                  <c:v>1.6604314636626989</c:v>
                </c:pt>
                <c:pt idx="100">
                  <c:v>1.633313623098013</c:v>
                </c:pt>
                <c:pt idx="101">
                  <c:v>1.618379437675038</c:v>
                </c:pt>
                <c:pt idx="102">
                  <c:v>1.6144329392791867</c:v>
                </c:pt>
              </c:numCache>
            </c:numRef>
          </c:val>
          <c:smooth val="0"/>
        </c:ser>
        <c:ser>
          <c:idx val="3"/>
          <c:order val="3"/>
          <c:tx>
            <c:strRef>
              <c:f>市场表现!$S$2</c:f>
              <c:strCache>
                <c:ptCount val="1"/>
                <c:pt idx="0">
                  <c:v>通信设备制造(中信)</c:v>
                </c:pt>
              </c:strCache>
            </c:strRef>
          </c:tx>
          <c:marker>
            <c:symbol val="none"/>
          </c:marker>
          <c:val>
            <c:numRef>
              <c:f>市场表现!$Z$4:$Z$107</c:f>
              <c:numCache>
                <c:formatCode>0.0%</c:formatCode>
                <c:ptCount val="104"/>
                <c:pt idx="0">
                  <c:v>0</c:v>
                </c:pt>
                <c:pt idx="1">
                  <c:v>8.6982488648630341E-3</c:v>
                </c:pt>
                <c:pt idx="2">
                  <c:v>-6.5673310311559652E-2</c:v>
                </c:pt>
                <c:pt idx="3">
                  <c:v>-1.5352102970115022E-2</c:v>
                </c:pt>
                <c:pt idx="4">
                  <c:v>1.6883484812520555E-2</c:v>
                </c:pt>
                <c:pt idx="5">
                  <c:v>2.4693532208788671E-2</c:v>
                </c:pt>
                <c:pt idx="6">
                  <c:v>8.4348511879694721E-2</c:v>
                </c:pt>
                <c:pt idx="7">
                  <c:v>9.4095757306605687E-2</c:v>
                </c:pt>
                <c:pt idx="8">
                  <c:v>0.14282432753194851</c:v>
                </c:pt>
                <c:pt idx="9">
                  <c:v>0.17842129845866417</c:v>
                </c:pt>
                <c:pt idx="10">
                  <c:v>0.14917956217793127</c:v>
                </c:pt>
                <c:pt idx="11">
                  <c:v>0.18943959081477169</c:v>
                </c:pt>
                <c:pt idx="12">
                  <c:v>0.20270824878829408</c:v>
                </c:pt>
                <c:pt idx="13">
                  <c:v>0.20240120672889184</c:v>
                </c:pt>
                <c:pt idx="14">
                  <c:v>0.24433082441941489</c:v>
                </c:pt>
                <c:pt idx="15">
                  <c:v>0.27467661043943004</c:v>
                </c:pt>
                <c:pt idx="16">
                  <c:v>0.26234393304798598</c:v>
                </c:pt>
                <c:pt idx="17">
                  <c:v>0.30144470563012549</c:v>
                </c:pt>
                <c:pt idx="18">
                  <c:v>0.25218520532002064</c:v>
                </c:pt>
                <c:pt idx="19">
                  <c:v>0.21781816372003271</c:v>
                </c:pt>
                <c:pt idx="20">
                  <c:v>0.23189546787543747</c:v>
                </c:pt>
                <c:pt idx="21">
                  <c:v>0.26585922006722762</c:v>
                </c:pt>
                <c:pt idx="22">
                  <c:v>0.25041477477201557</c:v>
                </c:pt>
                <c:pt idx="23">
                  <c:v>0.30142923867351712</c:v>
                </c:pt>
                <c:pt idx="24">
                  <c:v>0.35453779067541591</c:v>
                </c:pt>
                <c:pt idx="25">
                  <c:v>0.41518058820376558</c:v>
                </c:pt>
                <c:pt idx="26">
                  <c:v>0.4679992496228973</c:v>
                </c:pt>
                <c:pt idx="27">
                  <c:v>0.45724381896003852</c:v>
                </c:pt>
                <c:pt idx="28">
                  <c:v>0.36518441665837176</c:v>
                </c:pt>
                <c:pt idx="29">
                  <c:v>0.36028445417722677</c:v>
                </c:pt>
                <c:pt idx="30">
                  <c:v>0.32669933614597135</c:v>
                </c:pt>
                <c:pt idx="31">
                  <c:v>0.32021814534345072</c:v>
                </c:pt>
                <c:pt idx="32">
                  <c:v>0.38098988522293098</c:v>
                </c:pt>
                <c:pt idx="33">
                  <c:v>0.39383925084800264</c:v>
                </c:pt>
                <c:pt idx="34">
                  <c:v>0.47365632728692741</c:v>
                </c:pt>
                <c:pt idx="35">
                  <c:v>0.55421137663570708</c:v>
                </c:pt>
                <c:pt idx="36">
                  <c:v>0.5638652843393237</c:v>
                </c:pt>
                <c:pt idx="37">
                  <c:v>0.57782865368565317</c:v>
                </c:pt>
                <c:pt idx="38">
                  <c:v>0.54348496565876214</c:v>
                </c:pt>
                <c:pt idx="39">
                  <c:v>0.66868561496466339</c:v>
                </c:pt>
                <c:pt idx="40">
                  <c:v>0.6025077909051233</c:v>
                </c:pt>
                <c:pt idx="41">
                  <c:v>0.67636480578249802</c:v>
                </c:pt>
                <c:pt idx="42">
                  <c:v>0.61928185848500394</c:v>
                </c:pt>
                <c:pt idx="43">
                  <c:v>0.62291567445884799</c:v>
                </c:pt>
                <c:pt idx="44">
                  <c:v>0.68485195366038543</c:v>
                </c:pt>
                <c:pt idx="45">
                  <c:v>0.7194393611074954</c:v>
                </c:pt>
                <c:pt idx="46">
                  <c:v>0.81523135351184162</c:v>
                </c:pt>
                <c:pt idx="47">
                  <c:v>0.77586159370908359</c:v>
                </c:pt>
                <c:pt idx="48">
                  <c:v>0.65204056630500506</c:v>
                </c:pt>
                <c:pt idx="49">
                  <c:v>0.56626273918270154</c:v>
                </c:pt>
                <c:pt idx="50">
                  <c:v>0.5503892772643395</c:v>
                </c:pt>
                <c:pt idx="51">
                  <c:v>0.61118827574061463</c:v>
                </c:pt>
                <c:pt idx="52">
                  <c:v>0.69845139011186741</c:v>
                </c:pt>
                <c:pt idx="53">
                  <c:v>0.76102258022526637</c:v>
                </c:pt>
                <c:pt idx="54">
                  <c:v>0.66809511412623168</c:v>
                </c:pt>
                <c:pt idx="55">
                  <c:v>0.66292731296085017</c:v>
                </c:pt>
                <c:pt idx="56">
                  <c:v>0.58123184355403112</c:v>
                </c:pt>
                <c:pt idx="57">
                  <c:v>0.58396122541175011</c:v>
                </c:pt>
                <c:pt idx="58">
                  <c:v>0.63178850085374516</c:v>
                </c:pt>
                <c:pt idx="59">
                  <c:v>0.56658517162961997</c:v>
                </c:pt>
                <c:pt idx="60">
                  <c:v>0.57479720675951929</c:v>
                </c:pt>
                <c:pt idx="61">
                  <c:v>0.70422684359231535</c:v>
                </c:pt>
                <c:pt idx="62">
                  <c:v>0.71211636970620429</c:v>
                </c:pt>
                <c:pt idx="63">
                  <c:v>0.76429521979157888</c:v>
                </c:pt>
                <c:pt idx="64">
                  <c:v>0.81493824702720485</c:v>
                </c:pt>
                <c:pt idx="65">
                  <c:v>0.83262073031600048</c:v>
                </c:pt>
                <c:pt idx="66">
                  <c:v>0.7780173964977295</c:v>
                </c:pt>
                <c:pt idx="67">
                  <c:v>0.82618571067602842</c:v>
                </c:pt>
                <c:pt idx="68">
                  <c:v>0.71933155182578989</c:v>
                </c:pt>
                <c:pt idx="69">
                  <c:v>0.77198030642950677</c:v>
                </c:pt>
                <c:pt idx="70">
                  <c:v>0.67659099088062113</c:v>
                </c:pt>
                <c:pt idx="71">
                  <c:v>0.72425440846547895</c:v>
                </c:pt>
                <c:pt idx="72">
                  <c:v>0.78568969609727346</c:v>
                </c:pt>
                <c:pt idx="73">
                  <c:v>0.80627835927749425</c:v>
                </c:pt>
                <c:pt idx="74">
                  <c:v>0.66259423741012702</c:v>
                </c:pt>
                <c:pt idx="75">
                  <c:v>0.6406253397753463</c:v>
                </c:pt>
                <c:pt idx="76">
                  <c:v>0.61768677115795434</c:v>
                </c:pt>
                <c:pt idx="77">
                  <c:v>0.61506887389836229</c:v>
                </c:pt>
                <c:pt idx="78">
                  <c:v>0.68618249477415971</c:v>
                </c:pt>
                <c:pt idx="79">
                  <c:v>0.73749611411857496</c:v>
                </c:pt>
                <c:pt idx="80">
                  <c:v>0.72726410976945055</c:v>
                </c:pt>
                <c:pt idx="81">
                  <c:v>0.78409200542109159</c:v>
                </c:pt>
                <c:pt idx="82">
                  <c:v>0.73698624053414608</c:v>
                </c:pt>
                <c:pt idx="83">
                  <c:v>0.81892397454843402</c:v>
                </c:pt>
                <c:pt idx="84">
                  <c:v>0.86403465517109379</c:v>
                </c:pt>
                <c:pt idx="85">
                  <c:v>0.87217877351628226</c:v>
                </c:pt>
                <c:pt idx="86">
                  <c:v>0.84610041270740655</c:v>
                </c:pt>
                <c:pt idx="87">
                  <c:v>0.83336145971317199</c:v>
                </c:pt>
                <c:pt idx="88">
                  <c:v>0.86876685477140314</c:v>
                </c:pt>
                <c:pt idx="89">
                  <c:v>0.92257057756066185</c:v>
                </c:pt>
                <c:pt idx="90">
                  <c:v>0.96272769733769281</c:v>
                </c:pt>
                <c:pt idx="91">
                  <c:v>1.0400305510677561</c:v>
                </c:pt>
                <c:pt idx="92">
                  <c:v>0.99281092794082726</c:v>
                </c:pt>
                <c:pt idx="93">
                  <c:v>1.118305372853194</c:v>
                </c:pt>
                <c:pt idx="94">
                  <c:v>1.175777291138659</c:v>
                </c:pt>
                <c:pt idx="95">
                  <c:v>1.1736468327195047</c:v>
                </c:pt>
                <c:pt idx="96">
                  <c:v>1.2648397026056464</c:v>
                </c:pt>
                <c:pt idx="97">
                  <c:v>1.3224757850246167</c:v>
                </c:pt>
                <c:pt idx="98">
                  <c:v>1.3438131407875895</c:v>
                </c:pt>
                <c:pt idx="99">
                  <c:v>1.2337093896677667</c:v>
                </c:pt>
                <c:pt idx="100">
                  <c:v>1.230444330441574</c:v>
                </c:pt>
                <c:pt idx="101">
                  <c:v>1.3127659053146608</c:v>
                </c:pt>
                <c:pt idx="102">
                  <c:v>1.339418151468978</c:v>
                </c:pt>
              </c:numCache>
            </c:numRef>
          </c:val>
          <c:smooth val="0"/>
        </c:ser>
        <c:ser>
          <c:idx val="4"/>
          <c:order val="4"/>
          <c:tx>
            <c:strRef>
              <c:f>市场表现!$T$2</c:f>
              <c:strCache>
                <c:ptCount val="1"/>
                <c:pt idx="0">
                  <c:v>电信运营Ⅱ(中信)</c:v>
                </c:pt>
              </c:strCache>
            </c:strRef>
          </c:tx>
          <c:marker>
            <c:symbol val="none"/>
          </c:marker>
          <c:val>
            <c:numRef>
              <c:f>市场表现!$AA$4:$AA$107</c:f>
              <c:numCache>
                <c:formatCode>0.0%</c:formatCode>
                <c:ptCount val="104"/>
                <c:pt idx="0">
                  <c:v>0</c:v>
                </c:pt>
                <c:pt idx="1">
                  <c:v>-1.2164347000402032E-2</c:v>
                </c:pt>
                <c:pt idx="2">
                  <c:v>-3.6475932214989126E-2</c:v>
                </c:pt>
                <c:pt idx="3">
                  <c:v>2.1266221267931984E-2</c:v>
                </c:pt>
                <c:pt idx="4">
                  <c:v>4.2540996928972952E-2</c:v>
                </c:pt>
                <c:pt idx="5">
                  <c:v>3.0393758714788E-2</c:v>
                </c:pt>
                <c:pt idx="6">
                  <c:v>5.4713898322483523E-2</c:v>
                </c:pt>
                <c:pt idx="7">
                  <c:v>6.0796071822684539E-2</c:v>
                </c:pt>
                <c:pt idx="8">
                  <c:v>5.4713898322483523E-2</c:v>
                </c:pt>
                <c:pt idx="9">
                  <c:v>9.1189830537472538E-2</c:v>
                </c:pt>
                <c:pt idx="10">
                  <c:v>5.1668534375828745E-2</c:v>
                </c:pt>
                <c:pt idx="11">
                  <c:v>0.10638243269831205</c:v>
                </c:pt>
                <c:pt idx="12">
                  <c:v>0.13677747457206646</c:v>
                </c:pt>
                <c:pt idx="13">
                  <c:v>7.5990727037870354E-2</c:v>
                </c:pt>
                <c:pt idx="14">
                  <c:v>7.2951180078529188E-2</c:v>
                </c:pt>
                <c:pt idx="15">
                  <c:v>5.7753530825755739E-2</c:v>
                </c:pt>
                <c:pt idx="16">
                  <c:v>3.6476958742162058E-2</c:v>
                </c:pt>
                <c:pt idx="17">
                  <c:v>5.7753616369686789E-2</c:v>
                </c:pt>
                <c:pt idx="18">
                  <c:v>7.2951265622460237E-2</c:v>
                </c:pt>
                <c:pt idx="19">
                  <c:v>0.11246511946209981</c:v>
                </c:pt>
                <c:pt idx="20">
                  <c:v>6.0793248872958783E-2</c:v>
                </c:pt>
                <c:pt idx="21">
                  <c:v>7.2951351166391509E-2</c:v>
                </c:pt>
                <c:pt idx="22">
                  <c:v>8.5109453459824236E-2</c:v>
                </c:pt>
                <c:pt idx="23">
                  <c:v>0.10638611108734897</c:v>
                </c:pt>
                <c:pt idx="24">
                  <c:v>0.11246511946209981</c:v>
                </c:pt>
                <c:pt idx="25">
                  <c:v>0.12766276871487348</c:v>
                </c:pt>
                <c:pt idx="26">
                  <c:v>0.11854412783685064</c:v>
                </c:pt>
                <c:pt idx="27">
                  <c:v>0.14286024687978505</c:v>
                </c:pt>
                <c:pt idx="28">
                  <c:v>9.4227923249984968E-2</c:v>
                </c:pt>
                <c:pt idx="29">
                  <c:v>8.5109367915893186E-2</c:v>
                </c:pt>
                <c:pt idx="30">
                  <c:v>1.8239848073978493E-2</c:v>
                </c:pt>
                <c:pt idx="31">
                  <c:v>-5.1669218727277477E-2</c:v>
                </c:pt>
                <c:pt idx="32">
                  <c:v>-4.5511167760203253E-2</c:v>
                </c:pt>
                <c:pt idx="33">
                  <c:v>-1.7800237812128361E-2</c:v>
                </c:pt>
                <c:pt idx="34">
                  <c:v>-5.4748201438848954E-2</c:v>
                </c:pt>
                <c:pt idx="35">
                  <c:v>-5.1669133183346205E-2</c:v>
                </c:pt>
                <c:pt idx="36">
                  <c:v>-1.4721084012694785E-2</c:v>
                </c:pt>
                <c:pt idx="37">
                  <c:v>1.9147896902454331E-2</c:v>
                </c:pt>
                <c:pt idx="38">
                  <c:v>1.6068914190882744E-2</c:v>
                </c:pt>
                <c:pt idx="39">
                  <c:v>-1.1642101301123198E-2</c:v>
                </c:pt>
                <c:pt idx="40">
                  <c:v>-2.4051531664086578E-3</c:v>
                </c:pt>
                <c:pt idx="41">
                  <c:v>6.7374400123165756E-4</c:v>
                </c:pt>
                <c:pt idx="42">
                  <c:v>4.3779673051095314E-2</c:v>
                </c:pt>
                <c:pt idx="43">
                  <c:v>7.1490688543101255E-2</c:v>
                </c:pt>
                <c:pt idx="44">
                  <c:v>6.8317949683061041E-3</c:v>
                </c:pt>
                <c:pt idx="45">
                  <c:v>9.9107776798774694E-3</c:v>
                </c:pt>
                <c:pt idx="46">
                  <c:v>7.7648568422313158E-2</c:v>
                </c:pt>
                <c:pt idx="47">
                  <c:v>4.9937638474238488E-2</c:v>
                </c:pt>
                <c:pt idx="48">
                  <c:v>3.4542639372449724E-2</c:v>
                </c:pt>
                <c:pt idx="49">
                  <c:v>4.9937724018169538E-2</c:v>
                </c:pt>
                <c:pt idx="50">
                  <c:v>1.9147811358523059E-2</c:v>
                </c:pt>
                <c:pt idx="51">
                  <c:v>9.9108632238087413E-3</c:v>
                </c:pt>
                <c:pt idx="52">
                  <c:v>2.5305947869528334E-2</c:v>
                </c:pt>
                <c:pt idx="53">
                  <c:v>5.9174757696815128E-2</c:v>
                </c:pt>
                <c:pt idx="54">
                  <c:v>4.3779758595026586E-2</c:v>
                </c:pt>
                <c:pt idx="55">
                  <c:v>2.5305862325597284E-2</c:v>
                </c:pt>
                <c:pt idx="56">
                  <c:v>-1.4721084012694785E-2</c:v>
                </c:pt>
                <c:pt idx="57">
                  <c:v>-1.4721169556625835E-2</c:v>
                </c:pt>
                <c:pt idx="58">
                  <c:v>-2.3958203235271536E-2</c:v>
                </c:pt>
                <c:pt idx="59">
                  <c:v>-7.6301080419849732E-2</c:v>
                </c:pt>
                <c:pt idx="60">
                  <c:v>-7.9380063131421097E-2</c:v>
                </c:pt>
                <c:pt idx="61">
                  <c:v>-6.7064046741204031E-2</c:v>
                </c:pt>
                <c:pt idx="62">
                  <c:v>-7.6301080419849732E-2</c:v>
                </c:pt>
                <c:pt idx="63">
                  <c:v>-6.7064132285135081E-2</c:v>
                </c:pt>
                <c:pt idx="64">
                  <c:v>-4.0611040299745937E-2</c:v>
                </c:pt>
                <c:pt idx="65">
                  <c:v>-1.0344570954413546E-2</c:v>
                </c:pt>
                <c:pt idx="66">
                  <c:v>-3.6364810648508494E-2</c:v>
                </c:pt>
                <c:pt idx="67">
                  <c:v>1.610604025697393E-2</c:v>
                </c:pt>
                <c:pt idx="68">
                  <c:v>-3.6686455829391118E-2</c:v>
                </c:pt>
                <c:pt idx="69">
                  <c:v>-2.4765481312928328E-2</c:v>
                </c:pt>
                <c:pt idx="70">
                  <c:v>-3.7657293903283984E-2</c:v>
                </c:pt>
                <c:pt idx="71">
                  <c:v>-4.094081215408174E-2</c:v>
                </c:pt>
                <c:pt idx="72">
                  <c:v>-1.5754540244142357E-2</c:v>
                </c:pt>
                <c:pt idx="73">
                  <c:v>-2.0698038477660163E-2</c:v>
                </c:pt>
                <c:pt idx="74">
                  <c:v>-3.9288702213021609E-2</c:v>
                </c:pt>
                <c:pt idx="75">
                  <c:v>-8.7552502587703307E-3</c:v>
                </c:pt>
                <c:pt idx="76">
                  <c:v>3.072224741015761E-3</c:v>
                </c:pt>
                <c:pt idx="77">
                  <c:v>6.9393236896808652E-3</c:v>
                </c:pt>
                <c:pt idx="78">
                  <c:v>4.2485393373767888E-3</c:v>
                </c:pt>
                <c:pt idx="79">
                  <c:v>1.7990573058794368E-2</c:v>
                </c:pt>
                <c:pt idx="80">
                  <c:v>-2.7912984713296396E-4</c:v>
                </c:pt>
                <c:pt idx="81">
                  <c:v>-3.9031984875832482E-3</c:v>
                </c:pt>
                <c:pt idx="82">
                  <c:v>3.0195296794668369E-3</c:v>
                </c:pt>
                <c:pt idx="83">
                  <c:v>5.0110266127169734E-2</c:v>
                </c:pt>
                <c:pt idx="84">
                  <c:v>5.2599423433904446E-2</c:v>
                </c:pt>
                <c:pt idx="85">
                  <c:v>7.6367205878578925E-2</c:v>
                </c:pt>
                <c:pt idx="86">
                  <c:v>6.1106510748594856E-2</c:v>
                </c:pt>
                <c:pt idx="87">
                  <c:v>9.7633427146511131E-2</c:v>
                </c:pt>
                <c:pt idx="88">
                  <c:v>9.2041505915362976E-2</c:v>
                </c:pt>
                <c:pt idx="89">
                  <c:v>0.10300635591407969</c:v>
                </c:pt>
                <c:pt idx="90">
                  <c:v>0.1270764506112112</c:v>
                </c:pt>
                <c:pt idx="91">
                  <c:v>0.10343595753599266</c:v>
                </c:pt>
                <c:pt idx="92">
                  <c:v>9.1162370935593984E-2</c:v>
                </c:pt>
                <c:pt idx="93">
                  <c:v>0.13332962642965307</c:v>
                </c:pt>
                <c:pt idx="94">
                  <c:v>0.12513289249694171</c:v>
                </c:pt>
                <c:pt idx="95">
                  <c:v>0.13533220985637184</c:v>
                </c:pt>
                <c:pt idx="96">
                  <c:v>0.1332485307829836</c:v>
                </c:pt>
                <c:pt idx="97">
                  <c:v>0.13318009563811506</c:v>
                </c:pt>
                <c:pt idx="98">
                  <c:v>0.13514786268488188</c:v>
                </c:pt>
                <c:pt idx="99">
                  <c:v>0.13386667122900975</c:v>
                </c:pt>
                <c:pt idx="100">
                  <c:v>8.8085868998023731E-2</c:v>
                </c:pt>
                <c:pt idx="101">
                  <c:v>0.15050120189223182</c:v>
                </c:pt>
                <c:pt idx="102">
                  <c:v>0.14257076621699083</c:v>
                </c:pt>
              </c:numCache>
            </c:numRef>
          </c:val>
          <c:smooth val="0"/>
        </c:ser>
        <c:dLbls>
          <c:showLegendKey val="0"/>
          <c:showVal val="0"/>
          <c:showCatName val="0"/>
          <c:showSerName val="0"/>
          <c:showPercent val="0"/>
          <c:showBubbleSize val="0"/>
        </c:dLbls>
        <c:marker val="1"/>
        <c:smooth val="0"/>
        <c:axId val="199156096"/>
        <c:axId val="199157632"/>
      </c:lineChart>
      <c:dateAx>
        <c:axId val="199156096"/>
        <c:scaling>
          <c:orientation val="minMax"/>
        </c:scaling>
        <c:delete val="0"/>
        <c:axPos val="b"/>
        <c:numFmt formatCode="yyyy/m/d" sourceLinked="0"/>
        <c:majorTickMark val="none"/>
        <c:minorTickMark val="none"/>
        <c:tickLblPos val="nextTo"/>
        <c:txPr>
          <a:bodyPr rot="-5400000" vert="horz"/>
          <a:lstStyle/>
          <a:p>
            <a:pPr>
              <a:defRPr/>
            </a:pPr>
            <a:endParaRPr lang="zh-CN"/>
          </a:p>
        </c:txPr>
        <c:crossAx val="199157632"/>
        <c:crosses val="autoZero"/>
        <c:auto val="0"/>
        <c:lblOffset val="100"/>
        <c:baseTimeUnit val="days"/>
        <c:majorUnit val="2"/>
        <c:majorTimeUnit val="months"/>
        <c:minorUnit val="6"/>
        <c:minorTimeUnit val="days"/>
      </c:dateAx>
      <c:valAx>
        <c:axId val="199157632"/>
        <c:scaling>
          <c:orientation val="minMax"/>
        </c:scaling>
        <c:delete val="0"/>
        <c:axPos val="l"/>
        <c:numFmt formatCode="0%" sourceLinked="0"/>
        <c:majorTickMark val="out"/>
        <c:minorTickMark val="none"/>
        <c:tickLblPos val="nextTo"/>
        <c:crossAx val="199156096"/>
        <c:crosses val="autoZero"/>
        <c:crossBetween val="between"/>
      </c:valAx>
      <c:spPr>
        <a:ln>
          <a:noFill/>
        </a:ln>
      </c:spPr>
    </c:plotArea>
    <c:legend>
      <c:legendPos val="r"/>
      <c:layout>
        <c:manualLayout>
          <c:xMode val="edge"/>
          <c:yMode val="edge"/>
          <c:x val="0.14566284779050737"/>
          <c:y val="1.6666666666666666E-2"/>
          <c:w val="0.80360065466448449"/>
          <c:h val="0.17333403324584429"/>
        </c:manualLayout>
      </c:layout>
      <c:overlay val="0"/>
    </c:legend>
    <c:plotVisOnly val="1"/>
    <c:dispBlanksAs val="gap"/>
    <c:showDLblsOverMax val="0"/>
  </c:chart>
  <c:spPr>
    <a:ln>
      <a:noFill/>
    </a:ln>
  </c:spPr>
  <c:txPr>
    <a:bodyPr/>
    <a:lstStyle/>
    <a:p>
      <a:pPr>
        <a:defRPr>
          <a:latin typeface="+mn-lt"/>
        </a:defRPr>
      </a:pPr>
      <a:endParaRPr lang="zh-CN"/>
    </a:p>
  </c:txPr>
  <c:printSettings>
    <c:headerFooter/>
    <c:pageMargins b="0.75000000000000056" l="0.70000000000000051" r="0.70000000000000051" t="0.75000000000000056" header="0.30000000000000027" footer="0.30000000000000027"/>
    <c:pageSetup/>
  </c:printSettings>
</c:chartSpace>
</file>

<file path=xl/ctrlProps/ctrlProp1.xml><?xml version="1.0" encoding="utf-8"?>
<formControlPr xmlns="http://schemas.microsoft.com/office/spreadsheetml/2009/9/main" objectType="Drop" dropLines="3" dropStyle="combo" dx="16" fmlaLink="$B$10:$B$12" fmlaRange="$A$10:$A$12" noThreeD="1" sel="2"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36890;&#20449;&#34892;&#19994;&#21608;&#25253;!A1"/><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jpeg"/><Relationship Id="rId1" Type="http://schemas.openxmlformats.org/officeDocument/2006/relationships/hyperlink" Target="#&#36890;&#20449;&#34892;&#19994;&#21608;&#25253;!A1"/><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1.jpeg"/><Relationship Id="rId1" Type="http://schemas.openxmlformats.org/officeDocument/2006/relationships/hyperlink" Target="#&#36890;&#20449;&#34892;&#19994;&#21608;&#25253;!A1"/><Relationship Id="rId6" Type="http://schemas.openxmlformats.org/officeDocument/2006/relationships/image" Target="../media/image10.png"/><Relationship Id="rId5" Type="http://schemas.openxmlformats.org/officeDocument/2006/relationships/image" Target="../media/image9.emf"/><Relationship Id="rId4" Type="http://schemas.openxmlformats.org/officeDocument/2006/relationships/image" Target="../media/image8.emf"/></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drawing1.xml><?xml version="1.0" encoding="utf-8"?>
<xdr:wsDr xmlns:xdr="http://schemas.openxmlformats.org/drawingml/2006/spreadsheetDrawing" xmlns:a="http://schemas.openxmlformats.org/drawingml/2006/main">
  <xdr:twoCellAnchor>
    <xdr:from>
      <xdr:col>0</xdr:col>
      <xdr:colOff>323850</xdr:colOff>
      <xdr:row>0</xdr:row>
      <xdr:rowOff>66675</xdr:rowOff>
    </xdr:from>
    <xdr:to>
      <xdr:col>2</xdr:col>
      <xdr:colOff>504825</xdr:colOff>
      <xdr:row>2</xdr:row>
      <xdr:rowOff>123825</xdr:rowOff>
    </xdr:to>
    <xdr:pic>
      <xdr:nvPicPr>
        <xdr:cNvPr id="3387423"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666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12</xdr:row>
      <xdr:rowOff>85725</xdr:rowOff>
    </xdr:from>
    <xdr:to>
      <xdr:col>7</xdr:col>
      <xdr:colOff>0</xdr:colOff>
      <xdr:row>52</xdr:row>
      <xdr:rowOff>161925</xdr:rowOff>
    </xdr:to>
    <xdr:sp macro="" textlink="">
      <xdr:nvSpPr>
        <xdr:cNvPr id="252940" name="TextBox 4"/>
        <xdr:cNvSpPr txBox="1">
          <a:spLocks noChangeArrowheads="1"/>
        </xdr:cNvSpPr>
      </xdr:nvSpPr>
      <xdr:spPr bwMode="auto">
        <a:xfrm>
          <a:off x="19050" y="2047875"/>
          <a:ext cx="4791075" cy="7343775"/>
        </a:xfrm>
        <a:prstGeom prst="rect">
          <a:avLst/>
        </a:prstGeom>
        <a:solidFill>
          <a:srgbClr val="FFFFFF"/>
        </a:solidFill>
        <a:ln w="9525">
          <a:solidFill>
            <a:schemeClr val="accent1"/>
          </a:solidFill>
          <a:miter lim="800000"/>
          <a:headEnd/>
          <a:tailEnd/>
        </a:ln>
      </xdr:spPr>
      <xdr:txBody>
        <a:bodyPr vertOverflow="clip" wrap="square" lIns="36576" tIns="18288" rIns="0" bIns="0" anchor="t" upright="1"/>
        <a:lstStyle/>
        <a:p>
          <a:pPr algn="l" rtl="0">
            <a:defRPr sz="1000"/>
          </a:pPr>
          <a:r>
            <a:rPr lang="zh-CN" altLang="en-US" sz="1100" b="1" i="0" u="none" strike="noStrike" baseline="0">
              <a:solidFill>
                <a:srgbClr val="000000"/>
              </a:solidFill>
              <a:latin typeface="仿宋_GB2312"/>
              <a:ea typeface="仿宋_GB2312"/>
            </a:rPr>
            <a:t>上周回顾：</a:t>
          </a:r>
          <a:endParaRPr lang="en-US" altLang="zh-CN" sz="1100" b="1" i="0" u="none" strike="noStrike" baseline="0">
            <a:solidFill>
              <a:srgbClr val="000000"/>
            </a:solidFill>
            <a:latin typeface="仿宋_GB2312"/>
            <a:ea typeface="仿宋_GB2312"/>
          </a:endParaRPr>
        </a:p>
        <a:p>
          <a:pPr marL="0" indent="0" algn="l" rtl="0">
            <a:defRPr sz="1000"/>
          </a:pPr>
          <a:r>
            <a:rPr lang="en-US" altLang="zh-CN" sz="1100" b="0" i="0" u="none" strike="noStrike" baseline="0">
              <a:solidFill>
                <a:srgbClr val="000000"/>
              </a:solidFill>
              <a:latin typeface="仿宋_GB2312"/>
              <a:ea typeface="仿宋_GB2312"/>
              <a:cs typeface="+mn-cs"/>
            </a:rPr>
            <a:t>    </a:t>
          </a:r>
          <a:r>
            <a:rPr lang="zh-CN" altLang="en-US" sz="1100" b="0" i="0" u="none" strike="noStrike" baseline="0">
              <a:solidFill>
                <a:srgbClr val="000000"/>
              </a:solidFill>
              <a:latin typeface="仿宋_GB2312"/>
              <a:ea typeface="仿宋_GB2312"/>
              <a:cs typeface="+mn-cs"/>
            </a:rPr>
            <a:t>上周</a:t>
          </a:r>
          <a:r>
            <a:rPr lang="en-US" altLang="zh-CN" sz="1100" b="0" i="0" u="none" strike="noStrike" baseline="0">
              <a:solidFill>
                <a:srgbClr val="000000"/>
              </a:solidFill>
              <a:latin typeface="仿宋_GB2312"/>
              <a:ea typeface="仿宋_GB2312"/>
              <a:cs typeface="+mn-cs"/>
            </a:rPr>
            <a:t>A</a:t>
          </a:r>
          <a:r>
            <a:rPr lang="zh-CN" altLang="en-US" sz="1100" b="0" i="0" u="none" strike="noStrike" baseline="0">
              <a:solidFill>
                <a:srgbClr val="000000"/>
              </a:solidFill>
              <a:latin typeface="仿宋_GB2312"/>
              <a:ea typeface="仿宋_GB2312"/>
              <a:cs typeface="+mn-cs"/>
            </a:rPr>
            <a:t>股市场呈冲高回落，横盘震荡。截至周五收盘，上证综指报收于</a:t>
          </a:r>
          <a:r>
            <a:rPr lang="en-US" altLang="zh-CN" sz="1100" b="0" i="0" u="none" strike="noStrike" baseline="0">
              <a:solidFill>
                <a:srgbClr val="000000"/>
              </a:solidFill>
              <a:latin typeface="仿宋_GB2312"/>
              <a:ea typeface="仿宋_GB2312"/>
              <a:cs typeface="+mn-cs"/>
            </a:rPr>
            <a:t>2418.17</a:t>
          </a:r>
          <a:r>
            <a:rPr lang="zh-CN" altLang="en-US" sz="1100" b="0" i="0" u="none" strike="noStrike" baseline="0">
              <a:solidFill>
                <a:srgbClr val="000000"/>
              </a:solidFill>
              <a:latin typeface="仿宋_GB2312"/>
              <a:ea typeface="仿宋_GB2312"/>
              <a:cs typeface="+mn-cs"/>
            </a:rPr>
            <a:t>点，当周微跌</a:t>
          </a:r>
          <a:r>
            <a:rPr lang="en-US" altLang="zh-CN" sz="1100" b="0" i="0" u="none" strike="noStrike" baseline="0">
              <a:solidFill>
                <a:srgbClr val="000000"/>
              </a:solidFill>
              <a:latin typeface="仿宋_GB2312"/>
              <a:ea typeface="仿宋_GB2312"/>
              <a:cs typeface="+mn-cs"/>
            </a:rPr>
            <a:t>0.08%</a:t>
          </a:r>
          <a:r>
            <a:rPr lang="zh-CN" altLang="en-US" sz="1100" b="0" i="0" u="none" strike="noStrike" baseline="0">
              <a:solidFill>
                <a:srgbClr val="000000"/>
              </a:solidFill>
              <a:latin typeface="仿宋_GB2312"/>
              <a:ea typeface="仿宋_GB2312"/>
              <a:cs typeface="+mn-cs"/>
            </a:rPr>
            <a:t>；深证成指报收</a:t>
          </a:r>
          <a:r>
            <a:rPr lang="en-US" altLang="zh-CN" sz="1100" b="0" i="0" u="none" strike="noStrike" baseline="0">
              <a:solidFill>
                <a:srgbClr val="000000"/>
              </a:solidFill>
              <a:latin typeface="仿宋_GB2312"/>
              <a:ea typeface="仿宋_GB2312"/>
              <a:cs typeface="+mn-cs"/>
            </a:rPr>
            <a:t>8234.87</a:t>
          </a:r>
          <a:r>
            <a:rPr lang="zh-CN" altLang="en-US" sz="1100" b="0" i="0" u="none" strike="noStrike" baseline="0">
              <a:solidFill>
                <a:srgbClr val="000000"/>
              </a:solidFill>
              <a:latin typeface="仿宋_GB2312"/>
              <a:ea typeface="仿宋_GB2312"/>
              <a:cs typeface="+mn-cs"/>
            </a:rPr>
            <a:t>点，上涨</a:t>
          </a:r>
          <a:r>
            <a:rPr lang="en-US" altLang="zh-CN" sz="1100" b="0" i="0" u="none" strike="noStrike" baseline="0">
              <a:solidFill>
                <a:srgbClr val="000000"/>
              </a:solidFill>
              <a:latin typeface="仿宋_GB2312"/>
              <a:ea typeface="仿宋_GB2312"/>
              <a:cs typeface="+mn-cs"/>
            </a:rPr>
            <a:t>0.11%</a:t>
          </a:r>
          <a:r>
            <a:rPr lang="zh-CN" altLang="en-US" sz="1100" b="0" i="0" u="none" strike="noStrike" baseline="0">
              <a:solidFill>
                <a:srgbClr val="000000"/>
              </a:solidFill>
              <a:latin typeface="仿宋_GB2312"/>
              <a:ea typeface="仿宋_GB2312"/>
              <a:cs typeface="+mn-cs"/>
            </a:rPr>
            <a:t>。中小板指下跌</a:t>
          </a:r>
          <a:r>
            <a:rPr lang="en-US" altLang="zh-CN" sz="1100" b="0" i="0" u="none" strike="noStrike" baseline="0">
              <a:solidFill>
                <a:srgbClr val="000000"/>
              </a:solidFill>
              <a:latin typeface="仿宋_GB2312"/>
              <a:ea typeface="仿宋_GB2312"/>
              <a:cs typeface="+mn-cs"/>
            </a:rPr>
            <a:t>1.11%</a:t>
          </a:r>
          <a:r>
            <a:rPr lang="zh-CN" altLang="en-US" sz="1100" b="0" i="0" u="none" strike="noStrike" baseline="0">
              <a:solidFill>
                <a:srgbClr val="000000"/>
              </a:solidFill>
              <a:latin typeface="仿宋_GB2312"/>
              <a:ea typeface="仿宋_GB2312"/>
              <a:cs typeface="+mn-cs"/>
            </a:rPr>
            <a:t>；创业板指上周上涨</a:t>
          </a:r>
          <a:r>
            <a:rPr lang="en-US" altLang="zh-CN" sz="1100" b="0" i="0" u="none" strike="noStrike" baseline="0">
              <a:solidFill>
                <a:srgbClr val="000000"/>
              </a:solidFill>
              <a:latin typeface="仿宋_GB2312"/>
              <a:ea typeface="仿宋_GB2312"/>
              <a:cs typeface="+mn-cs"/>
            </a:rPr>
            <a:t>0.62%</a:t>
          </a:r>
          <a:r>
            <a:rPr lang="zh-CN" altLang="en-US" sz="1100" b="0" i="0" u="none" strike="noStrike" baseline="0">
              <a:solidFill>
                <a:srgbClr val="000000"/>
              </a:solidFill>
              <a:latin typeface="仿宋_GB2312"/>
              <a:ea typeface="仿宋_GB2312"/>
              <a:cs typeface="+mn-cs"/>
            </a:rPr>
            <a:t>。在大盘上行驱动下，通信板块当周也是来回小幅震荡，最终报收于</a:t>
          </a:r>
          <a:r>
            <a:rPr lang="en-US" altLang="zh-CN" sz="1100" b="0" i="0" u="none" strike="noStrike" baseline="0">
              <a:solidFill>
                <a:srgbClr val="000000"/>
              </a:solidFill>
              <a:latin typeface="仿宋_GB2312"/>
              <a:ea typeface="仿宋_GB2312"/>
              <a:cs typeface="+mn-cs"/>
            </a:rPr>
            <a:t>2927.61</a:t>
          </a:r>
          <a:r>
            <a:rPr lang="zh-CN" altLang="en-US" sz="1100" b="0" i="0" u="none" strike="noStrike" baseline="0">
              <a:solidFill>
                <a:srgbClr val="000000"/>
              </a:solidFill>
              <a:latin typeface="仿宋_GB2312"/>
              <a:ea typeface="仿宋_GB2312"/>
              <a:cs typeface="+mn-cs"/>
            </a:rPr>
            <a:t>点，与周初开盘时持平。个股方面，本周涨幅居前的春兴精工，盛路通信，中创信测，佳讯飞鸿和世纪鼎利，本周跌幅居前的有象屿股份，闽福发</a:t>
          </a:r>
          <a:r>
            <a:rPr lang="en-US" altLang="zh-CN" sz="1100" b="0" i="0" u="none" strike="noStrike" baseline="0">
              <a:solidFill>
                <a:srgbClr val="000000"/>
              </a:solidFill>
              <a:latin typeface="仿宋_GB2312"/>
              <a:ea typeface="仿宋_GB2312"/>
              <a:cs typeface="+mn-cs"/>
            </a:rPr>
            <a:t>A</a:t>
          </a:r>
          <a:r>
            <a:rPr lang="zh-CN" altLang="en-US" sz="1100" b="0" i="0" u="none" strike="noStrike" baseline="0">
              <a:solidFill>
                <a:srgbClr val="000000"/>
              </a:solidFill>
              <a:latin typeface="仿宋_GB2312"/>
              <a:ea typeface="仿宋_GB2312"/>
              <a:cs typeface="+mn-cs"/>
            </a:rPr>
            <a:t>，新海宜</a:t>
          </a:r>
          <a:r>
            <a:rPr lang="zh-CN" altLang="zh-CN" sz="1000" b="0" i="0" baseline="0">
              <a:effectLst/>
              <a:latin typeface="+mn-lt"/>
              <a:ea typeface="+mn-ea"/>
              <a:cs typeface="+mn-cs"/>
            </a:rPr>
            <a:t>，</a:t>
          </a:r>
          <a:r>
            <a:rPr lang="zh-CN" altLang="en-US" sz="1000" b="0" i="0" baseline="0">
              <a:effectLst/>
              <a:latin typeface="+mn-lt"/>
              <a:ea typeface="+mn-ea"/>
              <a:cs typeface="+mn-cs"/>
            </a:rPr>
            <a:t>高新兴</a:t>
          </a:r>
          <a:r>
            <a:rPr lang="zh-CN" altLang="en-US" sz="1100" b="0" i="0" u="none" strike="noStrike" baseline="0">
              <a:solidFill>
                <a:srgbClr val="000000"/>
              </a:solidFill>
              <a:latin typeface="仿宋_GB2312"/>
              <a:ea typeface="仿宋_GB2312"/>
              <a:cs typeface="+mn-cs"/>
            </a:rPr>
            <a:t>和大唐电信。</a:t>
          </a:r>
          <a:r>
            <a:rPr lang="en-US" altLang="zh-CN" sz="1100" b="0" i="0" u="none" strike="noStrike" baseline="0">
              <a:solidFill>
                <a:srgbClr val="000000"/>
              </a:solidFill>
              <a:latin typeface="仿宋_GB2312"/>
              <a:ea typeface="仿宋_GB2312"/>
              <a:cs typeface="+mn-cs"/>
            </a:rPr>
            <a:t>	</a:t>
          </a:r>
        </a:p>
        <a:p>
          <a:pPr algn="l" rtl="0">
            <a:defRPr sz="1000"/>
          </a:pPr>
          <a:endParaRPr lang="zh-CN" altLang="en-US" sz="1100" b="1" i="0" u="none" strike="noStrike" baseline="0">
            <a:solidFill>
              <a:srgbClr val="000000"/>
            </a:solidFill>
            <a:latin typeface="仿宋_GB2312"/>
            <a:ea typeface="仿宋_GB2312"/>
          </a:endParaRPr>
        </a:p>
        <a:p>
          <a:pPr algn="l" rtl="0">
            <a:defRPr sz="1000"/>
          </a:pPr>
          <a:r>
            <a:rPr lang="zh-CN" altLang="en-US" sz="1100" b="1" i="0" u="none" strike="noStrike" baseline="0">
              <a:solidFill>
                <a:srgbClr val="000000"/>
              </a:solidFill>
              <a:latin typeface="仿宋_GB2312"/>
              <a:ea typeface="仿宋_GB2312"/>
            </a:rPr>
            <a:t>行业动态：</a:t>
          </a:r>
          <a:endParaRPr lang="en-US" altLang="zh-CN" sz="1100" b="1" i="0" u="none" strike="noStrike" baseline="0">
            <a:solidFill>
              <a:srgbClr val="000000"/>
            </a:solidFill>
            <a:latin typeface="仿宋_GB2312"/>
            <a:ea typeface="仿宋_GB2312"/>
          </a:endParaRPr>
        </a:p>
        <a:p>
          <a:pPr algn="l" rtl="0">
            <a:defRPr sz="1000"/>
          </a:pPr>
          <a:r>
            <a:rPr lang="zh-CN" altLang="en-US" sz="1100" b="0" i="0" u="none" strike="noStrike" baseline="0">
              <a:solidFill>
                <a:srgbClr val="000000"/>
              </a:solidFill>
              <a:latin typeface="仿宋_GB2312"/>
              <a:ea typeface="仿宋_GB2312"/>
            </a:rPr>
            <a:t>    据腾讯科技获悉，有关部门已开始着手</a:t>
          </a:r>
          <a:r>
            <a:rPr lang="en-US" altLang="zh-CN" sz="1100" b="0" i="0" u="none" strike="noStrike" baseline="0">
              <a:solidFill>
                <a:srgbClr val="000000"/>
              </a:solidFill>
              <a:latin typeface="仿宋_GB2312"/>
              <a:ea typeface="仿宋_GB2312"/>
            </a:rPr>
            <a:t>FDD</a:t>
          </a:r>
          <a:r>
            <a:rPr lang="zh-CN" altLang="en-US" sz="1100" b="0" i="0" u="none" strike="noStrike" baseline="0">
              <a:solidFill>
                <a:srgbClr val="000000"/>
              </a:solidFill>
              <a:latin typeface="仿宋_GB2312"/>
              <a:ea typeface="仿宋_GB2312"/>
            </a:rPr>
            <a:t>牌照发放的准备工作，如不出意外，下月将对外发放。据了解，联通、电信近几个月已经接到上级部门的工作部署，要求在</a:t>
          </a:r>
          <a:r>
            <a:rPr lang="en-US" altLang="zh-CN" sz="1100" b="0" i="0" u="none" strike="noStrike" baseline="0">
              <a:solidFill>
                <a:srgbClr val="000000"/>
              </a:solidFill>
              <a:latin typeface="仿宋_GB2312"/>
              <a:ea typeface="仿宋_GB2312"/>
            </a:rPr>
            <a:t>11</a:t>
          </a:r>
          <a:r>
            <a:rPr lang="zh-CN" altLang="en-US" sz="1100" b="0" i="0" u="none" strike="noStrike" baseline="0">
              <a:solidFill>
                <a:srgbClr val="000000"/>
              </a:solidFill>
              <a:latin typeface="仿宋_GB2312"/>
              <a:ea typeface="仿宋_GB2312"/>
            </a:rPr>
            <a:t>月前完成</a:t>
          </a:r>
          <a:r>
            <a:rPr lang="en-US" altLang="zh-CN" sz="1100" b="0" i="0" u="none" strike="noStrike" baseline="0">
              <a:solidFill>
                <a:srgbClr val="000000"/>
              </a:solidFill>
              <a:latin typeface="仿宋_GB2312"/>
              <a:ea typeface="仿宋_GB2312"/>
            </a:rPr>
            <a:t>FDD</a:t>
          </a:r>
          <a:r>
            <a:rPr lang="zh-CN" altLang="en-US" sz="1100" b="0" i="0" u="none" strike="noStrike" baseline="0">
              <a:solidFill>
                <a:srgbClr val="000000"/>
              </a:solidFill>
              <a:latin typeface="仿宋_GB2312"/>
              <a:ea typeface="仿宋_GB2312"/>
            </a:rPr>
            <a:t>制式</a:t>
          </a:r>
          <a:r>
            <a:rPr lang="en-US" altLang="zh-CN" sz="1100" b="0" i="0" u="none" strike="noStrike" baseline="0">
              <a:solidFill>
                <a:srgbClr val="000000"/>
              </a:solidFill>
              <a:latin typeface="仿宋_GB2312"/>
              <a:ea typeface="仿宋_GB2312"/>
            </a:rPr>
            <a:t>4G</a:t>
          </a:r>
          <a:r>
            <a:rPr lang="zh-CN" altLang="en-US" sz="1100" b="0" i="0" u="none" strike="noStrike" baseline="0">
              <a:solidFill>
                <a:srgbClr val="000000"/>
              </a:solidFill>
              <a:latin typeface="仿宋_GB2312"/>
              <a:ea typeface="仿宋_GB2312"/>
            </a:rPr>
            <a:t>基站的建设或升级工作。联通和电信在</a:t>
          </a:r>
          <a:r>
            <a:rPr lang="en-US" altLang="zh-CN" sz="1100" b="0" i="0" u="none" strike="noStrike" baseline="0">
              <a:solidFill>
                <a:srgbClr val="000000"/>
              </a:solidFill>
              <a:latin typeface="仿宋_GB2312"/>
              <a:ea typeface="仿宋_GB2312"/>
            </a:rPr>
            <a:t>40</a:t>
          </a:r>
          <a:r>
            <a:rPr lang="zh-CN" altLang="en-US" sz="1100" b="0" i="0" u="none" strike="noStrike" baseline="0">
              <a:solidFill>
                <a:srgbClr val="000000"/>
              </a:solidFill>
              <a:latin typeface="仿宋_GB2312"/>
              <a:ea typeface="仿宋_GB2312"/>
            </a:rPr>
            <a:t>个城市开展的</a:t>
          </a:r>
          <a:r>
            <a:rPr lang="en-US" altLang="zh-CN" sz="1100" b="0" i="0" u="none" strike="noStrike" baseline="0">
              <a:solidFill>
                <a:srgbClr val="000000"/>
              </a:solidFill>
              <a:latin typeface="仿宋_GB2312"/>
              <a:ea typeface="仿宋_GB2312"/>
            </a:rPr>
            <a:t>FDD-LTE</a:t>
          </a:r>
          <a:r>
            <a:rPr lang="zh-CN" altLang="en-US" sz="1100" b="0" i="0" u="none" strike="noStrike" baseline="0">
              <a:solidFill>
                <a:srgbClr val="000000"/>
              </a:solidFill>
              <a:latin typeface="仿宋_GB2312"/>
              <a:ea typeface="仿宋_GB2312"/>
            </a:rPr>
            <a:t>混合组网试验效果显著，已于近期相继提交了</a:t>
          </a:r>
          <a:r>
            <a:rPr lang="en-US" altLang="zh-CN" sz="1100" b="0" i="0" u="none" strike="noStrike" baseline="0">
              <a:solidFill>
                <a:srgbClr val="000000"/>
              </a:solidFill>
              <a:latin typeface="仿宋_GB2312"/>
              <a:ea typeface="仿宋_GB2312"/>
            </a:rPr>
            <a:t>FDD</a:t>
          </a:r>
          <a:r>
            <a:rPr lang="zh-CN" altLang="en-US" sz="1100" b="0" i="0" u="none" strike="noStrike" baseline="0">
              <a:solidFill>
                <a:srgbClr val="000000"/>
              </a:solidFill>
              <a:latin typeface="仿宋_GB2312"/>
              <a:ea typeface="仿宋_GB2312"/>
            </a:rPr>
            <a:t>商用牌照的申请。按照之前</a:t>
          </a:r>
          <a:r>
            <a:rPr lang="en-US" altLang="zh-CN" sz="1100" b="0" i="0" u="none" strike="noStrike" baseline="0">
              <a:solidFill>
                <a:srgbClr val="000000"/>
              </a:solidFill>
              <a:latin typeface="仿宋_GB2312"/>
              <a:ea typeface="仿宋_GB2312"/>
            </a:rPr>
            <a:t>TD-LTE</a:t>
          </a:r>
          <a:r>
            <a:rPr lang="zh-CN" altLang="en-US" sz="1100" b="0" i="0" u="none" strike="noStrike" baseline="0">
              <a:solidFill>
                <a:srgbClr val="000000"/>
              </a:solidFill>
              <a:latin typeface="仿宋_GB2312"/>
              <a:ea typeface="仿宋_GB2312"/>
            </a:rPr>
            <a:t>发牌的要求，只要各制式互操作相对成熟后，即可发放</a:t>
          </a:r>
          <a:r>
            <a:rPr lang="en-US" altLang="zh-CN" sz="1100" b="0" i="0" u="none" strike="noStrike" baseline="0">
              <a:solidFill>
                <a:srgbClr val="000000"/>
              </a:solidFill>
              <a:latin typeface="仿宋_GB2312"/>
              <a:ea typeface="仿宋_GB2312"/>
            </a:rPr>
            <a:t>FDD-LTE</a:t>
          </a:r>
          <a:r>
            <a:rPr lang="zh-CN" altLang="en-US" sz="1100" b="0" i="0" u="none" strike="noStrike" baseline="0">
              <a:solidFill>
                <a:srgbClr val="000000"/>
              </a:solidFill>
              <a:latin typeface="仿宋_GB2312"/>
              <a:ea typeface="仿宋_GB2312"/>
            </a:rPr>
            <a:t>牌照。</a:t>
          </a:r>
          <a:r>
            <a:rPr lang="en-US" altLang="zh-CN" sz="1100" b="0" i="0" u="none" strike="noStrike" baseline="0">
              <a:solidFill>
                <a:srgbClr val="000000"/>
              </a:solidFill>
              <a:latin typeface="仿宋_GB2312"/>
              <a:ea typeface="仿宋_GB2312"/>
            </a:rPr>
            <a:t> </a:t>
          </a:r>
        </a:p>
        <a:p>
          <a:pPr algn="l" rtl="0">
            <a:defRPr sz="1000"/>
          </a:pPr>
          <a:r>
            <a:rPr lang="en-US" altLang="zh-CN" sz="1100" b="0" i="0" u="none" strike="noStrike" baseline="0">
              <a:solidFill>
                <a:srgbClr val="000000"/>
              </a:solidFill>
              <a:latin typeface="仿宋_GB2312"/>
              <a:ea typeface="仿宋_GB2312"/>
            </a:rPr>
            <a:t>    </a:t>
          </a:r>
          <a:r>
            <a:rPr lang="zh-CN" altLang="en-US" sz="1100" b="0" i="0" u="none" strike="noStrike" baseline="0">
              <a:solidFill>
                <a:srgbClr val="000000"/>
              </a:solidFill>
              <a:latin typeface="仿宋_GB2312"/>
              <a:ea typeface="仿宋_GB2312"/>
            </a:rPr>
            <a:t>中国移动“融合通信”战略中的短信业务改造将进入正式试验阶段。对此，移动内部人士并没有否认，仅表示所有工作都在按原计划进行。所谓“融合通信”战略，指的是在传统语音、短信、通信录等业务基础上，用数据技术代替原有的语音</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信息通道，计费模式也从短信按条计算改成统一按流量计费。有人将这种改变定义为“免费短信”，其实不然。用户仍然需要为其中可能产生的数据流量付费，但价格会远低于现在短信一条一角钱的定价。</a:t>
          </a:r>
          <a:endParaRPr lang="en-US" altLang="zh-CN" sz="1100" b="0" i="0" u="none" strike="noStrike" baseline="0">
            <a:solidFill>
              <a:srgbClr val="000000"/>
            </a:solidFill>
            <a:latin typeface="仿宋_GB2312"/>
            <a:ea typeface="仿宋_GB2312"/>
          </a:endParaRPr>
        </a:p>
        <a:p>
          <a:pPr algn="l" rtl="0">
            <a:defRPr sz="1000"/>
          </a:pPr>
          <a:endParaRPr lang="en-US" altLang="zh-CN" sz="1100" b="0" i="0" u="none" strike="noStrike" baseline="0">
            <a:solidFill>
              <a:srgbClr val="000000"/>
            </a:solidFill>
            <a:latin typeface="仿宋_GB2312"/>
            <a:ea typeface="仿宋_GB2312"/>
          </a:endParaRPr>
        </a:p>
        <a:p>
          <a:pPr marL="0" indent="0" algn="l" rtl="0">
            <a:defRPr sz="1000"/>
          </a:pPr>
          <a:r>
            <a:rPr lang="zh-CN" altLang="en-US" sz="1100" b="1" i="0" u="none" strike="noStrike" baseline="0">
              <a:solidFill>
                <a:srgbClr val="000000"/>
              </a:solidFill>
              <a:latin typeface="仿宋_GB2312"/>
              <a:ea typeface="仿宋_GB2312"/>
              <a:cs typeface="+mn-cs"/>
            </a:rPr>
            <a:t>本周观点：</a:t>
          </a:r>
          <a:endParaRPr lang="en-US" altLang="zh-CN" sz="1100" b="1" i="0" u="none" strike="noStrike" baseline="0">
            <a:solidFill>
              <a:srgbClr val="000000"/>
            </a:solidFill>
            <a:latin typeface="仿宋_GB2312"/>
            <a:ea typeface="仿宋_GB2312"/>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zh-CN" sz="1100" b="0" i="0" u="none" strike="noStrike" baseline="0">
              <a:solidFill>
                <a:srgbClr val="000000"/>
              </a:solidFill>
              <a:latin typeface="仿宋_GB2312"/>
              <a:ea typeface="仿宋_GB2312"/>
              <a:cs typeface="+mn-cs"/>
            </a:rPr>
            <a:t>    TDD LTE</a:t>
          </a:r>
          <a:r>
            <a:rPr lang="zh-CN" altLang="en-US" sz="1100" b="0" i="0" u="none" strike="noStrike" baseline="0">
              <a:solidFill>
                <a:srgbClr val="000000"/>
              </a:solidFill>
              <a:latin typeface="仿宋_GB2312"/>
              <a:ea typeface="仿宋_GB2312"/>
              <a:cs typeface="+mn-cs"/>
            </a:rPr>
            <a:t>牌照发放近一年，几乎是中移动</a:t>
          </a:r>
          <a:r>
            <a:rPr lang="en-US" altLang="zh-CN" sz="1100" b="0" i="0" u="none" strike="noStrike" baseline="0">
              <a:solidFill>
                <a:srgbClr val="000000"/>
              </a:solidFill>
              <a:latin typeface="仿宋_GB2312"/>
              <a:ea typeface="仿宋_GB2312"/>
              <a:cs typeface="+mn-cs"/>
            </a:rPr>
            <a:t>4G</a:t>
          </a:r>
          <a:r>
            <a:rPr lang="zh-CN" altLang="en-US" sz="1100" b="0" i="0" u="none" strike="noStrike" baseline="0">
              <a:solidFill>
                <a:srgbClr val="000000"/>
              </a:solidFill>
              <a:latin typeface="仿宋_GB2312"/>
              <a:ea typeface="仿宋_GB2312"/>
              <a:cs typeface="+mn-cs"/>
            </a:rPr>
            <a:t>一家唱天下，后续随着电信、联通</a:t>
          </a:r>
          <a:r>
            <a:rPr lang="en-US" altLang="zh-CN" sz="1100" b="0" i="0" u="none" strike="noStrike" baseline="0">
              <a:solidFill>
                <a:srgbClr val="000000"/>
              </a:solidFill>
              <a:latin typeface="仿宋_GB2312"/>
              <a:ea typeface="仿宋_GB2312"/>
              <a:cs typeface="+mn-cs"/>
            </a:rPr>
            <a:t>4G</a:t>
          </a:r>
          <a:r>
            <a:rPr lang="zh-CN" altLang="en-US" sz="1100" b="0" i="0" u="none" strike="noStrike" baseline="0">
              <a:solidFill>
                <a:srgbClr val="000000"/>
              </a:solidFill>
              <a:latin typeface="仿宋_GB2312"/>
              <a:ea typeface="仿宋_GB2312"/>
              <a:cs typeface="+mn-cs"/>
            </a:rPr>
            <a:t>混合试验网的推进，竞争势态逐日提升。预计</a:t>
          </a:r>
          <a:r>
            <a:rPr lang="en-US" altLang="zh-CN" sz="1100" b="0" i="0" u="none" strike="noStrike" baseline="0">
              <a:solidFill>
                <a:srgbClr val="000000"/>
              </a:solidFill>
              <a:latin typeface="仿宋_GB2312"/>
              <a:ea typeface="仿宋_GB2312"/>
              <a:cs typeface="+mn-cs"/>
            </a:rPr>
            <a:t>FDD LTE</a:t>
          </a:r>
          <a:r>
            <a:rPr lang="zh-CN" altLang="en-US" sz="1100" b="0" i="0" u="none" strike="noStrike" baseline="0">
              <a:solidFill>
                <a:srgbClr val="000000"/>
              </a:solidFill>
              <a:latin typeface="仿宋_GB2312"/>
              <a:ea typeface="仿宋_GB2312"/>
              <a:cs typeface="+mn-cs"/>
            </a:rPr>
            <a:t>的牌照发放也开始进入倒计时。这不仅将改变目前三大运营商的</a:t>
          </a:r>
          <a:r>
            <a:rPr lang="en-US" altLang="zh-CN" sz="1100" b="0" i="0" u="none" strike="noStrike" baseline="0">
              <a:solidFill>
                <a:srgbClr val="000000"/>
              </a:solidFill>
              <a:latin typeface="仿宋_GB2312"/>
              <a:ea typeface="仿宋_GB2312"/>
              <a:cs typeface="+mn-cs"/>
            </a:rPr>
            <a:t>4G</a:t>
          </a:r>
          <a:r>
            <a:rPr lang="zh-CN" altLang="en-US" sz="1100" b="0" i="0" u="none" strike="noStrike" baseline="0">
              <a:solidFill>
                <a:srgbClr val="000000"/>
              </a:solidFill>
              <a:latin typeface="仿宋_GB2312"/>
              <a:ea typeface="仿宋_GB2312"/>
              <a:cs typeface="+mn-cs"/>
            </a:rPr>
            <a:t>格局，而且还将进一步利好于通信行业的持续景气，尤其是无线设备和天馈射频等器件厂商。更长远的，融合通信，</a:t>
          </a:r>
          <a:r>
            <a:rPr lang="en-US" altLang="zh-CN" sz="1100" b="0" i="0" u="none" strike="noStrike" baseline="0">
              <a:solidFill>
                <a:srgbClr val="000000"/>
              </a:solidFill>
              <a:latin typeface="仿宋_GB2312"/>
              <a:ea typeface="仿宋_GB2312"/>
              <a:cs typeface="+mn-cs"/>
            </a:rPr>
            <a:t>VoLTE</a:t>
          </a:r>
          <a:r>
            <a:rPr lang="zh-CN" altLang="en-US" sz="1100" b="0" i="0" u="none" strike="noStrike" baseline="0">
              <a:solidFill>
                <a:srgbClr val="000000"/>
              </a:solidFill>
              <a:latin typeface="仿宋_GB2312"/>
              <a:ea typeface="仿宋_GB2312"/>
              <a:cs typeface="+mn-cs"/>
            </a:rPr>
            <a:t>等创新，将推动电信业从目前的语音业务转型向未来的数据流量业务。我们建议投资者重点关注：</a:t>
          </a:r>
          <a:endParaRPr lang="en-US" altLang="zh-CN" sz="1100" b="0" i="0" u="none" strike="noStrike" baseline="0">
            <a:solidFill>
              <a:srgbClr val="000000"/>
            </a:solidFill>
            <a:latin typeface="仿宋_GB2312"/>
            <a:ea typeface="仿宋_GB2312"/>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zh-CN" altLang="en-US" sz="1100" b="0" i="0" u="none" strike="noStrike" baseline="0">
              <a:solidFill>
                <a:srgbClr val="000000"/>
              </a:solidFill>
              <a:latin typeface="仿宋_GB2312"/>
              <a:ea typeface="仿宋_GB2312"/>
              <a:cs typeface="+mn-cs"/>
            </a:rPr>
            <a:t>    </a:t>
          </a:r>
          <a:r>
            <a:rPr lang="en-US" altLang="zh-CN" sz="1100" b="0" i="0" u="none" strike="noStrike" baseline="0">
              <a:solidFill>
                <a:srgbClr val="000000"/>
              </a:solidFill>
              <a:latin typeface="仿宋_GB2312"/>
              <a:ea typeface="仿宋_GB2312"/>
              <a:cs typeface="+mn-cs"/>
            </a:rPr>
            <a:t>1. </a:t>
          </a:r>
          <a:r>
            <a:rPr lang="zh-CN" altLang="en-US" sz="1100" b="0" i="0" u="none" strike="noStrike" baseline="0">
              <a:solidFill>
                <a:srgbClr val="000000"/>
              </a:solidFill>
              <a:latin typeface="仿宋_GB2312"/>
              <a:ea typeface="仿宋_GB2312"/>
              <a:cs typeface="+mn-cs"/>
            </a:rPr>
            <a:t>竞争力和创新意识强，运营卓越的宽带运营商；</a:t>
          </a:r>
        </a:p>
        <a:p>
          <a:pPr marL="0" marR="0" indent="0" algn="l" defTabSz="914400" rtl="0" eaLnBrk="1" fontAlgn="auto" latinLnBrk="0" hangingPunct="1">
            <a:lnSpc>
              <a:spcPct val="100000"/>
            </a:lnSpc>
            <a:spcBef>
              <a:spcPts val="0"/>
            </a:spcBef>
            <a:spcAft>
              <a:spcPts val="0"/>
            </a:spcAft>
            <a:buClrTx/>
            <a:buSzTx/>
            <a:buFontTx/>
            <a:buNone/>
            <a:tabLst/>
            <a:defRPr sz="1000"/>
          </a:pPr>
          <a:r>
            <a:rPr lang="zh-CN" altLang="en-US" sz="1100" b="0" i="0" u="none" strike="noStrike" baseline="0">
              <a:solidFill>
                <a:srgbClr val="000000"/>
              </a:solidFill>
              <a:latin typeface="仿宋_GB2312"/>
              <a:ea typeface="仿宋_GB2312"/>
              <a:cs typeface="+mn-cs"/>
            </a:rPr>
            <a:t>    </a:t>
          </a:r>
          <a:r>
            <a:rPr lang="en-US" altLang="zh-CN" sz="1100" b="0" i="0" u="none" strike="noStrike" baseline="0">
              <a:solidFill>
                <a:srgbClr val="000000"/>
              </a:solidFill>
              <a:latin typeface="仿宋_GB2312"/>
              <a:ea typeface="仿宋_GB2312"/>
              <a:cs typeface="+mn-cs"/>
            </a:rPr>
            <a:t>2. </a:t>
          </a:r>
          <a:r>
            <a:rPr lang="zh-CN" altLang="en-US" sz="1100" b="0" i="0" u="none" strike="noStrike" baseline="0">
              <a:solidFill>
                <a:srgbClr val="000000"/>
              </a:solidFill>
              <a:latin typeface="仿宋_GB2312"/>
              <a:ea typeface="仿宋_GB2312"/>
              <a:cs typeface="+mn-cs"/>
            </a:rPr>
            <a:t>具有技术壁垒和核心优势的设备商及器件公司；</a:t>
          </a:r>
        </a:p>
        <a:p>
          <a:pPr marL="0" marR="0" indent="0" algn="l" defTabSz="914400" rtl="0" eaLnBrk="1" fontAlgn="auto" latinLnBrk="0" hangingPunct="1">
            <a:lnSpc>
              <a:spcPct val="100000"/>
            </a:lnSpc>
            <a:spcBef>
              <a:spcPts val="0"/>
            </a:spcBef>
            <a:spcAft>
              <a:spcPts val="0"/>
            </a:spcAft>
            <a:buClrTx/>
            <a:buSzTx/>
            <a:buFontTx/>
            <a:buNone/>
            <a:tabLst/>
            <a:defRPr sz="1000"/>
          </a:pPr>
          <a:r>
            <a:rPr lang="zh-CN" altLang="en-US" sz="1100" b="0" i="0" u="none" strike="noStrike" baseline="0">
              <a:solidFill>
                <a:srgbClr val="000000"/>
              </a:solidFill>
              <a:latin typeface="仿宋_GB2312"/>
              <a:ea typeface="仿宋_GB2312"/>
              <a:cs typeface="+mn-cs"/>
            </a:rPr>
            <a:t>    </a:t>
          </a:r>
          <a:r>
            <a:rPr lang="en-US" altLang="zh-CN" sz="1100" b="0" i="0" u="none" strike="noStrike" baseline="0">
              <a:solidFill>
                <a:srgbClr val="000000"/>
              </a:solidFill>
              <a:latin typeface="仿宋_GB2312"/>
              <a:ea typeface="仿宋_GB2312"/>
              <a:cs typeface="+mn-cs"/>
            </a:rPr>
            <a:t>3. </a:t>
          </a:r>
          <a:r>
            <a:rPr lang="zh-CN" altLang="en-US" sz="1100" b="0" i="0" u="none" strike="noStrike" baseline="0">
              <a:solidFill>
                <a:srgbClr val="000000"/>
              </a:solidFill>
              <a:latin typeface="仿宋_GB2312"/>
              <a:ea typeface="仿宋_GB2312"/>
              <a:cs typeface="+mn-cs"/>
            </a:rPr>
            <a:t>当期业绩增长可期，稳健转型的通信企业。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zh-CN" sz="1100" b="0" i="0" u="none" strike="noStrike" baseline="0">
              <a:solidFill>
                <a:srgbClr val="000000"/>
              </a:solidFill>
              <a:latin typeface="仿宋_GB2312"/>
              <a:ea typeface="仿宋_GB2312"/>
              <a:cs typeface="+mn-cs"/>
            </a:rPr>
            <a:t>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zh-CN" altLang="en-US" sz="1100" b="1" i="0" u="none" strike="noStrike" baseline="0">
            <a:solidFill>
              <a:srgbClr val="000000"/>
            </a:solidFill>
            <a:latin typeface="仿宋_GB2312"/>
            <a:ea typeface="仿宋_GB2312"/>
          </a:endParaRPr>
        </a:p>
        <a:p>
          <a:pPr algn="l" rtl="0">
            <a:defRPr sz="1000"/>
          </a:pPr>
          <a:r>
            <a:rPr lang="zh-CN" altLang="en-US" sz="1100" b="1" i="0" u="none" strike="noStrike" baseline="0">
              <a:solidFill>
                <a:srgbClr val="000000"/>
              </a:solidFill>
              <a:latin typeface="仿宋_GB2312"/>
              <a:ea typeface="仿宋_GB2312"/>
            </a:rPr>
            <a:t>风险提示：</a:t>
          </a:r>
          <a:endParaRPr lang="en-US" altLang="zh-CN" sz="1100" b="1" i="0" u="none" strike="noStrike" baseline="0">
            <a:solidFill>
              <a:srgbClr val="000000"/>
            </a:solidFill>
            <a:latin typeface="仿宋_GB2312"/>
            <a:ea typeface="仿宋_GB2312"/>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zh-CN" sz="1100" b="0" i="0" u="none" strike="noStrike" baseline="0">
              <a:solidFill>
                <a:srgbClr val="000000"/>
              </a:solidFill>
              <a:latin typeface="仿宋_GB2312"/>
              <a:ea typeface="仿宋_GB2312"/>
              <a:cs typeface="+mn-cs"/>
            </a:rPr>
            <a:t>    </a:t>
          </a:r>
          <a:r>
            <a:rPr lang="zh-CN" altLang="zh-CN" sz="1100" b="0" i="0" u="none" strike="noStrike" baseline="0">
              <a:solidFill>
                <a:srgbClr val="000000"/>
              </a:solidFill>
              <a:latin typeface="仿宋_GB2312"/>
              <a:ea typeface="仿宋_GB2312"/>
              <a:cs typeface="+mn-cs"/>
            </a:rPr>
            <a:t>创业板系统性风险；板块估值切换的阶段性调整；</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zh-CN" altLang="en-US" sz="1100" b="0" i="0" u="none" strike="noStrike" baseline="0">
            <a:solidFill>
              <a:srgbClr val="000000"/>
            </a:solidFill>
            <a:latin typeface="仿宋_GB2312"/>
            <a:ea typeface="仿宋_GB2312"/>
            <a:cs typeface="+mn-cs"/>
          </a:endParaRPr>
        </a:p>
      </xdr:txBody>
    </xdr:sp>
    <xdr:clientData/>
  </xdr:twoCellAnchor>
  <xdr:twoCellAnchor editAs="oneCell">
    <xdr:from>
      <xdr:col>7</xdr:col>
      <xdr:colOff>9526</xdr:colOff>
      <xdr:row>15</xdr:row>
      <xdr:rowOff>1</xdr:rowOff>
    </xdr:from>
    <xdr:to>
      <xdr:col>9</xdr:col>
      <xdr:colOff>971551</xdr:colOff>
      <xdr:row>25</xdr:row>
      <xdr:rowOff>65649</xdr:rowOff>
    </xdr:to>
    <xdr:pic>
      <xdr:nvPicPr>
        <xdr:cNvPr id="2" name="图片 1"/>
        <xdr:cNvPicPr>
          <a:picLocks noChangeAspect="1"/>
        </xdr:cNvPicPr>
      </xdr:nvPicPr>
      <xdr:blipFill>
        <a:blip xmlns:r="http://schemas.openxmlformats.org/officeDocument/2006/relationships" r:embed="rId2"/>
        <a:stretch>
          <a:fillRect/>
        </a:stretch>
      </xdr:blipFill>
      <xdr:spPr>
        <a:xfrm>
          <a:off x="4819651" y="2428876"/>
          <a:ext cx="2495550" cy="18753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8</xdr:row>
      <xdr:rowOff>123825</xdr:rowOff>
    </xdr:from>
    <xdr:to>
      <xdr:col>6</xdr:col>
      <xdr:colOff>457200</xdr:colOff>
      <xdr:row>24</xdr:row>
      <xdr:rowOff>85725</xdr:rowOff>
    </xdr:to>
    <xdr:graphicFrame macro="">
      <xdr:nvGraphicFramePr>
        <xdr:cNvPr id="2" name="图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714375</xdr:colOff>
          <xdr:row>8</xdr:row>
          <xdr:rowOff>19050</xdr:rowOff>
        </xdr:to>
        <xdr:sp macro="" textlink="">
          <xdr:nvSpPr>
            <xdr:cNvPr id="51201" name="Drop Down 1" hidden="1">
              <a:extLst>
                <a:ext uri="{63B3BB69-23CF-44E3-9099-C40C66FF867C}">
                  <a14:compatExt spid="_x0000_s51201"/>
                </a:ext>
              </a:extLst>
            </xdr:cNvPr>
            <xdr:cNvSpPr/>
          </xdr:nvSpPr>
          <xdr:spPr>
            <a:xfrm>
              <a:off x="0" y="0"/>
              <a:ext cx="0" cy="0"/>
            </a:xfrm>
            <a:prstGeom prst="rect">
              <a:avLst/>
            </a:prstGeom>
          </xdr:spPr>
        </xdr:sp>
        <xdr:clientData/>
      </xdr:twoCellAnchor>
    </mc:Choice>
    <mc:Fallback/>
  </mc:AlternateContent>
  <xdr:twoCellAnchor>
    <xdr:from>
      <xdr:col>0</xdr:col>
      <xdr:colOff>171450</xdr:colOff>
      <xdr:row>0</xdr:row>
      <xdr:rowOff>123825</xdr:rowOff>
    </xdr:from>
    <xdr:to>
      <xdr:col>2</xdr:col>
      <xdr:colOff>314325</xdr:colOff>
      <xdr:row>2</xdr:row>
      <xdr:rowOff>133350</xdr:rowOff>
    </xdr:to>
    <xdr:pic>
      <xdr:nvPicPr>
        <xdr:cNvPr id="4"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1450" y="12382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0</xdr:row>
      <xdr:rowOff>123825</xdr:rowOff>
    </xdr:from>
    <xdr:to>
      <xdr:col>2</xdr:col>
      <xdr:colOff>333375</xdr:colOff>
      <xdr:row>2</xdr:row>
      <xdr:rowOff>85725</xdr:rowOff>
    </xdr:to>
    <xdr:pic>
      <xdr:nvPicPr>
        <xdr:cNvPr id="8"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2382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6</xdr:row>
      <xdr:rowOff>66675</xdr:rowOff>
    </xdr:from>
    <xdr:to>
      <xdr:col>6</xdr:col>
      <xdr:colOff>676275</xdr:colOff>
      <xdr:row>19</xdr:row>
      <xdr:rowOff>183881</xdr:rowOff>
    </xdr:to>
    <xdr:pic>
      <xdr:nvPicPr>
        <xdr:cNvPr id="2" name="图片 1"/>
        <xdr:cNvPicPr>
          <a:picLocks noChangeAspect="1"/>
        </xdr:cNvPicPr>
      </xdr:nvPicPr>
      <xdr:blipFill>
        <a:blip xmlns:r="http://schemas.openxmlformats.org/officeDocument/2006/relationships" r:embed="rId3"/>
        <a:stretch>
          <a:fillRect/>
        </a:stretch>
      </xdr:blipFill>
      <xdr:spPr>
        <a:xfrm>
          <a:off x="123825" y="1285875"/>
          <a:ext cx="4667250" cy="2717531"/>
        </a:xfrm>
        <a:prstGeom prst="rect">
          <a:avLst/>
        </a:prstGeom>
      </xdr:spPr>
    </xdr:pic>
    <xdr:clientData/>
  </xdr:twoCellAnchor>
  <xdr:twoCellAnchor editAs="oneCell">
    <xdr:from>
      <xdr:col>7</xdr:col>
      <xdr:colOff>180975</xdr:colOff>
      <xdr:row>6</xdr:row>
      <xdr:rowOff>57150</xdr:rowOff>
    </xdr:from>
    <xdr:to>
      <xdr:col>14</xdr:col>
      <xdr:colOff>133350</xdr:colOff>
      <xdr:row>19</xdr:row>
      <xdr:rowOff>171451</xdr:rowOff>
    </xdr:to>
    <xdr:pic>
      <xdr:nvPicPr>
        <xdr:cNvPr id="3" name="图片 2"/>
        <xdr:cNvPicPr>
          <a:picLocks noChangeAspect="1"/>
        </xdr:cNvPicPr>
      </xdr:nvPicPr>
      <xdr:blipFill>
        <a:blip xmlns:r="http://schemas.openxmlformats.org/officeDocument/2006/relationships" r:embed="rId4"/>
        <a:stretch>
          <a:fillRect/>
        </a:stretch>
      </xdr:blipFill>
      <xdr:spPr>
        <a:xfrm>
          <a:off x="4981575" y="1276350"/>
          <a:ext cx="4800600" cy="2714626"/>
        </a:xfrm>
        <a:prstGeom prst="rect">
          <a:avLst/>
        </a:prstGeom>
      </xdr:spPr>
    </xdr:pic>
    <xdr:clientData/>
  </xdr:twoCellAnchor>
  <xdr:twoCellAnchor editAs="oneCell">
    <xdr:from>
      <xdr:col>0</xdr:col>
      <xdr:colOff>95251</xdr:colOff>
      <xdr:row>22</xdr:row>
      <xdr:rowOff>9525</xdr:rowOff>
    </xdr:from>
    <xdr:to>
      <xdr:col>7</xdr:col>
      <xdr:colOff>3065</xdr:colOff>
      <xdr:row>35</xdr:row>
      <xdr:rowOff>164831</xdr:rowOff>
    </xdr:to>
    <xdr:pic>
      <xdr:nvPicPr>
        <xdr:cNvPr id="4" name="图片 3"/>
        <xdr:cNvPicPr>
          <a:picLocks noChangeAspect="1"/>
        </xdr:cNvPicPr>
      </xdr:nvPicPr>
      <xdr:blipFill>
        <a:blip xmlns:r="http://schemas.openxmlformats.org/officeDocument/2006/relationships" r:embed="rId5"/>
        <a:stretch>
          <a:fillRect/>
        </a:stretch>
      </xdr:blipFill>
      <xdr:spPr>
        <a:xfrm>
          <a:off x="95251" y="4429125"/>
          <a:ext cx="4708414" cy="2755631"/>
        </a:xfrm>
        <a:prstGeom prst="rect">
          <a:avLst/>
        </a:prstGeom>
      </xdr:spPr>
    </xdr:pic>
    <xdr:clientData/>
  </xdr:twoCellAnchor>
  <xdr:twoCellAnchor editAs="oneCell">
    <xdr:from>
      <xdr:col>7</xdr:col>
      <xdr:colOff>228600</xdr:colOff>
      <xdr:row>22</xdr:row>
      <xdr:rowOff>9525</xdr:rowOff>
    </xdr:from>
    <xdr:to>
      <xdr:col>14</xdr:col>
      <xdr:colOff>161925</xdr:colOff>
      <xdr:row>35</xdr:row>
      <xdr:rowOff>164831</xdr:rowOff>
    </xdr:to>
    <xdr:pic>
      <xdr:nvPicPr>
        <xdr:cNvPr id="12" name="图片 11"/>
        <xdr:cNvPicPr>
          <a:picLocks noChangeAspect="1"/>
        </xdr:cNvPicPr>
      </xdr:nvPicPr>
      <xdr:blipFill>
        <a:blip xmlns:r="http://schemas.openxmlformats.org/officeDocument/2006/relationships" r:embed="rId6"/>
        <a:stretch>
          <a:fillRect/>
        </a:stretch>
      </xdr:blipFill>
      <xdr:spPr>
        <a:xfrm>
          <a:off x="5029200" y="4429125"/>
          <a:ext cx="4781550" cy="27556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133350</xdr:colOff>
      <xdr:row>0</xdr:row>
      <xdr:rowOff>104775</xdr:rowOff>
    </xdr:from>
    <xdr:to>
      <xdr:col>2</xdr:col>
      <xdr:colOff>314325</xdr:colOff>
      <xdr:row>2</xdr:row>
      <xdr:rowOff>123825</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1047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0</xdr:row>
      <xdr:rowOff>76200</xdr:rowOff>
    </xdr:from>
    <xdr:to>
      <xdr:col>2</xdr:col>
      <xdr:colOff>228600</xdr:colOff>
      <xdr:row>2</xdr:row>
      <xdr:rowOff>114300</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76200"/>
          <a:ext cx="15525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35</xdr:row>
      <xdr:rowOff>152401</xdr:rowOff>
    </xdr:from>
    <xdr:to>
      <xdr:col>7</xdr:col>
      <xdr:colOff>533400</xdr:colOff>
      <xdr:row>50</xdr:row>
      <xdr:rowOff>6384</xdr:rowOff>
    </xdr:to>
    <xdr:pic>
      <xdr:nvPicPr>
        <xdr:cNvPr id="3" name="图片 2"/>
        <xdr:cNvPicPr>
          <a:picLocks noChangeAspect="1"/>
        </xdr:cNvPicPr>
      </xdr:nvPicPr>
      <xdr:blipFill>
        <a:blip xmlns:r="http://schemas.openxmlformats.org/officeDocument/2006/relationships" r:embed="rId3"/>
        <a:stretch>
          <a:fillRect/>
        </a:stretch>
      </xdr:blipFill>
      <xdr:spPr>
        <a:xfrm>
          <a:off x="95250" y="6677026"/>
          <a:ext cx="5238750" cy="2568608"/>
        </a:xfrm>
        <a:prstGeom prst="rect">
          <a:avLst/>
        </a:prstGeom>
      </xdr:spPr>
    </xdr:pic>
    <xdr:clientData/>
  </xdr:twoCellAnchor>
  <xdr:twoCellAnchor editAs="oneCell">
    <xdr:from>
      <xdr:col>0</xdr:col>
      <xdr:colOff>104775</xdr:colOff>
      <xdr:row>19</xdr:row>
      <xdr:rowOff>9526</xdr:rowOff>
    </xdr:from>
    <xdr:to>
      <xdr:col>7</xdr:col>
      <xdr:colOff>523875</xdr:colOff>
      <xdr:row>35</xdr:row>
      <xdr:rowOff>69286</xdr:rowOff>
    </xdr:to>
    <xdr:pic>
      <xdr:nvPicPr>
        <xdr:cNvPr id="9" name="图片 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4775" y="3638551"/>
          <a:ext cx="5219700" cy="2955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xdr:row>
      <xdr:rowOff>85725</xdr:rowOff>
    </xdr:from>
    <xdr:to>
      <xdr:col>7</xdr:col>
      <xdr:colOff>876300</xdr:colOff>
      <xdr:row>18</xdr:row>
      <xdr:rowOff>161925</xdr:rowOff>
    </xdr:to>
    <xdr:pic>
      <xdr:nvPicPr>
        <xdr:cNvPr id="11" name="图片 10"/>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771525"/>
          <a:ext cx="5676900"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104775</xdr:colOff>
      <xdr:row>50</xdr:row>
      <xdr:rowOff>57149</xdr:rowOff>
    </xdr:from>
    <xdr:to>
      <xdr:col>7</xdr:col>
      <xdr:colOff>542925</xdr:colOff>
      <xdr:row>65</xdr:row>
      <xdr:rowOff>19049</xdr:rowOff>
    </xdr:to>
    <xdr:pic>
      <xdr:nvPicPr>
        <xdr:cNvPr id="4" name="图片 3"/>
        <xdr:cNvPicPr>
          <a:picLocks noChangeAspect="1"/>
        </xdr:cNvPicPr>
      </xdr:nvPicPr>
      <xdr:blipFill>
        <a:blip xmlns:r="http://schemas.openxmlformats.org/officeDocument/2006/relationships" r:embed="rId6"/>
        <a:stretch>
          <a:fillRect/>
        </a:stretch>
      </xdr:blipFill>
      <xdr:spPr>
        <a:xfrm>
          <a:off x="104775" y="9296399"/>
          <a:ext cx="5238750" cy="26765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238125</xdr:colOff>
      <xdr:row>0</xdr:row>
      <xdr:rowOff>85725</xdr:rowOff>
    </xdr:from>
    <xdr:to>
      <xdr:col>2</xdr:col>
      <xdr:colOff>361950</xdr:colOff>
      <xdr:row>2</xdr:row>
      <xdr:rowOff>104775</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8572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238125</xdr:colOff>
      <xdr:row>0</xdr:row>
      <xdr:rowOff>85725</xdr:rowOff>
    </xdr:from>
    <xdr:to>
      <xdr:col>2</xdr:col>
      <xdr:colOff>361950</xdr:colOff>
      <xdr:row>2</xdr:row>
      <xdr:rowOff>104775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8572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142875</xdr:colOff>
      <xdr:row>0</xdr:row>
      <xdr:rowOff>85725</xdr:rowOff>
    </xdr:from>
    <xdr:to>
      <xdr:col>2</xdr:col>
      <xdr:colOff>381000</xdr:colOff>
      <xdr:row>2</xdr:row>
      <xdr:rowOff>123825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142875" y="85725"/>
          <a:ext cx="1609725" cy="4381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142875</xdr:colOff>
      <xdr:row>0</xdr:row>
      <xdr:rowOff>85725</xdr:rowOff>
    </xdr:from>
    <xdr:to>
      <xdr:col>2</xdr:col>
      <xdr:colOff>381000</xdr:colOff>
      <xdr:row>2</xdr:row>
      <xdr:rowOff>123825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142875" y="85725"/>
          <a:ext cx="1609725" cy="4381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161925</xdr:colOff>
      <xdr:row>0</xdr:row>
      <xdr:rowOff>66675</xdr:rowOff>
    </xdr:from>
    <xdr:to>
      <xdr:col>2</xdr:col>
      <xdr:colOff>342900</xdr:colOff>
      <xdr:row>2</xdr:row>
      <xdr:rowOff>85725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666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104775</xdr:colOff>
      <xdr:row>0</xdr:row>
      <xdr:rowOff>47625</xdr:rowOff>
    </xdr:from>
    <xdr:to>
      <xdr:col>2</xdr:col>
      <xdr:colOff>342900</xdr:colOff>
      <xdr:row>2</xdr:row>
      <xdr:rowOff>123825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104775" y="47625"/>
          <a:ext cx="1609725" cy="43815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323850</xdr:colOff>
      <xdr:row>0</xdr:row>
      <xdr:rowOff>66675</xdr:rowOff>
    </xdr:from>
    <xdr:to>
      <xdr:col>2</xdr:col>
      <xdr:colOff>504825</xdr:colOff>
      <xdr:row>2</xdr:row>
      <xdr:rowOff>123825</xdr:rowOff>
    </xdr:to>
    <xdr:pic>
      <xdr:nvPicPr>
        <xdr:cNvPr id="279221"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3850" y="666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14</xdr:row>
      <xdr:rowOff>1</xdr:rowOff>
    </xdr:from>
    <xdr:to>
      <xdr:col>10</xdr:col>
      <xdr:colOff>0</xdr:colOff>
      <xdr:row>39</xdr:row>
      <xdr:rowOff>19050</xdr:rowOff>
    </xdr:to>
    <xdr:sp macro="" textlink="">
      <xdr:nvSpPr>
        <xdr:cNvPr id="1424387" name="TextBox 4"/>
        <xdr:cNvSpPr txBox="1">
          <a:spLocks noChangeArrowheads="1"/>
        </xdr:cNvSpPr>
      </xdr:nvSpPr>
      <xdr:spPr bwMode="auto">
        <a:xfrm>
          <a:off x="9525" y="3276601"/>
          <a:ext cx="6981825" cy="447674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zh-CN" altLang="en-US" sz="1100" b="0" i="0" u="none" strike="noStrike" baseline="0">
              <a:solidFill>
                <a:srgbClr val="000000"/>
              </a:solidFill>
              <a:latin typeface="宋体"/>
              <a:ea typeface="宋体"/>
            </a:rPr>
            <a:t>信息披露和免责声明</a:t>
          </a: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0" i="0" u="none" strike="noStrike" baseline="0">
              <a:solidFill>
                <a:srgbClr val="000000"/>
              </a:solidFill>
              <a:latin typeface="Calibri"/>
              <a:cs typeface="Calibri"/>
            </a:rPr>
            <a:t>          张彬</a:t>
          </a:r>
          <a:r>
            <a:rPr lang="zh-CN" altLang="en-US" sz="1000" b="0" i="0" u="none" strike="noStrike" baseline="0">
              <a:solidFill>
                <a:srgbClr val="000000"/>
              </a:solidFill>
              <a:latin typeface="宋体"/>
              <a:ea typeface="宋体"/>
            </a:rPr>
            <a:t>，在此声明，本人具有中国证券业协会授予的证券投资咨询执业资格并注册为证券分析师，以勤勉的职业态度，独立、客观地出具本报告。本报告清晰准确地反映了本人的研究观点。本人不曾因，不因，也将不会因本报告中的具体推荐意见或观点而直接或间接收到任何形式的补偿等。华融证券股份有限公司（已具备中国证监会批复的证券投资咨询业务资格）已在知晓范围内按照相关法律规定履行披露义务。华融证券股份有限公司（以下简称本公司）的资产管理和证券自营部门以及其他投资业务部门可能独立做出与本报告中的意见和建议不一致的投资决策。本报告仅提供给本公司客户有偿使用。本公司不会因接收人收到本报告而视其为客户。本公司会授权相关媒体刊登研究报告，但相关媒体客户并不视为本公司客户。本报告版权归本公司所有。未获得本公司书面授权，任何人不得对本报告进行任何形式的发布、复制、传播，不得以任何形式侵害该报告版权及所有相关权利。本报告中的信息、建议等均仅供本公司客户参考之用，不构成所述证券买卖的出价或征价。本报告并未考虑到客户的具体投资目的、财务状况以及特定需求，在任何时候均不构成对任何人的个人推荐。客户应当对本报告中的信息和意见进行独立评估，并应同时考量各自的投资目的、财务状况和特定需求，必要时可就研究报告相关问题咨询本公司的投资顾问。本公司市场研究部及其分析师认为本报告所载资料来源可靠，但本公司对这些信息的准确性和完整性均不作任何保证，也不承担任何投资者因使用本报告而产生的任何责任。本公司及其关联方可能会持有报告中提到的公司所发行的证券并进行交易，还可能为这些公司提供投资银行服务或其他服务，敬请投资者注意可能存在的利益冲突及由此造成的对本报告客观性的影响。</a:t>
          </a:r>
        </a:p>
        <a:p>
          <a:pPr algn="l" rtl="0">
            <a:defRPr sz="1000"/>
          </a:pPr>
          <a:endParaRPr lang="zh-CN" altLang="en-US" sz="1000" b="0" i="0" u="none" strike="noStrike" baseline="0">
            <a:solidFill>
              <a:srgbClr val="000000"/>
            </a:solidFill>
            <a:latin typeface="宋体"/>
            <a:ea typeface="宋体"/>
          </a:endParaRPr>
        </a:p>
        <a:p>
          <a:pPr algn="l" rtl="0">
            <a:lnSpc>
              <a:spcPts val="1200"/>
            </a:lnSpc>
            <a:defRPr sz="1000"/>
          </a:pPr>
          <a:endParaRPr lang="zh-CN" altLang="en-US" sz="1000" b="0" i="0" u="none" strike="noStrike" baseline="0">
            <a:solidFill>
              <a:srgbClr val="000000"/>
            </a:solidFill>
            <a:latin typeface="宋体"/>
            <a:ea typeface="宋体"/>
          </a:endParaRPr>
        </a:p>
        <a:p>
          <a:pPr algn="l" rtl="0">
            <a:defRPr sz="1000"/>
          </a:pP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1" i="0" u="none" strike="noStrike" baseline="0">
              <a:solidFill>
                <a:srgbClr val="000000"/>
              </a:solidFill>
              <a:latin typeface="宋体"/>
              <a:ea typeface="宋体"/>
            </a:rPr>
            <a:t>华融证券股份有限公司市场研究部</a:t>
          </a:r>
          <a:r>
            <a:rPr lang="zh-CN" altLang="en-US" sz="1000" b="1" i="0" u="none" strike="noStrike" baseline="0">
              <a:solidFill>
                <a:srgbClr val="000000"/>
              </a:solidFill>
              <a:latin typeface="Calibri"/>
              <a:cs typeface="Calibri"/>
            </a:rPr>
            <a:t> </a:t>
          </a:r>
          <a:endParaRPr lang="zh-CN" altLang="en-US" sz="1000" b="0" i="0" u="none" strike="noStrike" baseline="0">
            <a:solidFill>
              <a:srgbClr val="000000"/>
            </a:solidFill>
            <a:latin typeface="宋体"/>
            <a:ea typeface="宋体"/>
          </a:endParaRPr>
        </a:p>
        <a:p>
          <a:pPr algn="l" rtl="0">
            <a:defRPr sz="1000"/>
          </a:pPr>
          <a:r>
            <a:rPr lang="zh-CN" altLang="en-US" sz="1000" b="0" i="0" u="none" strike="noStrike" baseline="0">
              <a:solidFill>
                <a:srgbClr val="000000"/>
              </a:solidFill>
              <a:latin typeface="宋体"/>
              <a:ea typeface="宋体"/>
            </a:rPr>
            <a:t>地址：北京市西城区金融大街</a:t>
          </a:r>
          <a:r>
            <a:rPr lang="en-US" altLang="zh-CN" sz="1000" b="0" i="0" u="none" strike="noStrike" baseline="0">
              <a:solidFill>
                <a:srgbClr val="000000"/>
              </a:solidFill>
              <a:latin typeface="Calibri"/>
              <a:cs typeface="Calibri"/>
            </a:rPr>
            <a:t>8</a:t>
          </a:r>
          <a:r>
            <a:rPr lang="zh-CN" altLang="en-US" sz="1000" b="0" i="0" u="none" strike="noStrike" baseline="0">
              <a:solidFill>
                <a:srgbClr val="000000"/>
              </a:solidFill>
              <a:latin typeface="宋体"/>
              <a:ea typeface="宋体"/>
            </a:rPr>
            <a:t>号</a:t>
          </a:r>
          <a:r>
            <a:rPr lang="en-US" altLang="zh-CN" sz="1000" b="0" i="0" u="none" strike="noStrike" baseline="0">
              <a:solidFill>
                <a:srgbClr val="000000"/>
              </a:solidFill>
              <a:latin typeface="Calibri"/>
              <a:cs typeface="Calibri"/>
            </a:rPr>
            <a:t>A</a:t>
          </a:r>
          <a:r>
            <a:rPr lang="zh-CN" altLang="en-US" sz="1000" b="0" i="0" u="none" strike="noStrike" baseline="0">
              <a:solidFill>
                <a:srgbClr val="000000"/>
              </a:solidFill>
              <a:latin typeface="宋体"/>
              <a:ea typeface="宋体"/>
            </a:rPr>
            <a:t>座</a:t>
          </a:r>
          <a:r>
            <a:rPr lang="en-US" altLang="zh-CN" sz="1000" b="0" i="0" u="none" strike="noStrike" baseline="0">
              <a:solidFill>
                <a:srgbClr val="000000"/>
              </a:solidFill>
              <a:latin typeface="Calibri"/>
              <a:cs typeface="Calibri"/>
            </a:rPr>
            <a:t>5</a:t>
          </a:r>
          <a:r>
            <a:rPr lang="zh-CN" altLang="en-US" sz="1000" b="0" i="0" u="none" strike="noStrike" baseline="0">
              <a:solidFill>
                <a:srgbClr val="000000"/>
              </a:solidFill>
              <a:latin typeface="宋体"/>
              <a:ea typeface="宋体"/>
            </a:rPr>
            <a:t>层</a:t>
          </a:r>
          <a:r>
            <a:rPr lang="zh-CN" altLang="en-US" sz="1000" b="0" i="0" u="none" strike="noStrike" baseline="0">
              <a:solidFill>
                <a:srgbClr val="000000"/>
              </a:solidFill>
              <a:latin typeface="Calibri"/>
              <a:cs typeface="Calibri"/>
            </a:rPr>
            <a:t> </a:t>
          </a:r>
          <a:r>
            <a:rPr lang="en-US" altLang="zh-CN" sz="1000" b="0" i="0" u="none" strike="noStrike" baseline="0">
              <a:solidFill>
                <a:srgbClr val="000000"/>
              </a:solidFill>
              <a:latin typeface="Calibri"/>
              <a:cs typeface="Calibri"/>
            </a:rPr>
            <a:t>(100033</a:t>
          </a:r>
          <a:r>
            <a:rPr lang="zh-CN" altLang="en-US" sz="1000" b="0" i="0" u="none" strike="noStrike" baseline="0">
              <a:solidFill>
                <a:srgbClr val="000000"/>
              </a:solidFill>
              <a:latin typeface="宋体"/>
              <a:ea typeface="宋体"/>
            </a:rPr>
            <a:t>）</a:t>
          </a:r>
        </a:p>
        <a:p>
          <a:pPr algn="l" rtl="0">
            <a:lnSpc>
              <a:spcPts val="1200"/>
            </a:lnSpc>
            <a:defRPr sz="1000"/>
          </a:pPr>
          <a:r>
            <a:rPr lang="zh-CN" altLang="en-US" sz="1000" b="0" i="0" u="none" strike="noStrike" baseline="0">
              <a:solidFill>
                <a:srgbClr val="000000"/>
              </a:solidFill>
              <a:latin typeface="宋体"/>
              <a:ea typeface="宋体"/>
            </a:rPr>
            <a:t>传真：</a:t>
          </a:r>
          <a:r>
            <a:rPr lang="en-US" altLang="zh-CN" sz="1000" b="0" i="0" u="none" strike="noStrike" baseline="0">
              <a:solidFill>
                <a:srgbClr val="000000"/>
              </a:solidFill>
              <a:latin typeface="Calibri"/>
              <a:cs typeface="Calibri"/>
            </a:rPr>
            <a:t>010</a:t>
          </a:r>
          <a:r>
            <a:rPr lang="zh-CN" altLang="en-US" sz="1000" b="0" i="0" u="none" strike="noStrike" baseline="0">
              <a:solidFill>
                <a:srgbClr val="000000"/>
              </a:solidFill>
              <a:latin typeface="宋体"/>
              <a:ea typeface="宋体"/>
            </a:rPr>
            <a:t>－</a:t>
          </a:r>
          <a:r>
            <a:rPr lang="en-US" altLang="zh-CN" sz="1000" b="0" i="0" u="none" strike="noStrike" baseline="0">
              <a:solidFill>
                <a:srgbClr val="000000"/>
              </a:solidFill>
              <a:latin typeface="Calibri"/>
              <a:cs typeface="Calibri"/>
            </a:rPr>
            <a:t>58568159       </a:t>
          </a:r>
          <a:r>
            <a:rPr lang="zh-CN" altLang="en-US" sz="1000" b="0" i="0" u="none" strike="noStrike" baseline="0">
              <a:solidFill>
                <a:srgbClr val="000000"/>
              </a:solidFill>
              <a:latin typeface="宋体"/>
              <a:ea typeface="宋体"/>
            </a:rPr>
            <a:t>网址：</a:t>
          </a:r>
          <a:r>
            <a:rPr lang="en-US" altLang="zh-CN" sz="1000" b="1" i="0" u="none" strike="noStrike" baseline="0">
              <a:solidFill>
                <a:srgbClr val="000000"/>
              </a:solidFill>
              <a:latin typeface="Calibri"/>
              <a:cs typeface="Calibri"/>
            </a:rPr>
            <a:t>www.hrsec.com.cn</a:t>
          </a: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pPr algn="l" rtl="0">
            <a:lnSpc>
              <a:spcPts val="1200"/>
            </a:lnSpc>
            <a:defRPr sz="1000"/>
          </a:pPr>
          <a:endParaRPr lang="en-US" altLang="zh-CN" sz="1000" b="0" i="0" u="none" strike="noStrike" baseline="0">
            <a:solidFill>
              <a:srgbClr val="000000"/>
            </a:solidFill>
            <a:latin typeface="仿宋_GB2312"/>
            <a:ea typeface="仿宋_GB2312"/>
          </a:endParaRPr>
        </a:p>
        <a:p>
          <a:pPr algn="l" rtl="0">
            <a:defRPr sz="1000"/>
          </a:pPr>
          <a:endParaRPr lang="en-US" altLang="zh-CN" sz="1000" b="0" i="0" u="none" strike="noStrike" baseline="0">
            <a:solidFill>
              <a:srgbClr val="000000"/>
            </a:solidFill>
            <a:latin typeface="仿宋_GB2312"/>
            <a:ea typeface="仿宋_GB2312"/>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890;&#20449;/&#21608;&#25253;/&#21326;&#34701;&#35777;&#21048;_&#34892;&#19994;&#30740;&#31350;_&#20256;&#23186;&#34892;&#19994;&#21608;&#25253;201406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326;&#34701;&#35777;&#21048;_&#34892;&#19994;&#30740;&#31350;_&#36890;&#20449;&#34892;&#19994;&#21608;&#25253;%20201409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869;&#37096;&#25253;&#21578;/&#21608;&#25253;/&#21326;&#34701;&#35777;&#21048;_&#34892;&#19994;&#30740;&#31350;_&#35745;&#31639;&#26426;&#34892;&#19994;_&#21608;&#25253;_20120618-20120624&#65288;&#20165;&#20379;&#20869;&#37096;&#20351;&#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重点个股表现"/>
      <sheetName val="传媒板块表现"/>
      <sheetName val="历史业绩表现"/>
      <sheetName val="限售股解禁信息"/>
      <sheetName val="股权激励一览"/>
      <sheetName val="重要行业资讯"/>
      <sheetName val="重点公司公告"/>
      <sheetName val="新三板文娱板块资讯"/>
      <sheetName val="免责声明"/>
    </sheetNames>
    <sheetDataSet>
      <sheetData sheetId="0"/>
      <sheetData sheetId="1"/>
      <sheetData sheetId="2">
        <row r="4">
          <cell r="T4">
            <v>40706</v>
          </cell>
        </row>
        <row r="10">
          <cell r="B10">
            <v>3</v>
          </cell>
        </row>
      </sheetData>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信行业周报"/>
      <sheetName val="市场表现"/>
      <sheetName val="板块表现"/>
      <sheetName val="重点个股"/>
      <sheetName val="运营数据"/>
      <sheetName val="行业资讯"/>
      <sheetName val="运营商"/>
      <sheetName val="设备商"/>
      <sheetName val="公司资讯"/>
      <sheetName val="解禁与定增"/>
      <sheetName val="公司中报"/>
      <sheetName val="免责声明"/>
    </sheetNames>
    <sheetDataSet>
      <sheetData sheetId="0" refreshError="1"/>
      <sheetData sheetId="1">
        <row r="2">
          <cell r="O2">
            <v>0</v>
          </cell>
        </row>
        <row r="4">
          <cell r="O4">
            <v>40811</v>
          </cell>
        </row>
        <row r="10">
          <cell r="B10">
            <v>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股票概况"/>
      <sheetName val="二级行业市场表现"/>
      <sheetName val="行业动态资讯"/>
      <sheetName val="公司公告及动态资讯"/>
      <sheetName val="机构观点"/>
      <sheetName val="免责声明"/>
    </sheetNames>
    <sheetDataSet>
      <sheetData sheetId="0"/>
      <sheetData sheetId="1"/>
      <sheetData sheetId="2">
        <row r="4">
          <cell r="N4">
            <v>39990</v>
          </cell>
        </row>
        <row r="10">
          <cell r="B10">
            <v>1</v>
          </cell>
        </row>
        <row r="72">
          <cell r="B72" t="str">
            <v>日期</v>
          </cell>
        </row>
      </sheetData>
      <sheetData sheetId="3"/>
      <sheetData sheetId="4"/>
      <sheetData sheetId="5"/>
      <sheetData sheetId="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3"/>
  <sheetViews>
    <sheetView showGridLines="0" tabSelected="1" workbookViewId="0">
      <pane xSplit="10" topLeftCell="K1" activePane="topRight" state="frozenSplit"/>
      <selection pane="topRight" activeCell="M10" sqref="M10"/>
    </sheetView>
  </sheetViews>
  <sheetFormatPr defaultRowHeight="14.25"/>
  <cols>
    <col min="1" max="4" width="9" style="30"/>
    <col min="5" max="5" width="2.25" style="30" customWidth="1"/>
    <col min="6" max="6" width="15.875" style="30" customWidth="1"/>
    <col min="7" max="8" width="9" style="30"/>
    <col min="9" max="9" width="11.125" style="30" customWidth="1"/>
    <col min="10" max="10" width="12.875" style="30" customWidth="1"/>
    <col min="11" max="16384" width="9" style="30"/>
  </cols>
  <sheetData>
    <row r="1" spans="1:10" ht="18" customHeight="1">
      <c r="A1" s="7"/>
      <c r="B1" s="5"/>
      <c r="C1" s="5"/>
      <c r="D1" s="5"/>
      <c r="E1" s="5"/>
      <c r="F1" s="5"/>
      <c r="G1" s="165" t="s">
        <v>9</v>
      </c>
      <c r="H1" s="165"/>
      <c r="I1" s="165"/>
      <c r="J1" s="166"/>
    </row>
    <row r="2" spans="1:10" ht="14.25" customHeight="1">
      <c r="A2" s="7"/>
      <c r="B2" s="5"/>
      <c r="C2" s="5"/>
      <c r="D2" s="5"/>
      <c r="E2" s="5"/>
      <c r="F2" s="5"/>
      <c r="G2" s="165"/>
      <c r="H2" s="165"/>
      <c r="I2" s="165"/>
      <c r="J2" s="166"/>
    </row>
    <row r="3" spans="1:10" ht="14.25" customHeight="1">
      <c r="A3" s="7"/>
      <c r="B3" s="5"/>
      <c r="C3" s="5"/>
      <c r="D3" s="5"/>
      <c r="E3" s="5"/>
      <c r="F3" s="5"/>
      <c r="G3" s="165"/>
      <c r="H3" s="165"/>
      <c r="I3" s="165"/>
      <c r="J3" s="166"/>
    </row>
    <row r="4" spans="1:10" ht="5.25" customHeight="1">
      <c r="A4" s="7"/>
      <c r="B4" s="5"/>
      <c r="C4" s="5"/>
      <c r="D4" s="5"/>
      <c r="E4" s="5"/>
      <c r="F4" s="5"/>
      <c r="G4" s="5"/>
      <c r="H4" s="5"/>
      <c r="I4" s="5"/>
      <c r="J4" s="6"/>
    </row>
    <row r="5" spans="1:10" ht="8.25" customHeight="1">
      <c r="A5" s="8"/>
      <c r="B5" s="33"/>
      <c r="C5" s="33"/>
      <c r="D5" s="33"/>
      <c r="E5" s="44"/>
      <c r="F5" s="45"/>
      <c r="G5" s="45"/>
      <c r="H5" s="45"/>
      <c r="I5" s="45"/>
      <c r="J5" s="45"/>
    </row>
    <row r="6" spans="1:10" ht="6.75" customHeight="1">
      <c r="A6" s="7"/>
      <c r="B6" s="5"/>
      <c r="C6" s="5"/>
      <c r="D6" s="5"/>
      <c r="E6" s="5"/>
      <c r="F6" s="5"/>
      <c r="G6" s="5"/>
      <c r="H6" s="5"/>
      <c r="I6" s="5"/>
      <c r="J6" s="6"/>
    </row>
    <row r="7" spans="1:10" ht="24.75" customHeight="1">
      <c r="A7" s="34" t="s">
        <v>101</v>
      </c>
      <c r="B7" s="35"/>
      <c r="C7" s="35"/>
      <c r="D7" s="35"/>
      <c r="E7" s="35"/>
      <c r="F7" s="35"/>
      <c r="G7" s="35"/>
      <c r="H7" s="174">
        <v>41953</v>
      </c>
      <c r="I7" s="175"/>
      <c r="J7" s="176"/>
    </row>
    <row r="8" spans="1:10" ht="12" customHeight="1">
      <c r="A8" s="177" t="s">
        <v>413</v>
      </c>
      <c r="B8" s="177"/>
      <c r="C8" s="177"/>
      <c r="D8" s="177"/>
      <c r="E8" s="177"/>
      <c r="F8" s="177"/>
      <c r="G8" s="178"/>
      <c r="H8" s="12"/>
      <c r="I8" s="13"/>
      <c r="J8" s="14"/>
    </row>
    <row r="9" spans="1:10" ht="14.25" customHeight="1">
      <c r="A9" s="179"/>
      <c r="B9" s="179"/>
      <c r="C9" s="179"/>
      <c r="D9" s="179"/>
      <c r="E9" s="179"/>
      <c r="F9" s="179"/>
      <c r="G9" s="180"/>
      <c r="H9" s="167" t="s">
        <v>28</v>
      </c>
      <c r="I9" s="168"/>
      <c r="J9" s="169"/>
    </row>
    <row r="10" spans="1:10" ht="14.25" customHeight="1">
      <c r="A10" s="181" t="s">
        <v>410</v>
      </c>
      <c r="B10" s="182"/>
      <c r="C10" s="182"/>
      <c r="D10" s="182"/>
      <c r="E10" s="182"/>
      <c r="F10" s="182"/>
      <c r="G10" s="183"/>
      <c r="H10" s="38"/>
      <c r="I10" s="32"/>
      <c r="J10" s="39"/>
    </row>
    <row r="11" spans="1:10" ht="15.75">
      <c r="A11" s="171" t="s">
        <v>43</v>
      </c>
      <c r="B11" s="172"/>
      <c r="C11" s="172"/>
      <c r="D11" s="172"/>
      <c r="E11" s="172"/>
      <c r="F11" s="172"/>
      <c r="G11" s="173"/>
      <c r="H11" s="167" t="s">
        <v>197</v>
      </c>
      <c r="I11" s="168"/>
      <c r="J11" s="169"/>
    </row>
    <row r="12" spans="1:10" ht="6.75" customHeight="1">
      <c r="A12" s="9"/>
      <c r="B12" s="10"/>
      <c r="C12" s="10"/>
      <c r="D12" s="10"/>
      <c r="E12" s="10"/>
      <c r="F12" s="10"/>
      <c r="G12" s="11"/>
      <c r="H12" s="15"/>
      <c r="I12" s="16"/>
      <c r="J12" s="17"/>
    </row>
    <row r="13" spans="1:10" ht="8.25" customHeight="1">
      <c r="A13" s="35"/>
      <c r="B13" s="35"/>
      <c r="C13" s="35"/>
      <c r="D13" s="35"/>
      <c r="E13" s="35"/>
      <c r="F13" s="35"/>
      <c r="G13" s="35"/>
      <c r="H13" s="15"/>
      <c r="I13" s="16"/>
      <c r="J13" s="17"/>
    </row>
    <row r="14" spans="1:10">
      <c r="A14" s="170"/>
      <c r="B14" s="170"/>
      <c r="C14" s="170"/>
      <c r="D14" s="170"/>
      <c r="E14" s="170"/>
      <c r="F14" s="170"/>
      <c r="G14" s="170"/>
      <c r="H14" s="18"/>
      <c r="I14" s="19"/>
      <c r="J14" s="20"/>
    </row>
    <row r="15" spans="1:10">
      <c r="A15" s="170"/>
      <c r="B15" s="170"/>
      <c r="C15" s="170"/>
      <c r="D15" s="170"/>
      <c r="E15" s="170"/>
      <c r="F15" s="170"/>
      <c r="G15" s="170"/>
      <c r="H15" s="36" t="s">
        <v>27</v>
      </c>
      <c r="I15" s="35"/>
      <c r="J15" s="37"/>
    </row>
    <row r="16" spans="1:10">
      <c r="A16" s="170"/>
      <c r="B16" s="170"/>
      <c r="C16" s="170"/>
      <c r="D16" s="170"/>
      <c r="E16" s="170"/>
      <c r="F16" s="170"/>
      <c r="G16" s="170"/>
      <c r="H16" s="16"/>
      <c r="I16" s="16"/>
      <c r="J16" s="17"/>
    </row>
    <row r="17" spans="1:10">
      <c r="A17" s="170"/>
      <c r="B17" s="170"/>
      <c r="C17" s="170"/>
      <c r="D17" s="170"/>
      <c r="E17" s="170"/>
      <c r="F17" s="170"/>
      <c r="G17" s="170"/>
      <c r="H17" s="16"/>
      <c r="I17" s="16"/>
      <c r="J17" s="17"/>
    </row>
    <row r="18" spans="1:10">
      <c r="A18" s="170"/>
      <c r="B18" s="170"/>
      <c r="C18" s="170"/>
      <c r="D18" s="170"/>
      <c r="E18" s="170"/>
      <c r="F18" s="170"/>
      <c r="G18" s="170"/>
      <c r="H18" s="16"/>
      <c r="I18" s="16"/>
      <c r="J18" s="17"/>
    </row>
    <row r="19" spans="1:10">
      <c r="A19" s="170"/>
      <c r="B19" s="170"/>
      <c r="C19" s="170"/>
      <c r="D19" s="170"/>
      <c r="E19" s="170"/>
      <c r="F19" s="170"/>
      <c r="G19" s="170"/>
      <c r="H19" s="16"/>
      <c r="I19" s="16"/>
      <c r="J19" s="17"/>
    </row>
    <row r="20" spans="1:10">
      <c r="A20" s="170"/>
      <c r="B20" s="170"/>
      <c r="C20" s="170"/>
      <c r="D20" s="170"/>
      <c r="E20" s="170"/>
      <c r="F20" s="170"/>
      <c r="G20" s="170"/>
      <c r="H20" s="16"/>
      <c r="I20" s="16"/>
      <c r="J20" s="17"/>
    </row>
    <row r="21" spans="1:10">
      <c r="A21" s="170"/>
      <c r="B21" s="170"/>
      <c r="C21" s="170"/>
      <c r="D21" s="170"/>
      <c r="E21" s="170"/>
      <c r="F21" s="170"/>
      <c r="G21" s="170"/>
      <c r="H21" s="16"/>
      <c r="I21" s="16"/>
      <c r="J21" s="17"/>
    </row>
    <row r="22" spans="1:10">
      <c r="A22" s="170"/>
      <c r="B22" s="170"/>
      <c r="C22" s="170"/>
      <c r="D22" s="170"/>
      <c r="E22" s="170"/>
      <c r="F22" s="170"/>
      <c r="G22" s="170"/>
      <c r="H22" s="16"/>
      <c r="I22" s="16"/>
      <c r="J22" s="17"/>
    </row>
    <row r="23" spans="1:10">
      <c r="A23" s="170"/>
      <c r="B23" s="170"/>
      <c r="C23" s="170"/>
      <c r="D23" s="170"/>
      <c r="E23" s="170"/>
      <c r="F23" s="170"/>
      <c r="G23" s="170"/>
      <c r="H23" s="16"/>
      <c r="I23" s="16"/>
      <c r="J23" s="17"/>
    </row>
    <row r="24" spans="1:10">
      <c r="A24" s="170"/>
      <c r="B24" s="170"/>
      <c r="C24" s="170"/>
      <c r="D24" s="170"/>
      <c r="E24" s="170"/>
      <c r="F24" s="170"/>
      <c r="G24" s="170"/>
      <c r="H24" s="16"/>
      <c r="I24" s="16"/>
      <c r="J24" s="17"/>
    </row>
    <row r="25" spans="1:10">
      <c r="A25" s="170"/>
      <c r="B25" s="170"/>
      <c r="C25" s="170"/>
      <c r="D25" s="170"/>
      <c r="E25" s="170"/>
      <c r="F25" s="170"/>
      <c r="G25" s="170"/>
      <c r="H25" s="16"/>
      <c r="I25" s="16"/>
      <c r="J25" s="17"/>
    </row>
    <row r="26" spans="1:10">
      <c r="A26" s="170"/>
      <c r="B26" s="170"/>
      <c r="C26" s="170"/>
      <c r="D26" s="170"/>
      <c r="E26" s="170"/>
      <c r="F26" s="170"/>
      <c r="G26" s="170"/>
      <c r="H26" s="22"/>
      <c r="I26" s="16"/>
      <c r="J26" s="17"/>
    </row>
    <row r="27" spans="1:10">
      <c r="A27" s="170"/>
      <c r="B27" s="170"/>
      <c r="C27" s="170"/>
      <c r="D27" s="170"/>
      <c r="E27" s="170"/>
      <c r="F27" s="170"/>
      <c r="G27" s="170"/>
      <c r="H27" s="16"/>
      <c r="I27" s="16"/>
      <c r="J27" s="17"/>
    </row>
    <row r="28" spans="1:10">
      <c r="A28" s="170"/>
      <c r="B28" s="170"/>
      <c r="C28" s="170"/>
      <c r="D28" s="170"/>
      <c r="E28" s="170"/>
      <c r="F28" s="170"/>
      <c r="G28" s="170"/>
      <c r="H28" s="16"/>
      <c r="I28" s="16"/>
      <c r="J28" s="17"/>
    </row>
    <row r="29" spans="1:10">
      <c r="A29" s="170"/>
      <c r="B29" s="170"/>
      <c r="C29" s="170"/>
      <c r="D29" s="170"/>
      <c r="E29" s="170"/>
      <c r="F29" s="170"/>
      <c r="G29" s="170"/>
      <c r="H29" s="16"/>
      <c r="I29" s="16"/>
      <c r="J29" s="17"/>
    </row>
    <row r="30" spans="1:10">
      <c r="A30" s="170"/>
      <c r="B30" s="170"/>
      <c r="C30" s="170"/>
      <c r="D30" s="170"/>
      <c r="E30" s="170"/>
      <c r="F30" s="170"/>
      <c r="G30" s="170"/>
      <c r="H30" s="16"/>
      <c r="I30" s="16"/>
      <c r="J30" s="17"/>
    </row>
    <row r="31" spans="1:10">
      <c r="A31" s="170"/>
      <c r="B31" s="170"/>
      <c r="C31" s="170"/>
      <c r="D31" s="170"/>
      <c r="E31" s="170"/>
      <c r="F31" s="170"/>
      <c r="G31" s="170"/>
      <c r="H31" s="16"/>
      <c r="I31" s="16"/>
      <c r="J31" s="17"/>
    </row>
    <row r="32" spans="1:10">
      <c r="A32" s="170"/>
      <c r="B32" s="170"/>
      <c r="C32" s="170"/>
      <c r="D32" s="170"/>
      <c r="E32" s="170"/>
      <c r="F32" s="170"/>
      <c r="G32" s="170"/>
      <c r="H32" s="16"/>
      <c r="I32" s="16"/>
      <c r="J32" s="17"/>
    </row>
    <row r="33" spans="1:10">
      <c r="A33" s="170"/>
      <c r="B33" s="170"/>
      <c r="C33" s="170"/>
      <c r="D33" s="170"/>
      <c r="E33" s="170"/>
      <c r="F33" s="170"/>
      <c r="G33" s="170"/>
      <c r="H33" s="16"/>
      <c r="I33" s="16"/>
      <c r="J33" s="17"/>
    </row>
    <row r="34" spans="1:10">
      <c r="A34" s="170"/>
      <c r="B34" s="170"/>
      <c r="C34" s="170"/>
      <c r="D34" s="170"/>
      <c r="E34" s="170"/>
      <c r="F34" s="170"/>
      <c r="G34" s="170"/>
      <c r="H34" s="16"/>
      <c r="I34" s="16"/>
      <c r="J34" s="17"/>
    </row>
    <row r="35" spans="1:10">
      <c r="A35" s="170"/>
      <c r="B35" s="170"/>
      <c r="C35" s="170"/>
      <c r="D35" s="170"/>
      <c r="E35" s="170"/>
      <c r="F35" s="170"/>
      <c r="G35" s="170"/>
      <c r="H35" s="16"/>
      <c r="I35" s="16"/>
      <c r="J35" s="17"/>
    </row>
    <row r="36" spans="1:10" ht="15">
      <c r="A36" s="170"/>
      <c r="B36" s="170"/>
      <c r="C36" s="170"/>
      <c r="D36" s="170"/>
      <c r="E36" s="170"/>
      <c r="F36" s="170"/>
      <c r="G36" s="170"/>
      <c r="H36" s="31" t="s">
        <v>130</v>
      </c>
      <c r="I36" s="42"/>
      <c r="J36" s="17"/>
    </row>
    <row r="37" spans="1:10" ht="15">
      <c r="A37" s="170"/>
      <c r="B37" s="170"/>
      <c r="C37" s="170"/>
      <c r="D37" s="170"/>
      <c r="E37" s="170"/>
      <c r="F37" s="170"/>
      <c r="G37" s="170"/>
      <c r="H37" s="31" t="s">
        <v>39</v>
      </c>
      <c r="I37" s="42"/>
      <c r="J37" s="17"/>
    </row>
    <row r="38" spans="1:10" ht="15">
      <c r="A38" s="170"/>
      <c r="B38" s="170"/>
      <c r="C38" s="170"/>
      <c r="D38" s="170"/>
      <c r="E38" s="170"/>
      <c r="F38" s="170"/>
      <c r="G38" s="170"/>
      <c r="H38" s="31" t="s">
        <v>41</v>
      </c>
      <c r="I38" s="42"/>
      <c r="J38" s="17"/>
    </row>
    <row r="39" spans="1:10" ht="15">
      <c r="A39" s="170"/>
      <c r="B39" s="170"/>
      <c r="C39" s="170"/>
      <c r="D39" s="170"/>
      <c r="E39" s="170"/>
      <c r="F39" s="170"/>
      <c r="G39" s="170"/>
      <c r="H39" s="31" t="s">
        <v>40</v>
      </c>
      <c r="I39" s="42"/>
      <c r="J39" s="17"/>
    </row>
    <row r="40" spans="1:10" ht="15">
      <c r="A40" s="170"/>
      <c r="B40" s="170"/>
      <c r="C40" s="170"/>
      <c r="D40" s="170"/>
      <c r="E40" s="170"/>
      <c r="F40" s="170"/>
      <c r="G40" s="170"/>
      <c r="H40" s="31"/>
      <c r="I40" s="42"/>
      <c r="J40" s="17"/>
    </row>
    <row r="41" spans="1:10" ht="15.75">
      <c r="A41" s="170"/>
      <c r="B41" s="170"/>
      <c r="C41" s="170"/>
      <c r="D41" s="170"/>
      <c r="E41" s="170"/>
      <c r="F41" s="170"/>
      <c r="G41" s="170"/>
      <c r="H41" s="41"/>
      <c r="I41" s="42"/>
      <c r="J41" s="17"/>
    </row>
    <row r="42" spans="1:10" ht="15">
      <c r="A42" s="170"/>
      <c r="B42" s="170"/>
      <c r="C42" s="170"/>
      <c r="D42" s="170"/>
      <c r="E42" s="170"/>
      <c r="F42" s="170"/>
      <c r="G42" s="170"/>
      <c r="H42" s="31" t="s">
        <v>33</v>
      </c>
      <c r="I42" s="47" t="s">
        <v>35</v>
      </c>
      <c r="J42" s="17"/>
    </row>
    <row r="43" spans="1:10" ht="15">
      <c r="A43" s="5"/>
      <c r="B43" s="5"/>
      <c r="C43" s="5"/>
      <c r="D43" s="5"/>
      <c r="E43" s="5"/>
      <c r="F43" s="5"/>
      <c r="G43" s="5"/>
      <c r="H43" s="31" t="s">
        <v>37</v>
      </c>
      <c r="I43" s="42"/>
      <c r="J43" s="17"/>
    </row>
    <row r="44" spans="1:10" ht="15">
      <c r="A44" s="5"/>
      <c r="B44" s="5"/>
      <c r="C44" s="5"/>
      <c r="D44" s="5"/>
      <c r="E44" s="5"/>
      <c r="F44" s="5"/>
      <c r="G44" s="5"/>
      <c r="H44" s="31" t="s">
        <v>36</v>
      </c>
      <c r="I44" s="42"/>
      <c r="J44" s="17"/>
    </row>
    <row r="45" spans="1:10" ht="15">
      <c r="A45" s="5"/>
      <c r="B45" s="5"/>
      <c r="C45" s="5"/>
      <c r="D45" s="5"/>
      <c r="E45" s="5"/>
      <c r="F45" s="5"/>
      <c r="G45" s="5"/>
      <c r="H45" s="31"/>
      <c r="I45" s="42"/>
      <c r="J45" s="17"/>
    </row>
    <row r="46" spans="1:10">
      <c r="A46" s="5"/>
      <c r="B46" s="5"/>
      <c r="C46" s="5"/>
      <c r="D46" s="5"/>
      <c r="E46" s="5"/>
      <c r="F46" s="5"/>
      <c r="G46" s="5"/>
      <c r="H46" s="21"/>
      <c r="I46" s="16"/>
      <c r="J46" s="17"/>
    </row>
    <row r="47" spans="1:10">
      <c r="A47" s="5"/>
      <c r="B47" s="5"/>
      <c r="C47" s="5"/>
      <c r="D47" s="5"/>
      <c r="E47" s="5"/>
      <c r="F47" s="5"/>
      <c r="G47" s="5"/>
      <c r="H47" s="21"/>
      <c r="I47" s="16"/>
      <c r="J47" s="17"/>
    </row>
    <row r="48" spans="1:10">
      <c r="A48" s="5"/>
      <c r="B48" s="5"/>
      <c r="C48" s="5"/>
      <c r="D48" s="5"/>
      <c r="E48" s="5"/>
      <c r="F48" s="5"/>
      <c r="G48" s="5"/>
      <c r="H48" s="21"/>
      <c r="I48" s="16"/>
      <c r="J48" s="17"/>
    </row>
    <row r="49" spans="8:10">
      <c r="H49" s="21"/>
      <c r="I49" s="16"/>
      <c r="J49" s="17"/>
    </row>
    <row r="50" spans="8:10">
      <c r="H50" s="21"/>
      <c r="I50" s="16"/>
      <c r="J50" s="17"/>
    </row>
    <row r="51" spans="8:10">
      <c r="H51" s="21"/>
      <c r="I51" s="16"/>
      <c r="J51" s="17"/>
    </row>
    <row r="52" spans="8:10">
      <c r="H52" s="21"/>
      <c r="I52" s="16"/>
      <c r="J52" s="17"/>
    </row>
    <row r="53" spans="8:10">
      <c r="H53" s="40"/>
      <c r="I53" s="19"/>
      <c r="J53" s="20"/>
    </row>
  </sheetData>
  <mergeCells count="8">
    <mergeCell ref="G1:J3"/>
    <mergeCell ref="H9:J9"/>
    <mergeCell ref="H11:J11"/>
    <mergeCell ref="A14:G42"/>
    <mergeCell ref="A11:G11"/>
    <mergeCell ref="H7:J7"/>
    <mergeCell ref="A8:G9"/>
    <mergeCell ref="A10:G10"/>
  </mergeCells>
  <phoneticPr fontId="5"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352"/>
  <sheetViews>
    <sheetView showGridLines="0" workbookViewId="0">
      <pane xSplit="7" topLeftCell="H1" activePane="topRight" state="frozenSplit"/>
      <selection pane="topRight" activeCell="E28" sqref="E28"/>
    </sheetView>
  </sheetViews>
  <sheetFormatPr defaultRowHeight="12.75"/>
  <cols>
    <col min="1" max="1" width="9.75" style="57" bestFit="1" customWidth="1"/>
    <col min="2" max="2" width="9.5" style="57" bestFit="1" customWidth="1"/>
    <col min="3" max="3" width="9.125" style="57" bestFit="1" customWidth="1"/>
    <col min="4" max="4" width="14.875" style="57" customWidth="1"/>
    <col min="5" max="5" width="14.5" style="57" customWidth="1"/>
    <col min="6" max="6" width="13.625" style="57" customWidth="1"/>
    <col min="7" max="7" width="9" style="57"/>
    <col min="8" max="8" width="11.625" style="57" bestFit="1" customWidth="1"/>
    <col min="9" max="9" width="13" style="57" customWidth="1"/>
    <col min="10" max="11" width="12" style="57" customWidth="1"/>
    <col min="12" max="12" width="15.5" style="57" bestFit="1" customWidth="1"/>
    <col min="13" max="13" width="13.875" style="57" bestFit="1" customWidth="1"/>
    <col min="14" max="14" width="6.5" style="139" customWidth="1"/>
    <col min="15" max="15" width="11.625" style="156" customWidth="1"/>
    <col min="16" max="19" width="9" style="141"/>
    <col min="20" max="20" width="10.625" style="141" bestFit="1" customWidth="1"/>
    <col min="21" max="21" width="0.75" style="139" customWidth="1"/>
    <col min="22" max="22" width="11.625" style="57" customWidth="1"/>
    <col min="23" max="24" width="9" style="57"/>
    <col min="25" max="25" width="13.5" style="57" customWidth="1"/>
    <col min="26" max="26" width="16.375" style="57" customWidth="1"/>
    <col min="27" max="27" width="14" style="57" customWidth="1"/>
    <col min="28" max="28" width="0.75" style="139" customWidth="1"/>
    <col min="29" max="29" width="10.5" style="57" customWidth="1"/>
    <col min="30" max="32" width="10.375" style="57" customWidth="1"/>
    <col min="33" max="33" width="9" style="57"/>
    <col min="34" max="34" width="10.625" style="57" bestFit="1" customWidth="1"/>
    <col min="35" max="16384" width="9" style="57"/>
  </cols>
  <sheetData>
    <row r="1" spans="1:35" ht="19.5" customHeight="1">
      <c r="H1" s="157"/>
      <c r="I1" s="124" t="s">
        <v>105</v>
      </c>
      <c r="J1" s="124" t="s">
        <v>106</v>
      </c>
      <c r="K1" s="124" t="s">
        <v>134</v>
      </c>
      <c r="L1" s="124" t="s">
        <v>108</v>
      </c>
      <c r="M1" s="124" t="s">
        <v>107</v>
      </c>
      <c r="N1" s="125"/>
      <c r="O1" s="184" t="s">
        <v>4</v>
      </c>
      <c r="P1" s="184"/>
      <c r="Q1" s="184"/>
      <c r="R1" s="184"/>
      <c r="S1" s="184"/>
      <c r="T1" s="185"/>
      <c r="U1" s="125"/>
      <c r="V1" s="186" t="s">
        <v>5</v>
      </c>
      <c r="W1" s="184"/>
      <c r="X1" s="184"/>
      <c r="Y1" s="184"/>
      <c r="Z1" s="184"/>
      <c r="AA1" s="184"/>
      <c r="AB1" s="125"/>
      <c r="AC1" s="184" t="s">
        <v>195</v>
      </c>
      <c r="AD1" s="184"/>
      <c r="AE1" s="184"/>
      <c r="AF1" s="184"/>
      <c r="AG1" s="184"/>
      <c r="AH1" s="184"/>
    </row>
    <row r="2" spans="1:35">
      <c r="H2" s="124"/>
      <c r="I2" s="124" t="s">
        <v>109</v>
      </c>
      <c r="J2" s="124" t="s">
        <v>110</v>
      </c>
      <c r="K2" s="124" t="s">
        <v>135</v>
      </c>
      <c r="L2" s="124" t="s">
        <v>112</v>
      </c>
      <c r="M2" s="124" t="s">
        <v>111</v>
      </c>
      <c r="N2" s="126"/>
      <c r="O2" s="127"/>
      <c r="P2" s="127" t="str">
        <f t="array" ref="P2:T2">I2:M2</f>
        <v>沪深300</v>
      </c>
      <c r="Q2" s="127" t="str">
        <v>通信(中信)</v>
      </c>
      <c r="R2" s="127" t="str">
        <v>增值服务Ⅱ(中信)</v>
      </c>
      <c r="S2" s="127" t="str">
        <v>通信设备制造(中信)</v>
      </c>
      <c r="T2" s="128" t="str">
        <v>电信运营Ⅱ(中信)</v>
      </c>
      <c r="U2" s="126"/>
      <c r="V2" s="129"/>
      <c r="W2" s="127" t="str">
        <f t="array" ref="W2:AA2">I2:M2</f>
        <v>沪深300</v>
      </c>
      <c r="X2" s="127" t="str">
        <v>通信(中信)</v>
      </c>
      <c r="Y2" s="127" t="str">
        <v>增值服务Ⅱ(中信)</v>
      </c>
      <c r="Z2" s="127" t="str">
        <v>通信设备制造(中信)</v>
      </c>
      <c r="AA2" s="127" t="str">
        <v>电信运营Ⅱ(中信)</v>
      </c>
      <c r="AB2" s="126"/>
      <c r="AC2" s="127"/>
      <c r="AD2" s="127" t="str">
        <f t="array" ref="AD2:AH2">I2:M2</f>
        <v>沪深300</v>
      </c>
      <c r="AE2" s="127" t="str">
        <v>通信(中信)</v>
      </c>
      <c r="AF2" s="127" t="str">
        <v>增值服务Ⅱ(中信)</v>
      </c>
      <c r="AG2" s="127" t="str">
        <v>通信设备制造(中信)</v>
      </c>
      <c r="AH2" s="127" t="str">
        <v>电信运营Ⅱ(中信)</v>
      </c>
    </row>
    <row r="3" spans="1:35">
      <c r="H3" s="124" t="s">
        <v>32</v>
      </c>
      <c r="I3" s="124" t="s">
        <v>113</v>
      </c>
      <c r="J3" s="124" t="s">
        <v>113</v>
      </c>
      <c r="K3" s="124" t="s">
        <v>113</v>
      </c>
      <c r="L3" s="124" t="s">
        <v>113</v>
      </c>
      <c r="M3" s="124" t="s">
        <v>113</v>
      </c>
      <c r="N3" s="130"/>
      <c r="O3" s="131" t="s">
        <v>2</v>
      </c>
      <c r="P3" s="132" t="s">
        <v>3</v>
      </c>
      <c r="Q3" s="132" t="s">
        <v>3</v>
      </c>
      <c r="R3" s="133" t="s">
        <v>3</v>
      </c>
      <c r="S3" s="132" t="s">
        <v>3</v>
      </c>
      <c r="T3" s="133" t="s">
        <v>3</v>
      </c>
      <c r="U3" s="130"/>
      <c r="V3" s="134" t="s">
        <v>2</v>
      </c>
      <c r="W3" s="132" t="s">
        <v>3</v>
      </c>
      <c r="X3" s="132"/>
      <c r="Y3" s="132"/>
      <c r="Z3" s="132" t="s">
        <v>3</v>
      </c>
      <c r="AA3" s="132" t="s">
        <v>3</v>
      </c>
      <c r="AB3" s="130"/>
      <c r="AC3" s="131" t="s">
        <v>2</v>
      </c>
      <c r="AD3" s="132" t="s">
        <v>3</v>
      </c>
      <c r="AE3" s="132"/>
      <c r="AF3" s="132"/>
      <c r="AG3" s="132" t="s">
        <v>3</v>
      </c>
      <c r="AH3" s="132" t="s">
        <v>3</v>
      </c>
    </row>
    <row r="4" spans="1:35">
      <c r="A4" s="135"/>
      <c r="B4" s="136"/>
      <c r="H4" s="137">
        <v>40867</v>
      </c>
      <c r="I4" s="138">
        <v>2606.4949999999999</v>
      </c>
      <c r="J4" s="138">
        <v>2096.8930999999998</v>
      </c>
      <c r="K4" s="138">
        <v>1199.2651000000001</v>
      </c>
      <c r="L4" s="138">
        <v>2074.7849000000001</v>
      </c>
      <c r="M4" s="138">
        <v>1889.4489000000001</v>
      </c>
      <c r="O4" s="140">
        <f t="shared" ref="O4:O67" si="0">H4</f>
        <v>40867</v>
      </c>
      <c r="P4" s="141">
        <v>0</v>
      </c>
      <c r="Q4" s="141">
        <v>0</v>
      </c>
      <c r="R4" s="141">
        <v>0</v>
      </c>
      <c r="S4" s="141">
        <v>0</v>
      </c>
      <c r="T4" s="141">
        <v>0</v>
      </c>
      <c r="V4" s="140">
        <f>H54</f>
        <v>41231</v>
      </c>
      <c r="W4" s="142">
        <v>0</v>
      </c>
      <c r="X4" s="142">
        <v>0</v>
      </c>
      <c r="Y4" s="142">
        <v>0</v>
      </c>
      <c r="Z4" s="142">
        <v>0</v>
      </c>
      <c r="AA4" s="142">
        <v>0</v>
      </c>
      <c r="AC4" s="140">
        <f>H104</f>
        <v>41588</v>
      </c>
      <c r="AD4" s="142">
        <v>0</v>
      </c>
      <c r="AE4" s="142">
        <v>0</v>
      </c>
      <c r="AF4" s="142">
        <v>0</v>
      </c>
      <c r="AG4" s="142">
        <v>0</v>
      </c>
      <c r="AH4" s="142">
        <v>0</v>
      </c>
    </row>
    <row r="5" spans="1:35">
      <c r="A5" s="143" t="s">
        <v>8</v>
      </c>
      <c r="B5" s="144" t="str">
        <f>P2</f>
        <v>沪深300</v>
      </c>
      <c r="C5" s="144" t="str">
        <f>Q2</f>
        <v>通信(中信)</v>
      </c>
      <c r="D5" s="144" t="str">
        <f>R2</f>
        <v>增值服务Ⅱ(中信)</v>
      </c>
      <c r="E5" s="144" t="str">
        <f>S2</f>
        <v>通信设备制造(中信)</v>
      </c>
      <c r="F5" s="144" t="str">
        <f>T2</f>
        <v>电信运营Ⅱ(中信)</v>
      </c>
      <c r="H5" s="137">
        <v>40874</v>
      </c>
      <c r="I5" s="138">
        <v>2569.973</v>
      </c>
      <c r="J5" s="138">
        <v>2078.4468000000002</v>
      </c>
      <c r="K5" s="138">
        <v>1229.1424999999999</v>
      </c>
      <c r="L5" s="138">
        <v>2041.5393999999999</v>
      </c>
      <c r="M5" s="138">
        <v>1889.4490000000001</v>
      </c>
      <c r="O5" s="140">
        <f t="shared" si="0"/>
        <v>40874</v>
      </c>
      <c r="P5" s="141">
        <f t="shared" ref="P5:T36" si="1">I5/I$4-1</f>
        <v>-1.4011920222367524E-2</v>
      </c>
      <c r="Q5" s="141">
        <f t="shared" si="1"/>
        <v>-8.7969672845981117E-3</v>
      </c>
      <c r="R5" s="141">
        <f t="shared" si="1"/>
        <v>2.4913090525189086E-2</v>
      </c>
      <c r="S5" s="141">
        <f t="shared" si="1"/>
        <v>-1.6023588758526386E-2</v>
      </c>
      <c r="T5" s="141">
        <f t="shared" si="1"/>
        <v>5.2925485327648403E-8</v>
      </c>
      <c r="V5" s="140">
        <f t="shared" ref="V5:V68" si="2">H55</f>
        <v>41238</v>
      </c>
      <c r="W5" s="142">
        <f>I55/I$54-1</f>
        <v>7.089709907956987E-3</v>
      </c>
      <c r="X5" s="142">
        <f t="shared" ref="X5:AA20" si="3">J55/J$54-1</f>
        <v>4.7799535200838683E-3</v>
      </c>
      <c r="Y5" s="142">
        <f t="shared" si="3"/>
        <v>8.6546654833978831E-3</v>
      </c>
      <c r="Z5" s="142">
        <f t="shared" si="3"/>
        <v>8.6982488648630341E-3</v>
      </c>
      <c r="AA5" s="142">
        <f t="shared" si="3"/>
        <v>-1.2164347000402032E-2</v>
      </c>
      <c r="AC5" s="140">
        <f t="shared" ref="AC5:AC56" si="4">H105</f>
        <v>41595</v>
      </c>
      <c r="AD5" s="142">
        <f>I105/I$104-1</f>
        <v>1.8539869884247606E-2</v>
      </c>
      <c r="AE5" s="142">
        <f t="shared" ref="AE5:AH20" si="5">J105/J$104-1</f>
        <v>3.6487800647906576E-2</v>
      </c>
      <c r="AF5" s="142">
        <f t="shared" si="5"/>
        <v>5.329777418389825E-2</v>
      </c>
      <c r="AG5" s="142">
        <f t="shared" si="5"/>
        <v>3.9215311514250617E-2</v>
      </c>
      <c r="AH5" s="142">
        <f t="shared" si="5"/>
        <v>-9.0634037887021845E-3</v>
      </c>
    </row>
    <row r="6" spans="1:35">
      <c r="A6" s="145">
        <f>通信行业周报!H7-3</f>
        <v>41950</v>
      </c>
      <c r="B6" s="146">
        <f ca="1">OFFSET(I$1,MATCH($A$6,$H$1:$H$156)-1,0)/OFFSET(I$1,MATCH($A$6,$H$1:$H$156)-2,0)-1</f>
        <v>-2.4606061814158586E-3</v>
      </c>
      <c r="C6" s="146">
        <f ca="1">OFFSET(J$1,MATCH($A$6,$H$1:$H$156)-1,0)/OFFSET(J$1,MATCH($A$6,$H$1:$H$156)-2,0)-1</f>
        <v>-3.0979993516422333E-5</v>
      </c>
      <c r="D6" s="146">
        <f ca="1">OFFSET(K$1,MATCH($A$6,$H$1:$H$156)-1,0)/OFFSET(K$1,MATCH($A$6,$H$1:$H$156)-2,0)-1</f>
        <v>-1.5072293721324348E-3</v>
      </c>
      <c r="E6" s="146">
        <f ca="1">OFFSET(L$1,MATCH($A$6,$H$1:$H$156)-1,0)/OFFSET(L$1,MATCH($A$6,$H$1:$H$156)-2,0)-1</f>
        <v>1.1523970538078077E-2</v>
      </c>
      <c r="F6" s="146">
        <f ca="1">OFFSET(M$1,MATCH($A$6,$H$1:$H$156)-1,0)/OFFSET(M$1,MATCH($A$6,$H$1:$H$156)-2,0)-1</f>
        <v>-6.8930268496876224E-3</v>
      </c>
      <c r="H6" s="137">
        <v>40881</v>
      </c>
      <c r="I6" s="138">
        <v>2557.3110000000001</v>
      </c>
      <c r="J6" s="138">
        <v>1973.5145</v>
      </c>
      <c r="K6" s="138">
        <v>1141.8293000000001</v>
      </c>
      <c r="L6" s="138">
        <v>1922.8742999999999</v>
      </c>
      <c r="M6" s="138">
        <v>1861.248</v>
      </c>
      <c r="O6" s="140">
        <f t="shared" si="0"/>
        <v>40881</v>
      </c>
      <c r="P6" s="141">
        <f t="shared" si="1"/>
        <v>-1.8869784902714071E-2</v>
      </c>
      <c r="Q6" s="141">
        <f t="shared" si="1"/>
        <v>-5.8838764837368052E-2</v>
      </c>
      <c r="R6" s="141">
        <f t="shared" si="1"/>
        <v>-4.7892496829933573E-2</v>
      </c>
      <c r="S6" s="141">
        <f t="shared" si="1"/>
        <v>-7.3217517632791829E-2</v>
      </c>
      <c r="T6" s="141">
        <f t="shared" si="1"/>
        <v>-1.492546318664667E-2</v>
      </c>
      <c r="V6" s="140">
        <f t="shared" si="2"/>
        <v>41245</v>
      </c>
      <c r="W6" s="142">
        <f t="shared" ref="W6:AA68" si="6">I56/I$54-1</f>
        <v>-1.7259925410152199E-2</v>
      </c>
      <c r="X6" s="142">
        <f t="shared" si="3"/>
        <v>-6.1098362939231432E-2</v>
      </c>
      <c r="Y6" s="142">
        <f t="shared" si="3"/>
        <v>-7.2256308731804442E-2</v>
      </c>
      <c r="Z6" s="142">
        <f t="shared" si="3"/>
        <v>-6.5673310311559652E-2</v>
      </c>
      <c r="AA6" s="142">
        <f t="shared" si="3"/>
        <v>-3.6475932214989126E-2</v>
      </c>
      <c r="AC6" s="140">
        <f t="shared" si="4"/>
        <v>41602</v>
      </c>
      <c r="AD6" s="142">
        <f t="shared" ref="AD6:AH56" si="7">I106/I$104-1</f>
        <v>3.9003095827673473E-2</v>
      </c>
      <c r="AE6" s="142">
        <f t="shared" si="5"/>
        <v>7.9767805641333789E-2</v>
      </c>
      <c r="AF6" s="142">
        <f t="shared" si="5"/>
        <v>7.0908067412542852E-2</v>
      </c>
      <c r="AG6" s="142">
        <f t="shared" si="5"/>
        <v>9.5499959280409552E-2</v>
      </c>
      <c r="AH6" s="142">
        <f t="shared" si="5"/>
        <v>6.0424370659213356E-3</v>
      </c>
      <c r="AI6" s="141"/>
    </row>
    <row r="7" spans="1:35">
      <c r="A7" s="135"/>
      <c r="B7" s="136"/>
      <c r="H7" s="137">
        <v>40888</v>
      </c>
      <c r="I7" s="138">
        <v>2503.4609999999998</v>
      </c>
      <c r="J7" s="138">
        <v>1936.5418999999999</v>
      </c>
      <c r="K7" s="138">
        <v>1106.9443000000001</v>
      </c>
      <c r="L7" s="138">
        <v>1891.4825000000001</v>
      </c>
      <c r="M7" s="138">
        <v>1822.472</v>
      </c>
      <c r="O7" s="140">
        <f t="shared" si="0"/>
        <v>40888</v>
      </c>
      <c r="P7" s="141">
        <f t="shared" si="1"/>
        <v>-3.9529713273956046E-2</v>
      </c>
      <c r="Q7" s="141">
        <f t="shared" si="1"/>
        <v>-7.647085108916607E-2</v>
      </c>
      <c r="R7" s="141">
        <f t="shared" si="1"/>
        <v>-7.6981144535932855E-2</v>
      </c>
      <c r="S7" s="141">
        <f t="shared" si="1"/>
        <v>-8.834766437716024E-2</v>
      </c>
      <c r="T7" s="141">
        <f t="shared" si="1"/>
        <v>-3.5447849370258244E-2</v>
      </c>
      <c r="V7" s="140">
        <f t="shared" si="2"/>
        <v>41252</v>
      </c>
      <c r="W7" s="142">
        <f t="shared" si="6"/>
        <v>3.1928955925851099E-2</v>
      </c>
      <c r="X7" s="142">
        <f t="shared" si="3"/>
        <v>-1.0857532458963481E-2</v>
      </c>
      <c r="Y7" s="142">
        <f t="shared" si="3"/>
        <v>-3.2375387094031094E-2</v>
      </c>
      <c r="Z7" s="142">
        <f t="shared" si="3"/>
        <v>-1.5352102970115022E-2</v>
      </c>
      <c r="AA7" s="142">
        <f t="shared" si="3"/>
        <v>2.1266221267931984E-2</v>
      </c>
      <c r="AC7" s="140">
        <f t="shared" si="4"/>
        <v>41609</v>
      </c>
      <c r="AD7" s="142">
        <f t="shared" si="7"/>
        <v>5.6760018111350119E-2</v>
      </c>
      <c r="AE7" s="142">
        <f t="shared" si="5"/>
        <v>0.12403244012294867</v>
      </c>
      <c r="AF7" s="142">
        <f t="shared" si="5"/>
        <v>0.13412069067588672</v>
      </c>
      <c r="AG7" s="142">
        <f t="shared" si="5"/>
        <v>0.13585833316171358</v>
      </c>
      <c r="AH7" s="142">
        <f t="shared" si="5"/>
        <v>3.9274917624496863E-2</v>
      </c>
      <c r="AI7" s="141"/>
    </row>
    <row r="8" spans="1:35">
      <c r="A8" s="72" t="s">
        <v>6</v>
      </c>
      <c r="D8" s="115"/>
      <c r="H8" s="137">
        <v>40895</v>
      </c>
      <c r="I8" s="138">
        <v>2390.1289999999999</v>
      </c>
      <c r="J8" s="138">
        <v>1835.5903000000001</v>
      </c>
      <c r="K8" s="138">
        <v>1107.4474</v>
      </c>
      <c r="L8" s="138">
        <v>1780.8330000000001</v>
      </c>
      <c r="M8" s="138">
        <v>1720.2445</v>
      </c>
      <c r="O8" s="140">
        <f t="shared" si="0"/>
        <v>40895</v>
      </c>
      <c r="P8" s="141">
        <f t="shared" si="1"/>
        <v>-8.301032612761583E-2</v>
      </c>
      <c r="Q8" s="141">
        <f t="shared" si="1"/>
        <v>-0.12461426860529978</v>
      </c>
      <c r="R8" s="141">
        <f t="shared" si="1"/>
        <v>-7.6561637622907575E-2</v>
      </c>
      <c r="S8" s="141">
        <f t="shared" si="1"/>
        <v>-0.14167825300829984</v>
      </c>
      <c r="T8" s="141">
        <f t="shared" si="1"/>
        <v>-8.9552249865026856E-2</v>
      </c>
      <c r="V8" s="140">
        <f t="shared" si="2"/>
        <v>41259</v>
      </c>
      <c r="W8" s="142">
        <f t="shared" si="6"/>
        <v>8.2041943010416896E-2</v>
      </c>
      <c r="X8" s="142">
        <f t="shared" si="3"/>
        <v>1.9391069111383219E-2</v>
      </c>
      <c r="Y8" s="142">
        <f t="shared" si="3"/>
        <v>2.731677581921943E-4</v>
      </c>
      <c r="Z8" s="142">
        <f t="shared" si="3"/>
        <v>1.6883484812520555E-2</v>
      </c>
      <c r="AA8" s="142">
        <f t="shared" si="3"/>
        <v>4.2540996928972952E-2</v>
      </c>
      <c r="AC8" s="140">
        <f t="shared" si="4"/>
        <v>41616</v>
      </c>
      <c r="AD8" s="142">
        <f t="shared" si="7"/>
        <v>6.2541351721986382E-2</v>
      </c>
      <c r="AE8" s="142">
        <f t="shared" si="5"/>
        <v>6.2262174932900871E-2</v>
      </c>
      <c r="AF8" s="142">
        <f t="shared" si="5"/>
        <v>4.1611468363045301E-2</v>
      </c>
      <c r="AG8" s="142">
        <f t="shared" si="5"/>
        <v>7.5920182490931465E-2</v>
      </c>
      <c r="AH8" s="142">
        <f t="shared" si="5"/>
        <v>2.4169160706599691E-2</v>
      </c>
      <c r="AI8" s="141"/>
    </row>
    <row r="9" spans="1:35">
      <c r="H9" s="137">
        <v>40902</v>
      </c>
      <c r="I9" s="138">
        <v>2359.1590000000001</v>
      </c>
      <c r="J9" s="138">
        <v>1833.6964</v>
      </c>
      <c r="K9" s="138">
        <v>1111.8973000000001</v>
      </c>
      <c r="L9" s="138">
        <v>1749.0715</v>
      </c>
      <c r="M9" s="138">
        <v>1808.3717999999999</v>
      </c>
      <c r="O9" s="140">
        <f t="shared" si="0"/>
        <v>40902</v>
      </c>
      <c r="P9" s="141">
        <f t="shared" si="1"/>
        <v>-9.4892182797204572E-2</v>
      </c>
      <c r="Q9" s="141">
        <f t="shared" si="1"/>
        <v>-0.12551746200128167</v>
      </c>
      <c r="R9" s="141">
        <f t="shared" si="1"/>
        <v>-7.2851115237156483E-2</v>
      </c>
      <c r="S9" s="141">
        <f t="shared" si="1"/>
        <v>-0.15698658689871903</v>
      </c>
      <c r="T9" s="141">
        <f t="shared" si="1"/>
        <v>-4.2910448649868371E-2</v>
      </c>
      <c r="V9" s="140">
        <f t="shared" si="2"/>
        <v>41266</v>
      </c>
      <c r="W9" s="142">
        <f t="shared" si="6"/>
        <v>8.9453620179677173E-2</v>
      </c>
      <c r="X9" s="142">
        <f t="shared" si="3"/>
        <v>2.5512635352594959E-2</v>
      </c>
      <c r="Y9" s="142">
        <f t="shared" si="3"/>
        <v>2.2592014428599372E-2</v>
      </c>
      <c r="Z9" s="142">
        <f t="shared" si="3"/>
        <v>2.4693532208788671E-2</v>
      </c>
      <c r="AA9" s="142">
        <f t="shared" si="3"/>
        <v>3.0393758714788E-2</v>
      </c>
      <c r="AC9" s="140">
        <f t="shared" si="4"/>
        <v>41623</v>
      </c>
      <c r="AD9" s="142">
        <f t="shared" si="7"/>
        <v>4.2762717482435653E-2</v>
      </c>
      <c r="AE9" s="142">
        <f t="shared" si="5"/>
        <v>6.7365667044191335E-2</v>
      </c>
      <c r="AF9" s="142">
        <f t="shared" si="5"/>
        <v>8.5997019175795719E-2</v>
      </c>
      <c r="AG9" s="142">
        <f t="shared" si="5"/>
        <v>7.2586954351931521E-2</v>
      </c>
      <c r="AH9" s="142">
        <f t="shared" si="5"/>
        <v>6.0423531291948773E-3</v>
      </c>
      <c r="AI9" s="141"/>
    </row>
    <row r="10" spans="1:35">
      <c r="A10" s="147" t="s">
        <v>24</v>
      </c>
      <c r="B10" s="148">
        <v>2</v>
      </c>
      <c r="C10" s="148"/>
      <c r="D10" s="148"/>
      <c r="E10" s="148"/>
      <c r="F10" s="148"/>
      <c r="G10" s="148"/>
      <c r="H10" s="137">
        <v>40909</v>
      </c>
      <c r="I10" s="138">
        <v>2345.7420000000002</v>
      </c>
      <c r="J10" s="138">
        <v>1800.5889</v>
      </c>
      <c r="K10" s="138">
        <v>1046.6815999999999</v>
      </c>
      <c r="L10" s="138">
        <v>1705.9663</v>
      </c>
      <c r="M10" s="138">
        <v>1847.1476</v>
      </c>
      <c r="O10" s="140">
        <f t="shared" si="0"/>
        <v>40909</v>
      </c>
      <c r="P10" s="141">
        <f t="shared" si="1"/>
        <v>-0.10003970849742649</v>
      </c>
      <c r="Q10" s="141">
        <f t="shared" si="1"/>
        <v>-0.14130629739780243</v>
      </c>
      <c r="R10" s="141">
        <f t="shared" si="1"/>
        <v>-0.12723083495050447</v>
      </c>
      <c r="S10" s="141">
        <f t="shared" si="1"/>
        <v>-0.17776233092885918</v>
      </c>
      <c r="T10" s="141">
        <f t="shared" si="1"/>
        <v>-2.2388168317227342E-2</v>
      </c>
      <c r="V10" s="140">
        <f t="shared" si="2"/>
        <v>41273</v>
      </c>
      <c r="W10" s="142">
        <f t="shared" si="6"/>
        <v>0.13907929304991651</v>
      </c>
      <c r="X10" s="142">
        <f t="shared" si="3"/>
        <v>7.5342917677763577E-2</v>
      </c>
      <c r="Y10" s="142">
        <f t="shared" si="3"/>
        <v>5.9610075118187833E-2</v>
      </c>
      <c r="Z10" s="142">
        <f t="shared" si="3"/>
        <v>8.4348511879694721E-2</v>
      </c>
      <c r="AA10" s="142">
        <f t="shared" si="3"/>
        <v>5.4713898322483523E-2</v>
      </c>
      <c r="AC10" s="140">
        <f t="shared" si="4"/>
        <v>41630</v>
      </c>
      <c r="AD10" s="142">
        <f t="shared" si="7"/>
        <v>-1.2915819051147359E-2</v>
      </c>
      <c r="AE10" s="142">
        <f t="shared" si="5"/>
        <v>1.4634648380304593E-2</v>
      </c>
      <c r="AF10" s="142">
        <f t="shared" si="5"/>
        <v>2.5467776960528266E-2</v>
      </c>
      <c r="AG10" s="142">
        <f t="shared" si="5"/>
        <v>1.9893433695641338E-2</v>
      </c>
      <c r="AH10" s="142">
        <f t="shared" si="5"/>
        <v>-3.3232564495301875E-2</v>
      </c>
      <c r="AI10" s="141"/>
    </row>
    <row r="11" spans="1:35">
      <c r="A11" s="147" t="s">
        <v>25</v>
      </c>
      <c r="B11" s="148"/>
      <c r="C11" s="148"/>
      <c r="D11" s="148"/>
      <c r="E11" s="148"/>
      <c r="F11" s="148"/>
      <c r="G11" s="148"/>
      <c r="H11" s="137">
        <v>40916</v>
      </c>
      <c r="I11" s="138">
        <v>2290.6010000000001</v>
      </c>
      <c r="J11" s="138">
        <v>1684.4109000000001</v>
      </c>
      <c r="K11" s="138">
        <v>910.43370000000004</v>
      </c>
      <c r="L11" s="138">
        <v>1594.0842</v>
      </c>
      <c r="M11" s="138">
        <v>1787.2212999999999</v>
      </c>
      <c r="O11" s="140">
        <f t="shared" si="0"/>
        <v>40916</v>
      </c>
      <c r="P11" s="141">
        <f t="shared" si="1"/>
        <v>-0.12119493802980619</v>
      </c>
      <c r="Q11" s="141">
        <f t="shared" si="1"/>
        <v>-0.19671112466343643</v>
      </c>
      <c r="R11" s="141">
        <f t="shared" si="1"/>
        <v>-0.24084032796418409</v>
      </c>
      <c r="S11" s="141">
        <f t="shared" si="1"/>
        <v>-0.23168700524088071</v>
      </c>
      <c r="T11" s="141">
        <f t="shared" si="1"/>
        <v>-5.4104453420254051E-2</v>
      </c>
      <c r="V11" s="140">
        <f t="shared" si="2"/>
        <v>41280</v>
      </c>
      <c r="W11" s="142">
        <f t="shared" si="6"/>
        <v>0.15945371203909553</v>
      </c>
      <c r="X11" s="142">
        <f t="shared" si="3"/>
        <v>8.1127247934429603E-2</v>
      </c>
      <c r="Y11" s="142">
        <f t="shared" si="3"/>
        <v>4.6177526836130189E-2</v>
      </c>
      <c r="Z11" s="142">
        <f t="shared" si="3"/>
        <v>9.4095757306605687E-2</v>
      </c>
      <c r="AA11" s="142">
        <f t="shared" si="3"/>
        <v>6.0796071822684539E-2</v>
      </c>
      <c r="AC11" s="140">
        <f t="shared" si="4"/>
        <v>41637</v>
      </c>
      <c r="AD11" s="142">
        <f t="shared" si="7"/>
        <v>-1.9354880640570782E-3</v>
      </c>
      <c r="AE11" s="142">
        <f t="shared" si="5"/>
        <v>2.4042017211123312E-2</v>
      </c>
      <c r="AF11" s="142">
        <f t="shared" si="5"/>
        <v>6.4021292501458493E-2</v>
      </c>
      <c r="AG11" s="142">
        <f t="shared" si="5"/>
        <v>2.1653883085832604E-2</v>
      </c>
      <c r="AH11" s="142">
        <f t="shared" si="5"/>
        <v>-3.3232648432028333E-2</v>
      </c>
      <c r="AI11" s="141"/>
    </row>
    <row r="12" spans="1:35">
      <c r="A12" s="147" t="s">
        <v>26</v>
      </c>
      <c r="B12" s="148"/>
      <c r="C12" s="148"/>
      <c r="D12" s="148"/>
      <c r="E12" s="148"/>
      <c r="F12" s="148"/>
      <c r="G12" s="148"/>
      <c r="H12" s="137">
        <v>40923</v>
      </c>
      <c r="I12" s="138">
        <v>2394.3339999999998</v>
      </c>
      <c r="J12" s="138">
        <v>1731.3544999999999</v>
      </c>
      <c r="K12" s="138">
        <v>984.49620000000004</v>
      </c>
      <c r="L12" s="138">
        <v>1646.7781</v>
      </c>
      <c r="M12" s="138">
        <v>1773.1207999999999</v>
      </c>
      <c r="O12" s="140">
        <f t="shared" si="0"/>
        <v>40923</v>
      </c>
      <c r="P12" s="141">
        <f t="shared" si="1"/>
        <v>-8.1397048526853144E-2</v>
      </c>
      <c r="Q12" s="141">
        <f t="shared" si="1"/>
        <v>-0.1743239080714224</v>
      </c>
      <c r="R12" s="141">
        <f t="shared" si="1"/>
        <v>-0.17908375721097869</v>
      </c>
      <c r="S12" s="141">
        <f t="shared" si="1"/>
        <v>-0.2062897218887606</v>
      </c>
      <c r="T12" s="141">
        <f t="shared" si="1"/>
        <v>-6.1567211476319939E-2</v>
      </c>
      <c r="V12" s="140">
        <f t="shared" si="2"/>
        <v>41287</v>
      </c>
      <c r="W12" s="142">
        <f t="shared" si="6"/>
        <v>0.14054031709871229</v>
      </c>
      <c r="X12" s="142">
        <f t="shared" si="3"/>
        <v>0.12737256511953543</v>
      </c>
      <c r="Y12" s="142">
        <f t="shared" si="3"/>
        <v>0.15015212753693996</v>
      </c>
      <c r="Z12" s="142">
        <f t="shared" si="3"/>
        <v>0.14282432753194851</v>
      </c>
      <c r="AA12" s="142">
        <f t="shared" si="3"/>
        <v>5.4713898322483523E-2</v>
      </c>
      <c r="AC12" s="140">
        <f t="shared" si="4"/>
        <v>41644</v>
      </c>
      <c r="AD12" s="142">
        <f t="shared" si="7"/>
        <v>-7.4377855624809808E-3</v>
      </c>
      <c r="AE12" s="142">
        <f t="shared" si="5"/>
        <v>5.005367457626142E-2</v>
      </c>
      <c r="AF12" s="142">
        <f t="shared" si="5"/>
        <v>9.4308890062211548E-2</v>
      </c>
      <c r="AG12" s="142">
        <f t="shared" si="5"/>
        <v>5.2502442311155972E-2</v>
      </c>
      <c r="AH12" s="142">
        <f t="shared" si="5"/>
        <v>-4.2296136157457198E-2</v>
      </c>
    </row>
    <row r="13" spans="1:35">
      <c r="A13" s="147"/>
      <c r="B13" s="148"/>
      <c r="C13" s="148"/>
      <c r="D13" s="148"/>
      <c r="E13" s="148"/>
      <c r="F13" s="148"/>
      <c r="G13" s="148"/>
      <c r="H13" s="137">
        <v>40930</v>
      </c>
      <c r="I13" s="138">
        <v>2504.0859999999998</v>
      </c>
      <c r="J13" s="138">
        <v>1715.9102</v>
      </c>
      <c r="K13" s="138">
        <v>955.37639999999999</v>
      </c>
      <c r="L13" s="138">
        <v>1617.5872999999999</v>
      </c>
      <c r="M13" s="138">
        <v>1818.9469999999999</v>
      </c>
      <c r="O13" s="140">
        <f t="shared" si="0"/>
        <v>40930</v>
      </c>
      <c r="P13" s="141">
        <f t="shared" si="1"/>
        <v>-3.9289927661476431E-2</v>
      </c>
      <c r="Q13" s="141">
        <f t="shared" si="1"/>
        <v>-0.18168923346640786</v>
      </c>
      <c r="R13" s="141">
        <f t="shared" si="1"/>
        <v>-0.20336512752684965</v>
      </c>
      <c r="S13" s="141">
        <f t="shared" si="1"/>
        <v>-0.22035903577281679</v>
      </c>
      <c r="T13" s="141">
        <f t="shared" si="1"/>
        <v>-3.731347272741814E-2</v>
      </c>
      <c r="V13" s="140">
        <f t="shared" si="2"/>
        <v>41294</v>
      </c>
      <c r="W13" s="142">
        <f t="shared" si="6"/>
        <v>0.19207758446473533</v>
      </c>
      <c r="X13" s="142">
        <f t="shared" si="3"/>
        <v>0.16343482181476943</v>
      </c>
      <c r="Y13" s="142">
        <f t="shared" si="3"/>
        <v>0.18790662179462392</v>
      </c>
      <c r="Z13" s="142">
        <f t="shared" si="3"/>
        <v>0.17842129845866417</v>
      </c>
      <c r="AA13" s="142">
        <f t="shared" si="3"/>
        <v>9.1189830537472538E-2</v>
      </c>
      <c r="AC13" s="140">
        <f t="shared" si="4"/>
        <v>41651</v>
      </c>
      <c r="AD13" s="142">
        <f t="shared" si="7"/>
        <v>-4.4669175391961247E-2</v>
      </c>
      <c r="AE13" s="142">
        <f t="shared" si="5"/>
        <v>1.875613159967382E-2</v>
      </c>
      <c r="AF13" s="142">
        <f t="shared" si="5"/>
        <v>0.10986510691138185</v>
      </c>
      <c r="AG13" s="142">
        <f t="shared" si="5"/>
        <v>1.0446340543491139E-2</v>
      </c>
      <c r="AH13" s="142">
        <f t="shared" si="5"/>
        <v>-9.3655592166890345E-2</v>
      </c>
    </row>
    <row r="14" spans="1:35">
      <c r="A14" s="147"/>
      <c r="B14" s="148"/>
      <c r="C14" s="148"/>
      <c r="D14" s="148"/>
      <c r="E14" s="148"/>
      <c r="F14" s="148"/>
      <c r="G14" s="148"/>
      <c r="H14" s="137">
        <v>40944</v>
      </c>
      <c r="I14" s="138">
        <v>2506.09</v>
      </c>
      <c r="J14" s="138">
        <v>1741.2530999999999</v>
      </c>
      <c r="K14" s="138">
        <v>1009.8739</v>
      </c>
      <c r="L14" s="138">
        <v>1674.8290999999999</v>
      </c>
      <c r="M14" s="138">
        <v>1709.6691000000001</v>
      </c>
      <c r="O14" s="140">
        <f t="shared" si="0"/>
        <v>40944</v>
      </c>
      <c r="P14" s="141">
        <f t="shared" si="1"/>
        <v>-3.8521079073621789E-2</v>
      </c>
      <c r="Q14" s="141">
        <f t="shared" si="1"/>
        <v>-0.16960330500396037</v>
      </c>
      <c r="R14" s="141">
        <f t="shared" si="1"/>
        <v>-0.15792271450240658</v>
      </c>
      <c r="S14" s="141">
        <f t="shared" si="1"/>
        <v>-0.19276976615744612</v>
      </c>
      <c r="T14" s="141">
        <f t="shared" si="1"/>
        <v>-9.5149331638447632E-2</v>
      </c>
      <c r="V14" s="140">
        <f t="shared" si="2"/>
        <v>41301</v>
      </c>
      <c r="W14" s="142">
        <f t="shared" si="6"/>
        <v>0.18116238907975246</v>
      </c>
      <c r="X14" s="142">
        <f t="shared" si="3"/>
        <v>0.13150737153874914</v>
      </c>
      <c r="Y14" s="142">
        <f t="shared" si="3"/>
        <v>0.15335315877959399</v>
      </c>
      <c r="Z14" s="142">
        <f t="shared" si="3"/>
        <v>0.14917956217793127</v>
      </c>
      <c r="AA14" s="142">
        <f t="shared" si="3"/>
        <v>5.1668534375828745E-2</v>
      </c>
      <c r="AC14" s="140">
        <f t="shared" si="4"/>
        <v>41658</v>
      </c>
      <c r="AD14" s="142">
        <f t="shared" si="7"/>
        <v>-5.6091891271239258E-2</v>
      </c>
      <c r="AE14" s="142">
        <f t="shared" si="5"/>
        <v>2.7968432773844087E-2</v>
      </c>
      <c r="AF14" s="142">
        <f t="shared" si="5"/>
        <v>0.13564288069504515</v>
      </c>
      <c r="AG14" s="142">
        <f t="shared" si="5"/>
        <v>1.5743097461462963E-2</v>
      </c>
      <c r="AH14" s="142">
        <f t="shared" si="5"/>
        <v>-9.6676726763124443E-2</v>
      </c>
    </row>
    <row r="15" spans="1:35">
      <c r="A15" s="148"/>
      <c r="B15" s="148"/>
      <c r="C15" s="148"/>
      <c r="D15" s="148"/>
      <c r="E15" s="148"/>
      <c r="F15" s="148"/>
      <c r="G15" s="148"/>
      <c r="H15" s="137">
        <v>40951</v>
      </c>
      <c r="I15" s="138">
        <v>2533.6239999999998</v>
      </c>
      <c r="J15" s="138">
        <v>1783.5282</v>
      </c>
      <c r="K15" s="138">
        <v>1062.2811999999999</v>
      </c>
      <c r="L15" s="138">
        <v>1718.3942</v>
      </c>
      <c r="M15" s="138">
        <v>1720.2445</v>
      </c>
      <c r="O15" s="140">
        <f t="shared" si="0"/>
        <v>40951</v>
      </c>
      <c r="P15" s="141">
        <f t="shared" si="1"/>
        <v>-2.7957467787200874E-2</v>
      </c>
      <c r="Q15" s="141">
        <f t="shared" si="1"/>
        <v>-0.14944247753974671</v>
      </c>
      <c r="R15" s="141">
        <f t="shared" si="1"/>
        <v>-0.11422320219274307</v>
      </c>
      <c r="S15" s="141">
        <f t="shared" si="1"/>
        <v>-0.17177236059506706</v>
      </c>
      <c r="T15" s="141">
        <f t="shared" si="1"/>
        <v>-8.9552249865026856E-2</v>
      </c>
      <c r="V15" s="140">
        <f t="shared" si="2"/>
        <v>41308</v>
      </c>
      <c r="W15" s="142">
        <f t="shared" si="6"/>
        <v>0.26000073487534703</v>
      </c>
      <c r="X15" s="142">
        <f t="shared" si="3"/>
        <v>0.16987163038936104</v>
      </c>
      <c r="Y15" s="142">
        <f t="shared" si="3"/>
        <v>0.1611691737156451</v>
      </c>
      <c r="Z15" s="142">
        <f t="shared" si="3"/>
        <v>0.18943959081477169</v>
      </c>
      <c r="AA15" s="142">
        <f t="shared" si="3"/>
        <v>0.10638243269831205</v>
      </c>
      <c r="AC15" s="140">
        <f t="shared" si="4"/>
        <v>41665</v>
      </c>
      <c r="AD15" s="142">
        <f t="shared" si="7"/>
        <v>-2.6979412421006654E-2</v>
      </c>
      <c r="AE15" s="142">
        <f t="shared" si="5"/>
        <v>0.10390573667581648</v>
      </c>
      <c r="AF15" s="142">
        <f t="shared" si="5"/>
        <v>0.23604687715259498</v>
      </c>
      <c r="AG15" s="142">
        <f t="shared" si="5"/>
        <v>9.9225122737834015E-2</v>
      </c>
      <c r="AH15" s="142">
        <f t="shared" si="5"/>
        <v>-8.459210444146148E-2</v>
      </c>
    </row>
    <row r="16" spans="1:35">
      <c r="A16" s="148"/>
      <c r="B16" s="148"/>
      <c r="C16" s="148"/>
      <c r="D16" s="148"/>
      <c r="E16" s="148"/>
      <c r="F16" s="148"/>
      <c r="G16" s="148"/>
      <c r="H16" s="137">
        <v>40958</v>
      </c>
      <c r="I16" s="138">
        <v>2537.0859999999998</v>
      </c>
      <c r="J16" s="138">
        <v>1844.7164</v>
      </c>
      <c r="K16" s="138">
        <v>1105.6711</v>
      </c>
      <c r="L16" s="138">
        <v>1791.6101000000001</v>
      </c>
      <c r="M16" s="138">
        <v>1727.2945999999999</v>
      </c>
      <c r="O16" s="140">
        <f t="shared" si="0"/>
        <v>40958</v>
      </c>
      <c r="P16" s="141">
        <f t="shared" si="1"/>
        <v>-2.6629247322553895E-2</v>
      </c>
      <c r="Q16" s="141">
        <f t="shared" si="1"/>
        <v>-0.12026206772295633</v>
      </c>
      <c r="R16" s="141">
        <f t="shared" si="1"/>
        <v>-7.8042794708192531E-2</v>
      </c>
      <c r="S16" s="141">
        <f t="shared" si="1"/>
        <v>-0.13648393141862558</v>
      </c>
      <c r="T16" s="141">
        <f t="shared" si="1"/>
        <v>-8.5820950225221848E-2</v>
      </c>
      <c r="V16" s="140">
        <f t="shared" si="2"/>
        <v>41315</v>
      </c>
      <c r="W16" s="142">
        <f t="shared" si="6"/>
        <v>0.27304523157759375</v>
      </c>
      <c r="X16" s="142">
        <f t="shared" si="3"/>
        <v>0.19853859519218786</v>
      </c>
      <c r="Y16" s="142">
        <f t="shared" si="3"/>
        <v>0.25817210511401067</v>
      </c>
      <c r="Z16" s="142">
        <f t="shared" si="3"/>
        <v>0.20270824878829408</v>
      </c>
      <c r="AA16" s="142">
        <f t="shared" si="3"/>
        <v>0.13677747457206646</v>
      </c>
      <c r="AC16" s="140">
        <f t="shared" si="4"/>
        <v>41672</v>
      </c>
      <c r="AD16" s="142">
        <f t="shared" si="7"/>
        <v>-4.5709494810318385E-2</v>
      </c>
      <c r="AE16" s="142">
        <f t="shared" si="5"/>
        <v>0.11895772692338658</v>
      </c>
      <c r="AF16" s="142">
        <f t="shared" si="5"/>
        <v>0.29871506038869655</v>
      </c>
      <c r="AG16" s="142">
        <f t="shared" si="5"/>
        <v>0.10431386156593647</v>
      </c>
      <c r="AH16" s="142">
        <f t="shared" si="5"/>
        <v>-9.3655592166890345E-2</v>
      </c>
    </row>
    <row r="17" spans="1:34">
      <c r="A17" s="148"/>
      <c r="B17" s="148"/>
      <c r="C17" s="148"/>
      <c r="D17" s="148"/>
      <c r="E17" s="148"/>
      <c r="F17" s="148"/>
      <c r="G17" s="148"/>
      <c r="H17" s="137">
        <v>40965</v>
      </c>
      <c r="I17" s="138">
        <v>2648.0169999999998</v>
      </c>
      <c r="J17" s="138">
        <v>1935.9761000000001</v>
      </c>
      <c r="K17" s="138">
        <v>1192.846</v>
      </c>
      <c r="L17" s="138">
        <v>1892.146</v>
      </c>
      <c r="M17" s="138">
        <v>1751.9703</v>
      </c>
      <c r="O17" s="140">
        <f t="shared" si="0"/>
        <v>40965</v>
      </c>
      <c r="P17" s="141">
        <f t="shared" si="1"/>
        <v>1.5930205122204333E-2</v>
      </c>
      <c r="Q17" s="141">
        <f t="shared" si="1"/>
        <v>-7.6740678864363532E-2</v>
      </c>
      <c r="R17" s="141">
        <f t="shared" si="1"/>
        <v>-5.352527977342203E-3</v>
      </c>
      <c r="S17" s="141">
        <f t="shared" si="1"/>
        <v>-8.8027872190510004E-2</v>
      </c>
      <c r="T17" s="141">
        <f t="shared" si="1"/>
        <v>-7.2761216246705618E-2</v>
      </c>
      <c r="V17" s="140">
        <f t="shared" si="2"/>
        <v>41329</v>
      </c>
      <c r="W17" s="142">
        <f t="shared" si="6"/>
        <v>0.19261266557660162</v>
      </c>
      <c r="X17" s="142">
        <f t="shared" si="3"/>
        <v>0.18537796089528835</v>
      </c>
      <c r="Y17" s="142">
        <f t="shared" si="3"/>
        <v>0.24793970435432566</v>
      </c>
      <c r="Z17" s="142">
        <f t="shared" si="3"/>
        <v>0.20240120672889184</v>
      </c>
      <c r="AA17" s="142">
        <f t="shared" si="3"/>
        <v>7.5990727037870354E-2</v>
      </c>
      <c r="AC17" s="140">
        <f t="shared" si="4"/>
        <v>41679</v>
      </c>
      <c r="AD17" s="142">
        <f t="shared" si="7"/>
        <v>-4.1362337490711387E-2</v>
      </c>
      <c r="AE17" s="142">
        <f t="shared" si="5"/>
        <v>0.15218355228018088</v>
      </c>
      <c r="AF17" s="142">
        <f t="shared" si="5"/>
        <v>0.34459074536262446</v>
      </c>
      <c r="AG17" s="142">
        <f t="shared" si="5"/>
        <v>0.13796918339417052</v>
      </c>
      <c r="AH17" s="142">
        <f t="shared" si="5"/>
        <v>-8.4592188378187938E-2</v>
      </c>
    </row>
    <row r="18" spans="1:34">
      <c r="A18" s="148"/>
      <c r="B18" s="148"/>
      <c r="C18" s="148"/>
      <c r="D18" s="148"/>
      <c r="E18" s="148"/>
      <c r="F18" s="148"/>
      <c r="G18" s="148"/>
      <c r="H18" s="137">
        <v>40972</v>
      </c>
      <c r="I18" s="138">
        <v>2679.9340000000002</v>
      </c>
      <c r="J18" s="138">
        <v>1939.0410999999999</v>
      </c>
      <c r="K18" s="138">
        <v>1208.6385</v>
      </c>
      <c r="L18" s="138">
        <v>1900.5142000000001</v>
      </c>
      <c r="M18" s="138">
        <v>1723.7697000000001</v>
      </c>
      <c r="O18" s="140">
        <f t="shared" si="0"/>
        <v>40972</v>
      </c>
      <c r="P18" s="141">
        <f t="shared" si="1"/>
        <v>2.817538495182248E-2</v>
      </c>
      <c r="Q18" s="141">
        <f t="shared" si="1"/>
        <v>-7.5278992524702271E-2</v>
      </c>
      <c r="R18" s="141">
        <f t="shared" si="1"/>
        <v>7.8159532867252413E-3</v>
      </c>
      <c r="S18" s="141">
        <f t="shared" si="1"/>
        <v>-8.3994586619557499E-2</v>
      </c>
      <c r="T18" s="141">
        <f t="shared" si="1"/>
        <v>-8.7686520656896305E-2</v>
      </c>
      <c r="V18" s="140">
        <f t="shared" si="2"/>
        <v>41336</v>
      </c>
      <c r="W18" s="142">
        <f t="shared" si="6"/>
        <v>0.22578861310650189</v>
      </c>
      <c r="X18" s="142">
        <f t="shared" si="3"/>
        <v>0.21934224320579454</v>
      </c>
      <c r="Y18" s="142">
        <f t="shared" si="3"/>
        <v>0.29383306602431336</v>
      </c>
      <c r="Z18" s="142">
        <f t="shared" si="3"/>
        <v>0.24433082441941489</v>
      </c>
      <c r="AA18" s="142">
        <f t="shared" si="3"/>
        <v>7.2951180078529188E-2</v>
      </c>
      <c r="AC18" s="140">
        <f t="shared" si="4"/>
        <v>41686</v>
      </c>
      <c r="AD18" s="142">
        <f t="shared" si="7"/>
        <v>-5.3597464410981566E-3</v>
      </c>
      <c r="AE18" s="142">
        <f t="shared" si="5"/>
        <v>0.16928389586417492</v>
      </c>
      <c r="AF18" s="142">
        <f t="shared" si="5"/>
        <v>0.3044204935508894</v>
      </c>
      <c r="AG18" s="142">
        <f t="shared" si="5"/>
        <v>0.17063390055796934</v>
      </c>
      <c r="AH18" s="142">
        <f t="shared" si="5"/>
        <v>-5.8636098701532302E-2</v>
      </c>
    </row>
    <row r="19" spans="1:34">
      <c r="A19" s="148"/>
      <c r="B19" s="148"/>
      <c r="C19" s="148"/>
      <c r="D19" s="148"/>
      <c r="E19" s="148"/>
      <c r="F19" s="148"/>
      <c r="G19" s="148"/>
      <c r="H19" s="137">
        <v>40979</v>
      </c>
      <c r="I19" s="138">
        <v>2664.3020000000001</v>
      </c>
      <c r="J19" s="138">
        <v>1948.9313999999999</v>
      </c>
      <c r="K19" s="138">
        <v>1258.3677</v>
      </c>
      <c r="L19" s="138">
        <v>1928.7418</v>
      </c>
      <c r="M19" s="138">
        <v>1639.1674</v>
      </c>
      <c r="O19" s="140">
        <f t="shared" si="0"/>
        <v>40979</v>
      </c>
      <c r="P19" s="141">
        <f t="shared" si="1"/>
        <v>2.2178059040972808E-2</v>
      </c>
      <c r="Q19" s="141">
        <f t="shared" si="1"/>
        <v>-7.0562347694310135E-2</v>
      </c>
      <c r="R19" s="141">
        <f t="shared" si="1"/>
        <v>4.9282347997952947E-2</v>
      </c>
      <c r="S19" s="141">
        <f t="shared" si="1"/>
        <v>-7.0389513631027523E-2</v>
      </c>
      <c r="T19" s="141">
        <f t="shared" si="1"/>
        <v>-0.13246269851489501</v>
      </c>
      <c r="V19" s="140">
        <f t="shared" si="2"/>
        <v>41343</v>
      </c>
      <c r="W19" s="142">
        <f t="shared" si="6"/>
        <v>0.19735398945453886</v>
      </c>
      <c r="X19" s="142">
        <f t="shared" si="3"/>
        <v>0.2375620770804161</v>
      </c>
      <c r="Y19" s="142">
        <f t="shared" si="3"/>
        <v>0.30014862211315596</v>
      </c>
      <c r="Z19" s="142">
        <f t="shared" si="3"/>
        <v>0.27467661043943004</v>
      </c>
      <c r="AA19" s="142">
        <f t="shared" si="3"/>
        <v>5.7753530825755739E-2</v>
      </c>
      <c r="AC19" s="140">
        <f t="shared" si="4"/>
        <v>41693</v>
      </c>
      <c r="AD19" s="142">
        <f t="shared" si="7"/>
        <v>-1.8913362320159388E-2</v>
      </c>
      <c r="AE19" s="142">
        <f t="shared" si="5"/>
        <v>0.18387394646074173</v>
      </c>
      <c r="AF19" s="142">
        <f t="shared" si="5"/>
        <v>0.32227542115236374</v>
      </c>
      <c r="AG19" s="142">
        <f t="shared" si="5"/>
        <v>0.18203908991789342</v>
      </c>
      <c r="AH19" s="142">
        <f t="shared" si="5"/>
        <v>-2.8938277631802345E-2</v>
      </c>
    </row>
    <row r="20" spans="1:34">
      <c r="A20" s="148"/>
      <c r="B20" s="148"/>
      <c r="C20" s="148"/>
      <c r="D20" s="148"/>
      <c r="E20" s="148"/>
      <c r="F20" s="148"/>
      <c r="G20" s="148"/>
      <c r="H20" s="137">
        <v>40986</v>
      </c>
      <c r="I20" s="138">
        <v>2623.52</v>
      </c>
      <c r="J20" s="138">
        <v>1918.4564</v>
      </c>
      <c r="K20" s="138">
        <v>1231.8267000000001</v>
      </c>
      <c r="L20" s="138">
        <v>1899.8988999999999</v>
      </c>
      <c r="M20" s="138">
        <v>1614.4916000000001</v>
      </c>
      <c r="O20" s="140">
        <f t="shared" si="0"/>
        <v>40986</v>
      </c>
      <c r="P20" s="141">
        <f t="shared" si="1"/>
        <v>6.5317600839440715E-3</v>
      </c>
      <c r="Q20" s="141">
        <f t="shared" si="1"/>
        <v>-8.5095754285232639E-2</v>
      </c>
      <c r="R20" s="141">
        <f t="shared" si="1"/>
        <v>2.7151294571984064E-2</v>
      </c>
      <c r="S20" s="141">
        <f t="shared" si="1"/>
        <v>-8.4291147482324691E-2</v>
      </c>
      <c r="T20" s="141">
        <f t="shared" si="1"/>
        <v>-0.14552248541889645</v>
      </c>
      <c r="V20" s="140">
        <f t="shared" si="2"/>
        <v>41350</v>
      </c>
      <c r="W20" s="142">
        <f t="shared" si="6"/>
        <v>0.1665562822656208</v>
      </c>
      <c r="X20" s="142">
        <f t="shared" si="3"/>
        <v>0.2173304106214673</v>
      </c>
      <c r="Y20" s="142">
        <f t="shared" si="3"/>
        <v>0.24442662166108398</v>
      </c>
      <c r="Z20" s="142">
        <f t="shared" si="3"/>
        <v>0.26234393304798598</v>
      </c>
      <c r="AA20" s="142">
        <f t="shared" si="3"/>
        <v>3.6476958742162058E-2</v>
      </c>
      <c r="AC20" s="140">
        <f t="shared" si="4"/>
        <v>41700</v>
      </c>
      <c r="AD20" s="142">
        <f t="shared" si="7"/>
        <v>-5.588261418707996E-2</v>
      </c>
      <c r="AE20" s="142">
        <f t="shared" si="5"/>
        <v>0.12915251346152656</v>
      </c>
      <c r="AF20" s="142">
        <f t="shared" si="5"/>
        <v>0.18046697602731387</v>
      </c>
      <c r="AG20" s="142">
        <f t="shared" si="5"/>
        <v>0.14681997777683264</v>
      </c>
      <c r="AH20" s="142">
        <f t="shared" si="5"/>
        <v>-5.4469647472463634E-2</v>
      </c>
    </row>
    <row r="21" spans="1:34">
      <c r="A21" s="148"/>
      <c r="B21" s="148"/>
      <c r="C21" s="148"/>
      <c r="D21" s="148"/>
      <c r="E21" s="148"/>
      <c r="F21" s="148"/>
      <c r="G21" s="148"/>
      <c r="H21" s="137">
        <v>40993</v>
      </c>
      <c r="I21" s="138">
        <v>2552.94</v>
      </c>
      <c r="J21" s="138">
        <v>1850.1722</v>
      </c>
      <c r="K21" s="138">
        <v>1170.9507000000001</v>
      </c>
      <c r="L21" s="138">
        <v>1829.287</v>
      </c>
      <c r="M21" s="138">
        <v>1579.2406000000001</v>
      </c>
      <c r="O21" s="140">
        <f t="shared" si="0"/>
        <v>40993</v>
      </c>
      <c r="P21" s="141">
        <f t="shared" si="1"/>
        <v>-2.0546749562151412E-2</v>
      </c>
      <c r="Q21" s="141">
        <f t="shared" si="1"/>
        <v>-0.11766021834875595</v>
      </c>
      <c r="R21" s="141">
        <f t="shared" si="1"/>
        <v>-2.3609792363673332E-2</v>
      </c>
      <c r="S21" s="141">
        <f t="shared" si="1"/>
        <v>-0.11832450679586115</v>
      </c>
      <c r="T21" s="141">
        <f t="shared" si="1"/>
        <v>-0.16417924824534813</v>
      </c>
      <c r="V21" s="140">
        <f t="shared" si="2"/>
        <v>41357</v>
      </c>
      <c r="W21" s="142">
        <f t="shared" si="6"/>
        <v>0.20258124965552726</v>
      </c>
      <c r="X21" s="142">
        <f t="shared" si="6"/>
        <v>0.25556578667624619</v>
      </c>
      <c r="Y21" s="142">
        <f t="shared" si="6"/>
        <v>0.30069024445470438</v>
      </c>
      <c r="Z21" s="142">
        <f t="shared" si="6"/>
        <v>0.30144470563012549</v>
      </c>
      <c r="AA21" s="142">
        <f t="shared" si="6"/>
        <v>5.7753616369686789E-2</v>
      </c>
      <c r="AC21" s="140">
        <f t="shared" si="4"/>
        <v>41707</v>
      </c>
      <c r="AD21" s="142">
        <f t="shared" si="7"/>
        <v>-6.0481077322033228E-2</v>
      </c>
      <c r="AE21" s="142">
        <f t="shared" si="7"/>
        <v>0.16151721088509929</v>
      </c>
      <c r="AF21" s="142">
        <f t="shared" si="7"/>
        <v>0.20496362725559503</v>
      </c>
      <c r="AG21" s="142">
        <f t="shared" si="7"/>
        <v>0.17788850674866086</v>
      </c>
      <c r="AH21" s="142">
        <f t="shared" si="7"/>
        <v>-2.9846221202147749E-3</v>
      </c>
    </row>
    <row r="22" spans="1:34">
      <c r="A22" s="148"/>
      <c r="B22" s="148"/>
      <c r="C22" s="148"/>
      <c r="D22" s="148"/>
      <c r="E22" s="148"/>
      <c r="F22" s="148"/>
      <c r="G22" s="148"/>
      <c r="H22" s="137">
        <v>41000</v>
      </c>
      <c r="I22" s="138">
        <v>2454.8989999999999</v>
      </c>
      <c r="J22" s="138">
        <v>1741.9177999999999</v>
      </c>
      <c r="K22" s="138">
        <v>1077.1486</v>
      </c>
      <c r="L22" s="138">
        <v>1726.8604</v>
      </c>
      <c r="M22" s="138">
        <v>1491.1133</v>
      </c>
      <c r="O22" s="140">
        <f t="shared" si="0"/>
        <v>41000</v>
      </c>
      <c r="P22" s="141">
        <f t="shared" si="1"/>
        <v>-5.8160863535130503E-2</v>
      </c>
      <c r="Q22" s="141">
        <f t="shared" si="1"/>
        <v>-0.16928631221114698</v>
      </c>
      <c r="R22" s="141">
        <f t="shared" si="1"/>
        <v>-0.10182611000687014</v>
      </c>
      <c r="S22" s="141">
        <f t="shared" si="1"/>
        <v>-0.16769184121206981</v>
      </c>
      <c r="T22" s="141">
        <f t="shared" si="1"/>
        <v>-0.21082104946050673</v>
      </c>
      <c r="V22" s="140">
        <f t="shared" si="2"/>
        <v>41364</v>
      </c>
      <c r="W22" s="142">
        <f t="shared" si="6"/>
        <v>0.14598436552699767</v>
      </c>
      <c r="X22" s="142">
        <f t="shared" si="6"/>
        <v>0.23554122709911063</v>
      </c>
      <c r="Y22" s="142">
        <f t="shared" si="6"/>
        <v>0.36793576099804626</v>
      </c>
      <c r="Z22" s="142">
        <f t="shared" si="6"/>
        <v>0.25218520532002064</v>
      </c>
      <c r="AA22" s="142">
        <f t="shared" si="6"/>
        <v>7.2951265622460237E-2</v>
      </c>
      <c r="AC22" s="140">
        <f t="shared" si="4"/>
        <v>41714</v>
      </c>
      <c r="AD22" s="142">
        <f t="shared" si="7"/>
        <v>-8.0205117539629556E-2</v>
      </c>
      <c r="AE22" s="142">
        <f t="shared" si="7"/>
        <v>9.6856332718525673E-2</v>
      </c>
      <c r="AF22" s="142">
        <f t="shared" si="7"/>
        <v>0.14744758936705327</v>
      </c>
      <c r="AG22" s="142">
        <f t="shared" si="7"/>
        <v>0.10896764898912936</v>
      </c>
      <c r="AH22" s="142">
        <f t="shared" si="7"/>
        <v>-5.4785249564032523E-2</v>
      </c>
    </row>
    <row r="23" spans="1:34">
      <c r="A23" s="148"/>
      <c r="B23" s="148"/>
      <c r="C23" s="148"/>
      <c r="D23" s="148"/>
      <c r="E23" s="148"/>
      <c r="F23" s="148"/>
      <c r="G23" s="148"/>
      <c r="H23" s="137">
        <v>41007</v>
      </c>
      <c r="I23" s="138">
        <v>2519.83</v>
      </c>
      <c r="J23" s="138">
        <v>1792.3453</v>
      </c>
      <c r="K23" s="138">
        <v>1122.9039</v>
      </c>
      <c r="L23" s="138">
        <v>1789.2760000000001</v>
      </c>
      <c r="M23" s="138">
        <v>1484.0630000000001</v>
      </c>
      <c r="O23" s="140">
        <f t="shared" si="0"/>
        <v>41007</v>
      </c>
      <c r="P23" s="141">
        <f t="shared" si="1"/>
        <v>-3.3249632168870447E-2</v>
      </c>
      <c r="Q23" s="141">
        <f t="shared" si="1"/>
        <v>-0.14523763753145058</v>
      </c>
      <c r="R23" s="141">
        <f t="shared" si="1"/>
        <v>-6.3673327940586333E-2</v>
      </c>
      <c r="S23" s="141">
        <f t="shared" si="1"/>
        <v>-0.13760891550733767</v>
      </c>
      <c r="T23" s="141">
        <f t="shared" si="1"/>
        <v>-0.21455245495128239</v>
      </c>
      <c r="V23" s="140">
        <f t="shared" si="2"/>
        <v>41371</v>
      </c>
      <c r="W23" s="142">
        <f t="shared" si="6"/>
        <v>0.14068591427679089</v>
      </c>
      <c r="X23" s="142">
        <f t="shared" si="6"/>
        <v>0.21497994912135354</v>
      </c>
      <c r="Y23" s="142">
        <f t="shared" si="6"/>
        <v>0.33051904427026213</v>
      </c>
      <c r="Z23" s="142">
        <f t="shared" si="6"/>
        <v>0.21781816372003271</v>
      </c>
      <c r="AA23" s="142">
        <f t="shared" si="6"/>
        <v>0.11246511946209981</v>
      </c>
      <c r="AC23" s="140">
        <f t="shared" si="4"/>
        <v>41721</v>
      </c>
      <c r="AD23" s="142">
        <f t="shared" si="7"/>
        <v>-6.4623290416366275E-2</v>
      </c>
      <c r="AE23" s="142">
        <f t="shared" si="7"/>
        <v>0.12683242811585327</v>
      </c>
      <c r="AF23" s="142">
        <f t="shared" si="7"/>
        <v>0.17444506075279942</v>
      </c>
      <c r="AG23" s="142">
        <f t="shared" si="7"/>
        <v>0.14292605890319643</v>
      </c>
      <c r="AH23" s="142">
        <f t="shared" si="7"/>
        <v>-4.3088247045259376E-2</v>
      </c>
    </row>
    <row r="24" spans="1:34">
      <c r="A24" s="148"/>
      <c r="B24" s="148"/>
      <c r="C24" s="148"/>
      <c r="D24" s="148"/>
      <c r="E24" s="148"/>
      <c r="F24" s="148"/>
      <c r="G24" s="148"/>
      <c r="H24" s="137">
        <v>41014</v>
      </c>
      <c r="I24" s="138">
        <v>2580.4540000000002</v>
      </c>
      <c r="J24" s="138">
        <v>1830.6179999999999</v>
      </c>
      <c r="K24" s="138">
        <v>1133.8307</v>
      </c>
      <c r="L24" s="138">
        <v>1832.0326</v>
      </c>
      <c r="M24" s="138">
        <v>1512.2637</v>
      </c>
      <c r="O24" s="140">
        <f t="shared" si="0"/>
        <v>41014</v>
      </c>
      <c r="P24" s="141">
        <f t="shared" si="1"/>
        <v>-9.9908114153296479E-3</v>
      </c>
      <c r="Q24" s="141">
        <f t="shared" si="1"/>
        <v>-0.12698553874777874</v>
      </c>
      <c r="R24" s="141">
        <f t="shared" si="1"/>
        <v>-5.4562081394680884E-2</v>
      </c>
      <c r="S24" s="141">
        <f t="shared" si="1"/>
        <v>-0.11700118889432831</v>
      </c>
      <c r="T24" s="141">
        <f t="shared" si="1"/>
        <v>-0.19962709761560637</v>
      </c>
      <c r="V24" s="140">
        <f t="shared" si="2"/>
        <v>41378</v>
      </c>
      <c r="W24" s="142">
        <f t="shared" si="6"/>
        <v>0.13084088111554082</v>
      </c>
      <c r="X24" s="142">
        <f t="shared" si="6"/>
        <v>0.21542466074793087</v>
      </c>
      <c r="Y24" s="142">
        <f t="shared" si="6"/>
        <v>0.3381841394204248</v>
      </c>
      <c r="Z24" s="142">
        <f t="shared" si="6"/>
        <v>0.23189546787543747</v>
      </c>
      <c r="AA24" s="142">
        <f t="shared" si="6"/>
        <v>6.0793248872958783E-2</v>
      </c>
      <c r="AC24" s="140">
        <f t="shared" si="4"/>
        <v>41728</v>
      </c>
      <c r="AD24" s="142">
        <f t="shared" si="7"/>
        <v>-6.7583932892681609E-2</v>
      </c>
      <c r="AE24" s="142">
        <f t="shared" si="7"/>
        <v>6.7360473498862872E-2</v>
      </c>
      <c r="AF24" s="142">
        <f t="shared" si="7"/>
        <v>9.2376551825474662E-2</v>
      </c>
      <c r="AG24" s="142">
        <f t="shared" si="7"/>
        <v>8.1400017058273599E-2</v>
      </c>
      <c r="AH24" s="142">
        <f t="shared" si="7"/>
        <v>-5.5737847472866475E-2</v>
      </c>
    </row>
    <row r="25" spans="1:34">
      <c r="H25" s="137">
        <v>41021</v>
      </c>
      <c r="I25" s="138">
        <v>2626.8389999999999</v>
      </c>
      <c r="J25" s="138">
        <v>1877.3581999999999</v>
      </c>
      <c r="K25" s="138">
        <v>1131.8590999999999</v>
      </c>
      <c r="L25" s="138">
        <v>1892.3164999999999</v>
      </c>
      <c r="M25" s="138">
        <v>1533.4142999999999</v>
      </c>
      <c r="O25" s="140">
        <f t="shared" si="0"/>
        <v>41021</v>
      </c>
      <c r="P25" s="141">
        <f t="shared" si="1"/>
        <v>7.8051176004558798E-3</v>
      </c>
      <c r="Q25" s="141">
        <f t="shared" si="1"/>
        <v>-0.10469532280877836</v>
      </c>
      <c r="R25" s="141">
        <f t="shared" si="1"/>
        <v>-5.6206088211855909E-2</v>
      </c>
      <c r="S25" s="141">
        <f t="shared" si="1"/>
        <v>-8.7945694997105583E-2</v>
      </c>
      <c r="T25" s="141">
        <f t="shared" si="1"/>
        <v>-0.18843303991973537</v>
      </c>
      <c r="V25" s="140">
        <f t="shared" si="2"/>
        <v>41385</v>
      </c>
      <c r="W25" s="142">
        <f t="shared" si="6"/>
        <v>0.16377937204901638</v>
      </c>
      <c r="X25" s="142">
        <f t="shared" si="6"/>
        <v>0.25167071105474226</v>
      </c>
      <c r="Y25" s="142">
        <f t="shared" si="6"/>
        <v>0.41646820600266032</v>
      </c>
      <c r="Z25" s="142">
        <f t="shared" si="6"/>
        <v>0.26585922006722762</v>
      </c>
      <c r="AA25" s="142">
        <f t="shared" si="6"/>
        <v>7.2951351166391509E-2</v>
      </c>
      <c r="AC25" s="140">
        <f t="shared" si="4"/>
        <v>41735</v>
      </c>
      <c r="AD25" s="142">
        <f t="shared" si="7"/>
        <v>-5.3065822625755765E-2</v>
      </c>
      <c r="AE25" s="142">
        <f t="shared" si="7"/>
        <v>9.1471007390557801E-2</v>
      </c>
      <c r="AF25" s="142">
        <f t="shared" si="7"/>
        <v>0.11012484274331813</v>
      </c>
      <c r="AG25" s="142">
        <f t="shared" si="7"/>
        <v>0.11214288808029194</v>
      </c>
      <c r="AH25" s="142">
        <f t="shared" si="7"/>
        <v>-5.8959674782116944E-2</v>
      </c>
    </row>
    <row r="26" spans="1:34">
      <c r="A26" s="115" t="s">
        <v>196</v>
      </c>
      <c r="H26" s="137">
        <v>41028</v>
      </c>
      <c r="I26" s="138">
        <v>2626.1570000000002</v>
      </c>
      <c r="J26" s="138">
        <v>1819.0586000000001</v>
      </c>
      <c r="K26" s="138">
        <v>1116.9690000000001</v>
      </c>
      <c r="L26" s="138">
        <v>1815.5959</v>
      </c>
      <c r="M26" s="138">
        <v>1526.3643999999999</v>
      </c>
      <c r="O26" s="140">
        <f t="shared" si="0"/>
        <v>41028</v>
      </c>
      <c r="P26" s="141">
        <f t="shared" si="1"/>
        <v>7.5434635401181449E-3</v>
      </c>
      <c r="Q26" s="141">
        <f t="shared" si="1"/>
        <v>-0.1324981707460432</v>
      </c>
      <c r="R26" s="141">
        <f t="shared" si="1"/>
        <v>-6.8622108656376302E-2</v>
      </c>
      <c r="S26" s="141">
        <f t="shared" si="1"/>
        <v>-0.12492331132735734</v>
      </c>
      <c r="T26" s="141">
        <f t="shared" si="1"/>
        <v>-0.19216423370856983</v>
      </c>
      <c r="V26" s="140">
        <f t="shared" si="2"/>
        <v>41392</v>
      </c>
      <c r="W26" s="142">
        <f t="shared" si="6"/>
        <v>0.12404052837537449</v>
      </c>
      <c r="X26" s="142">
        <f t="shared" si="6"/>
        <v>0.25694999376846539</v>
      </c>
      <c r="Y26" s="142">
        <f t="shared" si="6"/>
        <v>0.50758880063250822</v>
      </c>
      <c r="Z26" s="142">
        <f t="shared" si="6"/>
        <v>0.25041477477201557</v>
      </c>
      <c r="AA26" s="142">
        <f t="shared" si="6"/>
        <v>8.5109453459824236E-2</v>
      </c>
      <c r="AC26" s="140">
        <f t="shared" si="4"/>
        <v>41742</v>
      </c>
      <c r="AD26" s="142">
        <f t="shared" si="7"/>
        <v>-1.6152464638455433E-2</v>
      </c>
      <c r="AE26" s="142">
        <f t="shared" si="7"/>
        <v>0.12547400630563099</v>
      </c>
      <c r="AF26" s="142">
        <f t="shared" si="7"/>
        <v>0.13022409731491424</v>
      </c>
      <c r="AG26" s="142">
        <f t="shared" si="7"/>
        <v>0.1517686056550398</v>
      </c>
      <c r="AH26" s="142">
        <f t="shared" si="7"/>
        <v>-3.4246604087919907E-2</v>
      </c>
    </row>
    <row r="27" spans="1:34">
      <c r="H27" s="137">
        <v>41035</v>
      </c>
      <c r="I27" s="138">
        <v>2715.8789999999999</v>
      </c>
      <c r="J27" s="138">
        <v>1861.8871999999999</v>
      </c>
      <c r="K27" s="138">
        <v>1154.2837</v>
      </c>
      <c r="L27" s="138">
        <v>1858.0018</v>
      </c>
      <c r="M27" s="138">
        <v>1554.5648000000001</v>
      </c>
      <c r="O27" s="140">
        <f t="shared" si="0"/>
        <v>41035</v>
      </c>
      <c r="P27" s="141">
        <f t="shared" si="1"/>
        <v>4.196593509674873E-2</v>
      </c>
      <c r="Q27" s="141">
        <f t="shared" si="1"/>
        <v>-0.11207338132783207</v>
      </c>
      <c r="R27" s="141">
        <f t="shared" si="1"/>
        <v>-3.7507470199874993E-2</v>
      </c>
      <c r="S27" s="141">
        <f t="shared" si="1"/>
        <v>-0.1044846142845941</v>
      </c>
      <c r="T27" s="141">
        <f t="shared" si="1"/>
        <v>-0.17723903514934958</v>
      </c>
      <c r="V27" s="140">
        <f t="shared" si="2"/>
        <v>41399</v>
      </c>
      <c r="W27" s="142">
        <f t="shared" si="6"/>
        <v>0.1449872315408498</v>
      </c>
      <c r="X27" s="142">
        <f t="shared" si="6"/>
        <v>0.30839842232208969</v>
      </c>
      <c r="Y27" s="142">
        <f t="shared" si="6"/>
        <v>0.60182018884513289</v>
      </c>
      <c r="Z27" s="142">
        <f t="shared" si="6"/>
        <v>0.30142923867351712</v>
      </c>
      <c r="AA27" s="142">
        <f t="shared" si="6"/>
        <v>0.10638611108734897</v>
      </c>
      <c r="AC27" s="140">
        <f t="shared" si="4"/>
        <v>41749</v>
      </c>
      <c r="AD27" s="142">
        <f t="shared" si="7"/>
        <v>-3.6164639971923207E-2</v>
      </c>
      <c r="AE27" s="142">
        <f t="shared" si="7"/>
        <v>0.13667953300021574</v>
      </c>
      <c r="AF27" s="142">
        <f t="shared" si="7"/>
        <v>0.14442877989753056</v>
      </c>
      <c r="AG27" s="142">
        <f t="shared" si="7"/>
        <v>0.16504827901330077</v>
      </c>
      <c r="AH27" s="142">
        <f t="shared" si="7"/>
        <v>-3.9097223574536044E-2</v>
      </c>
    </row>
    <row r="28" spans="1:34">
      <c r="H28" s="137">
        <v>41042</v>
      </c>
      <c r="I28" s="138">
        <v>2636.9169999999999</v>
      </c>
      <c r="J28" s="138">
        <v>1818.1532999999999</v>
      </c>
      <c r="K28" s="138">
        <v>1118.4422999999999</v>
      </c>
      <c r="L28" s="138">
        <v>1823.7774999999999</v>
      </c>
      <c r="M28" s="138">
        <v>1494.6382000000001</v>
      </c>
      <c r="O28" s="140">
        <f t="shared" si="0"/>
        <v>41042</v>
      </c>
      <c r="P28" s="141">
        <f t="shared" si="1"/>
        <v>1.1671612644566842E-2</v>
      </c>
      <c r="Q28" s="141">
        <f t="shared" si="1"/>
        <v>-0.1329299047242799</v>
      </c>
      <c r="R28" s="141">
        <f t="shared" si="1"/>
        <v>-6.739360630105895E-2</v>
      </c>
      <c r="S28" s="141">
        <f t="shared" si="1"/>
        <v>-0.12097996279035972</v>
      </c>
      <c r="T28" s="141">
        <f t="shared" si="1"/>
        <v>-0.20895547902883216</v>
      </c>
      <c r="V28" s="140">
        <f t="shared" si="2"/>
        <v>41406</v>
      </c>
      <c r="W28" s="142">
        <f t="shared" si="6"/>
        <v>0.1669985853649576</v>
      </c>
      <c r="X28" s="142">
        <f t="shared" si="6"/>
        <v>0.36468552744441096</v>
      </c>
      <c r="Y28" s="142">
        <f t="shared" si="6"/>
        <v>0.73358867612613943</v>
      </c>
      <c r="Z28" s="142">
        <f t="shared" si="6"/>
        <v>0.35453779067541591</v>
      </c>
      <c r="AA28" s="142">
        <f t="shared" si="6"/>
        <v>0.11246511946209981</v>
      </c>
      <c r="AC28" s="140">
        <f t="shared" si="4"/>
        <v>41756</v>
      </c>
      <c r="AD28" s="142">
        <f t="shared" si="7"/>
        <v>-6.0711585414730429E-2</v>
      </c>
      <c r="AE28" s="142">
        <f t="shared" si="7"/>
        <v>5.7085592009373132E-2</v>
      </c>
      <c r="AF28" s="142">
        <f t="shared" si="7"/>
        <v>7.0446917027858769E-2</v>
      </c>
      <c r="AG28" s="142">
        <f t="shared" si="7"/>
        <v>7.2372120854559352E-2</v>
      </c>
      <c r="AH28" s="142">
        <f t="shared" si="7"/>
        <v>-5.7338604783587654E-2</v>
      </c>
    </row>
    <row r="29" spans="1:34">
      <c r="H29" s="137">
        <v>41049</v>
      </c>
      <c r="I29" s="138">
        <v>2573.9760000000001</v>
      </c>
      <c r="J29" s="138">
        <v>1779.1014</v>
      </c>
      <c r="K29" s="138">
        <v>1098.3505</v>
      </c>
      <c r="L29" s="138">
        <v>1786.7999</v>
      </c>
      <c r="M29" s="138">
        <v>1452.3369</v>
      </c>
      <c r="O29" s="140">
        <f t="shared" si="0"/>
        <v>41049</v>
      </c>
      <c r="P29" s="141">
        <f t="shared" si="1"/>
        <v>-1.2476141331558166E-2</v>
      </c>
      <c r="Q29" s="141">
        <f t="shared" si="1"/>
        <v>-0.15155360089648817</v>
      </c>
      <c r="R29" s="141">
        <f t="shared" si="1"/>
        <v>-8.4147033045487651E-2</v>
      </c>
      <c r="S29" s="141">
        <f t="shared" si="1"/>
        <v>-0.13880234042574735</v>
      </c>
      <c r="T29" s="141">
        <f t="shared" si="1"/>
        <v>-0.2313436473460595</v>
      </c>
      <c r="V29" s="140">
        <f t="shared" si="2"/>
        <v>41413</v>
      </c>
      <c r="W29" s="142">
        <f t="shared" si="6"/>
        <v>0.19052010802667607</v>
      </c>
      <c r="X29" s="142">
        <f t="shared" si="6"/>
        <v>0.43089140268175918</v>
      </c>
      <c r="Y29" s="142">
        <f t="shared" si="6"/>
        <v>0.88496053403413</v>
      </c>
      <c r="Z29" s="142">
        <f t="shared" si="6"/>
        <v>0.41518058820376558</v>
      </c>
      <c r="AA29" s="142">
        <f t="shared" si="6"/>
        <v>0.12766276871487348</v>
      </c>
      <c r="AC29" s="140">
        <f t="shared" si="4"/>
        <v>41763</v>
      </c>
      <c r="AD29" s="142">
        <f t="shared" si="7"/>
        <v>-6.4683517154871528E-2</v>
      </c>
      <c r="AE29" s="142">
        <f t="shared" si="7"/>
        <v>5.8794840188892694E-2</v>
      </c>
      <c r="AF29" s="142">
        <f t="shared" si="7"/>
        <v>0.10946501089204319</v>
      </c>
      <c r="AG29" s="142">
        <f t="shared" si="7"/>
        <v>5.8202197237991804E-2</v>
      </c>
      <c r="AH29" s="142">
        <f t="shared" si="7"/>
        <v>-2.7378817190510052E-2</v>
      </c>
    </row>
    <row r="30" spans="1:34">
      <c r="H30" s="137">
        <v>41056</v>
      </c>
      <c r="I30" s="138">
        <v>2573.1030000000001</v>
      </c>
      <c r="J30" s="138">
        <v>1749.952</v>
      </c>
      <c r="K30" s="138">
        <v>1067.9359999999999</v>
      </c>
      <c r="L30" s="138">
        <v>1756.5107</v>
      </c>
      <c r="M30" s="138">
        <v>1441.7617</v>
      </c>
      <c r="O30" s="140">
        <f t="shared" si="0"/>
        <v>41056</v>
      </c>
      <c r="P30" s="141">
        <f t="shared" si="1"/>
        <v>-1.2811073875069745E-2</v>
      </c>
      <c r="Q30" s="141">
        <f t="shared" si="1"/>
        <v>-0.16545483410670758</v>
      </c>
      <c r="R30" s="141">
        <f t="shared" si="1"/>
        <v>-0.10950798117947413</v>
      </c>
      <c r="S30" s="141">
        <f t="shared" si="1"/>
        <v>-0.15340105858684439</v>
      </c>
      <c r="T30" s="141">
        <f t="shared" si="1"/>
        <v>-0.23694062326850973</v>
      </c>
      <c r="V30" s="140">
        <f t="shared" si="2"/>
        <v>41420</v>
      </c>
      <c r="W30" s="142">
        <f t="shared" si="6"/>
        <v>0.19289926696184168</v>
      </c>
      <c r="X30" s="142">
        <f t="shared" si="6"/>
        <v>0.47101486037697127</v>
      </c>
      <c r="Y30" s="142">
        <f t="shared" si="6"/>
        <v>0.92187087904049192</v>
      </c>
      <c r="Z30" s="142">
        <f t="shared" si="6"/>
        <v>0.4679992496228973</v>
      </c>
      <c r="AA30" s="142">
        <f t="shared" si="6"/>
        <v>0.11854412783685064</v>
      </c>
      <c r="AC30" s="140">
        <f t="shared" si="4"/>
        <v>41770</v>
      </c>
      <c r="AD30" s="142">
        <f t="shared" si="7"/>
        <v>-7.5406476324175853E-2</v>
      </c>
      <c r="AE30" s="142">
        <f t="shared" si="7"/>
        <v>4.3886315675120358E-2</v>
      </c>
      <c r="AF30" s="142">
        <f t="shared" si="7"/>
        <v>7.6521965350211607E-2</v>
      </c>
      <c r="AG30" s="142">
        <f t="shared" si="7"/>
        <v>4.3406836515511138E-2</v>
      </c>
      <c r="AH30" s="142">
        <f t="shared" si="7"/>
        <v>-1.5773557513780623E-2</v>
      </c>
    </row>
    <row r="31" spans="1:34">
      <c r="H31" s="137">
        <v>41063</v>
      </c>
      <c r="I31" s="138">
        <v>2632.998</v>
      </c>
      <c r="J31" s="138">
        <v>1784.8502000000001</v>
      </c>
      <c r="K31" s="138">
        <v>1120.7467999999999</v>
      </c>
      <c r="L31" s="138">
        <v>1790.4366</v>
      </c>
      <c r="M31" s="138">
        <v>1448.8116</v>
      </c>
      <c r="O31" s="140">
        <f t="shared" si="0"/>
        <v>41063</v>
      </c>
      <c r="P31" s="141">
        <f t="shared" si="1"/>
        <v>1.0168060940074719E-2</v>
      </c>
      <c r="Q31" s="141">
        <f t="shared" si="1"/>
        <v>-0.14881202098476065</v>
      </c>
      <c r="R31" s="141">
        <f t="shared" si="1"/>
        <v>-6.5472012818517111E-2</v>
      </c>
      <c r="S31" s="141">
        <f t="shared" si="1"/>
        <v>-0.13704953221897853</v>
      </c>
      <c r="T31" s="141">
        <f t="shared" si="1"/>
        <v>-0.23320942947967527</v>
      </c>
      <c r="V31" s="140">
        <f t="shared" si="2"/>
        <v>41427</v>
      </c>
      <c r="W31" s="142">
        <f t="shared" si="6"/>
        <v>0.19712388161158167</v>
      </c>
      <c r="X31" s="142">
        <f t="shared" si="6"/>
        <v>0.45956020028884992</v>
      </c>
      <c r="Y31" s="142">
        <f t="shared" si="6"/>
        <v>0.86499346341564953</v>
      </c>
      <c r="Z31" s="142">
        <f t="shared" si="6"/>
        <v>0.45724381896003852</v>
      </c>
      <c r="AA31" s="142">
        <f t="shared" si="6"/>
        <v>0.14286024687978505</v>
      </c>
      <c r="AC31" s="140">
        <f t="shared" si="4"/>
        <v>41777</v>
      </c>
      <c r="AD31" s="142">
        <f t="shared" si="7"/>
        <v>-7.0189280940403664E-2</v>
      </c>
      <c r="AE31" s="142">
        <f t="shared" si="7"/>
        <v>3.6398795669250195E-2</v>
      </c>
      <c r="AF31" s="142">
        <f t="shared" si="7"/>
        <v>4.0488864804789415E-2</v>
      </c>
      <c r="AG31" s="142">
        <f t="shared" si="7"/>
        <v>4.1718294613175999E-2</v>
      </c>
      <c r="AH31" s="142">
        <f t="shared" si="7"/>
        <v>-1.1979113856476098E-2</v>
      </c>
    </row>
    <row r="32" spans="1:34">
      <c r="H32" s="137">
        <v>41070</v>
      </c>
      <c r="I32" s="138">
        <v>2524.3290000000002</v>
      </c>
      <c r="J32" s="138">
        <v>1689.2719</v>
      </c>
      <c r="K32" s="138">
        <v>1047.7737</v>
      </c>
      <c r="L32" s="138">
        <v>1696.2746999999999</v>
      </c>
      <c r="M32" s="138">
        <v>1378.3098</v>
      </c>
      <c r="O32" s="140">
        <f t="shared" si="0"/>
        <v>41070</v>
      </c>
      <c r="P32" s="141">
        <f t="shared" si="1"/>
        <v>-3.1523559415997271E-2</v>
      </c>
      <c r="Q32" s="141">
        <f t="shared" si="1"/>
        <v>-0.19439293304937666</v>
      </c>
      <c r="R32" s="141">
        <f t="shared" si="1"/>
        <v>-0.12632019392542992</v>
      </c>
      <c r="S32" s="141">
        <f t="shared" si="1"/>
        <v>-0.18243346575348618</v>
      </c>
      <c r="T32" s="141">
        <f t="shared" si="1"/>
        <v>-0.27052284928160808</v>
      </c>
      <c r="V32" s="140">
        <f t="shared" si="2"/>
        <v>41434</v>
      </c>
      <c r="W32" s="142">
        <f t="shared" si="6"/>
        <v>0.14096746339402189</v>
      </c>
      <c r="X32" s="142">
        <f t="shared" si="6"/>
        <v>0.37414910229247167</v>
      </c>
      <c r="Y32" s="142">
        <f t="shared" si="6"/>
        <v>0.76274408108703118</v>
      </c>
      <c r="Z32" s="142">
        <f t="shared" si="6"/>
        <v>0.36518441665837176</v>
      </c>
      <c r="AA32" s="142">
        <f t="shared" si="6"/>
        <v>9.4227923249984968E-2</v>
      </c>
      <c r="AC32" s="140">
        <f t="shared" si="4"/>
        <v>41784</v>
      </c>
      <c r="AD32" s="142">
        <f t="shared" si="7"/>
        <v>-6.9122531082846383E-2</v>
      </c>
      <c r="AE32" s="142">
        <f t="shared" si="7"/>
        <v>7.2970264808870366E-2</v>
      </c>
      <c r="AF32" s="142">
        <f t="shared" si="7"/>
        <v>6.9594657381709002E-2</v>
      </c>
      <c r="AG32" s="142">
        <f t="shared" si="7"/>
        <v>8.7586530364443194E-2</v>
      </c>
      <c r="AH32" s="142">
        <f t="shared" si="7"/>
        <v>-1.4619343587939038E-2</v>
      </c>
    </row>
    <row r="33" spans="8:34">
      <c r="H33" s="137">
        <v>41077</v>
      </c>
      <c r="I33" s="138">
        <v>2568.0540000000001</v>
      </c>
      <c r="J33" s="138">
        <v>1710.0275999999999</v>
      </c>
      <c r="K33" s="138">
        <v>1042.3594000000001</v>
      </c>
      <c r="L33" s="138">
        <v>1719.4450999999999</v>
      </c>
      <c r="M33" s="138">
        <v>1402.9855</v>
      </c>
      <c r="O33" s="140">
        <f t="shared" si="0"/>
        <v>41077</v>
      </c>
      <c r="P33" s="141">
        <f t="shared" si="1"/>
        <v>-1.4748157966924857E-2</v>
      </c>
      <c r="Q33" s="141">
        <f t="shared" si="1"/>
        <v>-0.18449462206728606</v>
      </c>
      <c r="R33" s="141">
        <f t="shared" si="1"/>
        <v>-0.13083487545831196</v>
      </c>
      <c r="S33" s="141">
        <f t="shared" si="1"/>
        <v>-0.1712658502575376</v>
      </c>
      <c r="T33" s="141">
        <f t="shared" si="1"/>
        <v>-0.25746311530309185</v>
      </c>
      <c r="V33" s="140">
        <f t="shared" si="2"/>
        <v>41441</v>
      </c>
      <c r="W33" s="142">
        <f t="shared" si="6"/>
        <v>0.11001589167937409</v>
      </c>
      <c r="X33" s="142">
        <f t="shared" si="6"/>
        <v>0.38559195912113364</v>
      </c>
      <c r="Y33" s="142">
        <f t="shared" si="6"/>
        <v>0.86740651074044162</v>
      </c>
      <c r="Z33" s="142">
        <f t="shared" si="6"/>
        <v>0.36028445417722677</v>
      </c>
      <c r="AA33" s="142">
        <f t="shared" si="6"/>
        <v>8.5109367915893186E-2</v>
      </c>
      <c r="AC33" s="140">
        <f t="shared" si="4"/>
        <v>41791</v>
      </c>
      <c r="AD33" s="142">
        <f t="shared" si="7"/>
        <v>-6.5634579680191818E-2</v>
      </c>
      <c r="AE33" s="142">
        <f t="shared" si="7"/>
        <v>0.10355729266676161</v>
      </c>
      <c r="AF33" s="142">
        <f t="shared" si="7"/>
        <v>0.10206946504424486</v>
      </c>
      <c r="AG33" s="142">
        <f t="shared" si="7"/>
        <v>0.12068377896961802</v>
      </c>
      <c r="AH33" s="142">
        <f t="shared" si="7"/>
        <v>-1.135496035836181E-3</v>
      </c>
    </row>
    <row r="34" spans="8:34">
      <c r="H34" s="137">
        <v>41084</v>
      </c>
      <c r="I34" s="138">
        <v>2512.1849999999999</v>
      </c>
      <c r="J34" s="138">
        <v>1710.7893999999999</v>
      </c>
      <c r="K34" s="138">
        <v>1053.2728999999999</v>
      </c>
      <c r="L34" s="138">
        <v>1732.9733000000001</v>
      </c>
      <c r="M34" s="138">
        <v>1353.6342</v>
      </c>
      <c r="O34" s="140">
        <f t="shared" si="0"/>
        <v>41084</v>
      </c>
      <c r="P34" s="141">
        <f t="shared" si="1"/>
        <v>-3.6182689780720811E-2</v>
      </c>
      <c r="Q34" s="141">
        <f t="shared" si="1"/>
        <v>-0.18413132266971544</v>
      </c>
      <c r="R34" s="141">
        <f t="shared" si="1"/>
        <v>-0.12173471903751731</v>
      </c>
      <c r="S34" s="141">
        <f t="shared" si="1"/>
        <v>-0.16474555988912387</v>
      </c>
      <c r="T34" s="141">
        <f t="shared" si="1"/>
        <v>-0.28358253033463887</v>
      </c>
      <c r="V34" s="140">
        <f t="shared" si="2"/>
        <v>41448</v>
      </c>
      <c r="W34" s="142">
        <f t="shared" si="6"/>
        <v>6.4372324594440755E-2</v>
      </c>
      <c r="X34" s="142">
        <f t="shared" si="6"/>
        <v>0.3368583535552736</v>
      </c>
      <c r="Y34" s="142">
        <f t="shared" si="6"/>
        <v>0.77576265551267665</v>
      </c>
      <c r="Z34" s="142">
        <f t="shared" si="6"/>
        <v>0.32669933614597135</v>
      </c>
      <c r="AA34" s="142">
        <f t="shared" si="6"/>
        <v>1.8239848073978493E-2</v>
      </c>
      <c r="AC34" s="140">
        <f t="shared" si="4"/>
        <v>41798</v>
      </c>
      <c r="AD34" s="142">
        <f t="shared" si="7"/>
        <v>-7.505768118391043E-2</v>
      </c>
      <c r="AE34" s="142">
        <f t="shared" si="7"/>
        <v>9.0722755685621825E-2</v>
      </c>
      <c r="AF34" s="142">
        <f t="shared" si="7"/>
        <v>7.2505255168798799E-2</v>
      </c>
      <c r="AG34" s="142">
        <f t="shared" si="7"/>
        <v>0.11408414331735206</v>
      </c>
      <c r="AH34" s="142">
        <f t="shared" si="7"/>
        <v>-1.9061946647130568E-2</v>
      </c>
    </row>
    <row r="35" spans="8:34">
      <c r="H35" s="137">
        <v>41091</v>
      </c>
      <c r="I35" s="138">
        <v>2461.6120000000001</v>
      </c>
      <c r="J35" s="138">
        <v>1618.7698</v>
      </c>
      <c r="K35" s="138">
        <v>975.05160000000001</v>
      </c>
      <c r="L35" s="138">
        <v>1635.9083000000001</v>
      </c>
      <c r="M35" s="138">
        <v>1311.3330000000001</v>
      </c>
      <c r="O35" s="140">
        <f t="shared" si="0"/>
        <v>41091</v>
      </c>
      <c r="P35" s="141">
        <f t="shared" si="1"/>
        <v>-5.5585374228609652E-2</v>
      </c>
      <c r="Q35" s="141">
        <f t="shared" si="1"/>
        <v>-0.22801510482341703</v>
      </c>
      <c r="R35" s="141">
        <f t="shared" si="1"/>
        <v>-0.18695908019002638</v>
      </c>
      <c r="S35" s="141">
        <f t="shared" si="1"/>
        <v>-0.21152872280880786</v>
      </c>
      <c r="T35" s="141">
        <f t="shared" si="1"/>
        <v>-0.30597064572638089</v>
      </c>
      <c r="V35" s="140">
        <f t="shared" si="2"/>
        <v>41455</v>
      </c>
      <c r="W35" s="142">
        <f t="shared" si="6"/>
        <v>1.074709264940954E-2</v>
      </c>
      <c r="X35" s="142">
        <f t="shared" si="6"/>
        <v>0.31889093348386766</v>
      </c>
      <c r="Y35" s="142">
        <f t="shared" si="6"/>
        <v>0.77021917637662507</v>
      </c>
      <c r="Z35" s="142">
        <f t="shared" si="6"/>
        <v>0.32021814534345072</v>
      </c>
      <c r="AA35" s="142">
        <f t="shared" si="6"/>
        <v>-5.1669218727277477E-2</v>
      </c>
      <c r="AC35" s="140">
        <f t="shared" si="4"/>
        <v>41805</v>
      </c>
      <c r="AD35" s="142">
        <f t="shared" si="7"/>
        <v>-5.7065051376874232E-2</v>
      </c>
      <c r="AE35" s="142">
        <f t="shared" si="7"/>
        <v>0.11823896883825147</v>
      </c>
      <c r="AF35" s="142">
        <f t="shared" si="7"/>
        <v>8.8595674552994552E-2</v>
      </c>
      <c r="AG35" s="142">
        <f t="shared" si="7"/>
        <v>0.15073809628580537</v>
      </c>
      <c r="AH35" s="142">
        <f t="shared" si="7"/>
        <v>-2.2617926064502192E-2</v>
      </c>
    </row>
    <row r="36" spans="8:34">
      <c r="H36" s="137">
        <v>41098</v>
      </c>
      <c r="I36" s="138">
        <v>2472.614</v>
      </c>
      <c r="J36" s="138">
        <v>1635.7922000000001</v>
      </c>
      <c r="K36" s="138">
        <v>1036.0651</v>
      </c>
      <c r="L36" s="138">
        <v>1637.6967999999999</v>
      </c>
      <c r="M36" s="138">
        <v>1332.4554000000001</v>
      </c>
      <c r="O36" s="140">
        <f t="shared" si="0"/>
        <v>41098</v>
      </c>
      <c r="P36" s="141">
        <f t="shared" si="1"/>
        <v>-5.136438013500888E-2</v>
      </c>
      <c r="Q36" s="141">
        <f t="shared" si="1"/>
        <v>-0.219897189799518</v>
      </c>
      <c r="R36" s="141">
        <f t="shared" si="1"/>
        <v>-0.13608333970529118</v>
      </c>
      <c r="S36" s="141">
        <f t="shared" si="1"/>
        <v>-0.21066670573899016</v>
      </c>
      <c r="T36" s="141">
        <f t="shared" si="1"/>
        <v>-0.29479151301736717</v>
      </c>
      <c r="V36" s="140">
        <f t="shared" si="2"/>
        <v>41462</v>
      </c>
      <c r="W36" s="142">
        <f t="shared" si="6"/>
        <v>2.2785269423674093E-2</v>
      </c>
      <c r="X36" s="142">
        <f t="shared" si="6"/>
        <v>0.38712484329523544</v>
      </c>
      <c r="Y36" s="142">
        <f t="shared" si="6"/>
        <v>0.92490527991447169</v>
      </c>
      <c r="Z36" s="142">
        <f t="shared" si="6"/>
        <v>0.38098988522293098</v>
      </c>
      <c r="AA36" s="142">
        <f t="shared" si="6"/>
        <v>-4.5511167760203253E-2</v>
      </c>
      <c r="AC36" s="140">
        <f t="shared" si="4"/>
        <v>41812</v>
      </c>
      <c r="AD36" s="142">
        <f t="shared" si="7"/>
        <v>-7.418547669030251E-2</v>
      </c>
      <c r="AE36" s="142">
        <f t="shared" si="7"/>
        <v>0.10611904463542499</v>
      </c>
      <c r="AF36" s="142">
        <f t="shared" si="7"/>
        <v>0.11915996234455806</v>
      </c>
      <c r="AG36" s="142">
        <f t="shared" si="7"/>
        <v>0.12035491086410022</v>
      </c>
      <c r="AH36" s="142">
        <f t="shared" si="7"/>
        <v>-1.5825262537292994E-2</v>
      </c>
    </row>
    <row r="37" spans="8:34">
      <c r="H37" s="137">
        <v>41105</v>
      </c>
      <c r="I37" s="138">
        <v>2450.6329999999998</v>
      </c>
      <c r="J37" s="138">
        <v>1573.3688999999999</v>
      </c>
      <c r="K37" s="138">
        <v>1043.2608</v>
      </c>
      <c r="L37" s="138">
        <v>1568.3770999999999</v>
      </c>
      <c r="M37" s="138">
        <v>1264.9443000000001</v>
      </c>
      <c r="O37" s="140">
        <f t="shared" si="0"/>
        <v>41105</v>
      </c>
      <c r="P37" s="141">
        <f t="shared" ref="P37:T68" si="8">I37/I$4-1</f>
        <v>-5.9797544211671272E-2</v>
      </c>
      <c r="Q37" s="141">
        <f t="shared" si="8"/>
        <v>-0.24966661390606892</v>
      </c>
      <c r="R37" s="141">
        <f t="shared" si="8"/>
        <v>-0.13008324848275832</v>
      </c>
      <c r="S37" s="141">
        <f t="shared" si="8"/>
        <v>-0.24407725350227882</v>
      </c>
      <c r="T37" s="141">
        <f t="shared" si="8"/>
        <v>-0.33052209033014868</v>
      </c>
      <c r="V37" s="140">
        <f t="shared" si="2"/>
        <v>41469</v>
      </c>
      <c r="W37" s="142">
        <f t="shared" si="6"/>
        <v>4.5072201502820208E-2</v>
      </c>
      <c r="X37" s="142">
        <f t="shared" si="6"/>
        <v>0.42278806184614703</v>
      </c>
      <c r="Y37" s="142">
        <f t="shared" si="6"/>
        <v>1.070588630369067</v>
      </c>
      <c r="Z37" s="142">
        <f t="shared" si="6"/>
        <v>0.39383925084800264</v>
      </c>
      <c r="AA37" s="142">
        <f t="shared" si="6"/>
        <v>-1.7800237812128361E-2</v>
      </c>
      <c r="AC37" s="140">
        <f t="shared" si="4"/>
        <v>41819</v>
      </c>
      <c r="AD37" s="142">
        <f t="shared" si="7"/>
        <v>-6.8323551904399982E-2</v>
      </c>
      <c r="AE37" s="142">
        <f t="shared" si="7"/>
        <v>0.15488095584104711</v>
      </c>
      <c r="AF37" s="142">
        <f t="shared" si="7"/>
        <v>0.15709413276813722</v>
      </c>
      <c r="AG37" s="142">
        <f t="shared" si="7"/>
        <v>0.17320469202284694</v>
      </c>
      <c r="AH37" s="142">
        <f t="shared" si="7"/>
        <v>3.038073027638033E-2</v>
      </c>
    </row>
    <row r="38" spans="8:34">
      <c r="H38" s="137">
        <v>41112</v>
      </c>
      <c r="I38" s="138">
        <v>2398.4549999999999</v>
      </c>
      <c r="J38" s="138">
        <v>1537.2065</v>
      </c>
      <c r="K38" s="138">
        <v>997.73860000000002</v>
      </c>
      <c r="L38" s="138">
        <v>1509.3961999999999</v>
      </c>
      <c r="M38" s="138">
        <v>1328.9022</v>
      </c>
      <c r="O38" s="140">
        <f t="shared" si="0"/>
        <v>41112</v>
      </c>
      <c r="P38" s="141">
        <f t="shared" si="8"/>
        <v>-7.9815998112407693E-2</v>
      </c>
      <c r="Q38" s="141">
        <f t="shared" si="8"/>
        <v>-0.26691231899232237</v>
      </c>
      <c r="R38" s="141">
        <f t="shared" si="8"/>
        <v>-0.16804166151420574</v>
      </c>
      <c r="S38" s="141">
        <f t="shared" si="8"/>
        <v>-0.27250473049037527</v>
      </c>
      <c r="T38" s="141">
        <f t="shared" si="8"/>
        <v>-0.29667206136138435</v>
      </c>
      <c r="V38" s="140">
        <f t="shared" si="2"/>
        <v>41476</v>
      </c>
      <c r="W38" s="142">
        <f t="shared" si="6"/>
        <v>6.0801749003327465E-3</v>
      </c>
      <c r="X38" s="142">
        <f t="shared" si="6"/>
        <v>0.4768969157569849</v>
      </c>
      <c r="Y38" s="142">
        <f t="shared" si="6"/>
        <v>1.1401803260692183</v>
      </c>
      <c r="Z38" s="142">
        <f t="shared" si="6"/>
        <v>0.47365632728692741</v>
      </c>
      <c r="AA38" s="142">
        <f t="shared" si="6"/>
        <v>-5.4748201438848954E-2</v>
      </c>
      <c r="AC38" s="140">
        <f t="shared" si="4"/>
        <v>41826</v>
      </c>
      <c r="AD38" s="142">
        <f t="shared" si="7"/>
        <v>-5.6002201092313686E-2</v>
      </c>
      <c r="AE38" s="142">
        <f t="shared" si="7"/>
        <v>0.19746917106728312</v>
      </c>
      <c r="AF38" s="142">
        <f t="shared" si="7"/>
        <v>0.25744008588746414</v>
      </c>
      <c r="AG38" s="142">
        <f t="shared" si="7"/>
        <v>0.20230104948879757</v>
      </c>
      <c r="AH38" s="142">
        <f t="shared" si="7"/>
        <v>3.2823121143527256E-2</v>
      </c>
    </row>
    <row r="39" spans="8:34">
      <c r="H39" s="137">
        <v>41119</v>
      </c>
      <c r="I39" s="138">
        <v>2349.1080000000002</v>
      </c>
      <c r="J39" s="138">
        <v>1526.1637000000001</v>
      </c>
      <c r="K39" s="138">
        <v>978.38430000000005</v>
      </c>
      <c r="L39" s="138">
        <v>1500.8838000000001</v>
      </c>
      <c r="M39" s="138">
        <v>1321.7959000000001</v>
      </c>
      <c r="O39" s="140">
        <f t="shared" si="0"/>
        <v>41119</v>
      </c>
      <c r="P39" s="141">
        <f t="shared" si="8"/>
        <v>-9.8748319102856419E-2</v>
      </c>
      <c r="Q39" s="141">
        <f t="shared" si="8"/>
        <v>-0.27217858650018911</v>
      </c>
      <c r="R39" s="141">
        <f t="shared" si="8"/>
        <v>-0.18418012831358144</v>
      </c>
      <c r="S39" s="141">
        <f t="shared" si="8"/>
        <v>-0.2766075172419078</v>
      </c>
      <c r="T39" s="141">
        <f t="shared" si="8"/>
        <v>-0.30043310512393318</v>
      </c>
      <c r="V39" s="140">
        <f t="shared" si="2"/>
        <v>41483</v>
      </c>
      <c r="W39" s="142">
        <f t="shared" si="6"/>
        <v>2.1480406386066742E-2</v>
      </c>
      <c r="X39" s="142">
        <f t="shared" si="6"/>
        <v>0.56079499717748149</v>
      </c>
      <c r="Y39" s="142">
        <f t="shared" si="6"/>
        <v>1.3387850692119909</v>
      </c>
      <c r="Z39" s="142">
        <f t="shared" si="6"/>
        <v>0.55421137663570708</v>
      </c>
      <c r="AA39" s="142">
        <f t="shared" si="6"/>
        <v>-5.1669133183346205E-2</v>
      </c>
      <c r="AC39" s="140">
        <f t="shared" si="4"/>
        <v>41833</v>
      </c>
      <c r="AD39" s="142">
        <f t="shared" si="7"/>
        <v>-6.9298011867700571E-2</v>
      </c>
      <c r="AE39" s="142">
        <f t="shared" si="7"/>
        <v>0.19101354657681036</v>
      </c>
      <c r="AF39" s="142">
        <f t="shared" si="7"/>
        <v>0.2018140928854617</v>
      </c>
      <c r="AG39" s="142">
        <f t="shared" si="7"/>
        <v>0.20755400012810976</v>
      </c>
      <c r="AH39" s="142">
        <f t="shared" si="7"/>
        <v>5.6144353039214723E-2</v>
      </c>
    </row>
    <row r="40" spans="8:34">
      <c r="H40" s="137">
        <v>41126</v>
      </c>
      <c r="I40" s="138">
        <v>2353.7370000000001</v>
      </c>
      <c r="J40" s="138">
        <v>1503.5590999999999</v>
      </c>
      <c r="K40" s="138">
        <v>1002.9176</v>
      </c>
      <c r="L40" s="138">
        <v>1473.1112000000001</v>
      </c>
      <c r="M40" s="138">
        <v>1286.2637</v>
      </c>
      <c r="O40" s="140">
        <f t="shared" si="0"/>
        <v>41126</v>
      </c>
      <c r="P40" s="141">
        <f t="shared" si="8"/>
        <v>-9.6972370942587593E-2</v>
      </c>
      <c r="Q40" s="141">
        <f t="shared" si="8"/>
        <v>-0.28295863055679848</v>
      </c>
      <c r="R40" s="141">
        <f t="shared" si="8"/>
        <v>-0.16372318347294523</v>
      </c>
      <c r="S40" s="141">
        <f t="shared" si="8"/>
        <v>-0.28999329038880128</v>
      </c>
      <c r="T40" s="141">
        <f t="shared" si="8"/>
        <v>-0.31923869441507524</v>
      </c>
      <c r="V40" s="140">
        <f t="shared" si="2"/>
        <v>41490</v>
      </c>
      <c r="W40" s="142">
        <f t="shared" si="6"/>
        <v>3.2161360254266969E-2</v>
      </c>
      <c r="X40" s="142">
        <f t="shared" si="6"/>
        <v>0.57035424440811422</v>
      </c>
      <c r="Y40" s="142">
        <f t="shared" si="6"/>
        <v>1.314292663413136</v>
      </c>
      <c r="Z40" s="142">
        <f t="shared" si="6"/>
        <v>0.5638652843393237</v>
      </c>
      <c r="AA40" s="142">
        <f t="shared" si="6"/>
        <v>-1.4721084012694785E-2</v>
      </c>
      <c r="AC40" s="140">
        <f t="shared" si="4"/>
        <v>41840</v>
      </c>
      <c r="AD40" s="142">
        <f t="shared" si="7"/>
        <v>-6.2306944056292668E-2</v>
      </c>
      <c r="AE40" s="142">
        <f t="shared" si="7"/>
        <v>0.16097369921939575</v>
      </c>
      <c r="AF40" s="142">
        <f t="shared" si="7"/>
        <v>0.12525043639047695</v>
      </c>
      <c r="AG40" s="142">
        <f t="shared" si="7"/>
        <v>0.19073347563706644</v>
      </c>
      <c r="AH40" s="142">
        <f t="shared" si="7"/>
        <v>4.1170376781892948E-2</v>
      </c>
    </row>
    <row r="41" spans="8:34">
      <c r="H41" s="137">
        <v>41133</v>
      </c>
      <c r="I41" s="138">
        <v>2399.7510000000002</v>
      </c>
      <c r="J41" s="138">
        <v>1572.2725</v>
      </c>
      <c r="K41" s="138">
        <v>1065.2212999999999</v>
      </c>
      <c r="L41" s="138">
        <v>1544.6527000000001</v>
      </c>
      <c r="M41" s="138">
        <v>1318.2426</v>
      </c>
      <c r="O41" s="140">
        <f t="shared" si="0"/>
        <v>41133</v>
      </c>
      <c r="P41" s="141">
        <f t="shared" si="8"/>
        <v>-7.9318778666369827E-2</v>
      </c>
      <c r="Q41" s="141">
        <f t="shared" si="8"/>
        <v>-0.25018948271611929</v>
      </c>
      <c r="R41" s="141">
        <f t="shared" si="8"/>
        <v>-0.11177161746806452</v>
      </c>
      <c r="S41" s="141">
        <f t="shared" si="8"/>
        <v>-0.25551188462958252</v>
      </c>
      <c r="T41" s="141">
        <f t="shared" si="8"/>
        <v>-0.30231370639343569</v>
      </c>
      <c r="V41" s="140">
        <f t="shared" si="2"/>
        <v>41497</v>
      </c>
      <c r="W41" s="142">
        <f t="shared" si="6"/>
        <v>4.9957744667560977E-2</v>
      </c>
      <c r="X41" s="142">
        <f t="shared" si="6"/>
        <v>0.58317141118597116</v>
      </c>
      <c r="Y41" s="142">
        <f t="shared" si="6"/>
        <v>1.299340214437672</v>
      </c>
      <c r="Z41" s="142">
        <f t="shared" si="6"/>
        <v>0.57782865368565317</v>
      </c>
      <c r="AA41" s="142">
        <f t="shared" si="6"/>
        <v>1.9147896902454331E-2</v>
      </c>
      <c r="AC41" s="140">
        <f t="shared" si="4"/>
        <v>41847</v>
      </c>
      <c r="AD41" s="142">
        <f t="shared" si="7"/>
        <v>-2.0577180132108852E-2</v>
      </c>
      <c r="AE41" s="142">
        <f t="shared" si="7"/>
        <v>0.15244689838137671</v>
      </c>
      <c r="AF41" s="142">
        <f t="shared" si="7"/>
        <v>9.2145397589455058E-2</v>
      </c>
      <c r="AG41" s="142">
        <f t="shared" si="7"/>
        <v>0.182516859861245</v>
      </c>
      <c r="AH41" s="142">
        <f t="shared" si="7"/>
        <v>7.7011023242415266E-2</v>
      </c>
    </row>
    <row r="42" spans="8:34">
      <c r="H42" s="137">
        <v>41140</v>
      </c>
      <c r="I42" s="138">
        <v>2313.4760000000001</v>
      </c>
      <c r="J42" s="138">
        <v>1532.8844999999999</v>
      </c>
      <c r="K42" s="138">
        <v>1059.5064</v>
      </c>
      <c r="L42" s="138">
        <v>1492.7488000000001</v>
      </c>
      <c r="M42" s="138">
        <v>1311.136</v>
      </c>
      <c r="O42" s="140">
        <f t="shared" si="0"/>
        <v>41140</v>
      </c>
      <c r="P42" s="141">
        <f t="shared" si="8"/>
        <v>-0.1124187846130531</v>
      </c>
      <c r="Q42" s="141">
        <f t="shared" si="8"/>
        <v>-0.2689734636448563</v>
      </c>
      <c r="R42" s="141">
        <f t="shared" si="8"/>
        <v>-0.11653695250533025</v>
      </c>
      <c r="S42" s="141">
        <f t="shared" si="8"/>
        <v>-0.28052840561930059</v>
      </c>
      <c r="T42" s="141">
        <f t="shared" si="8"/>
        <v>-0.3060749089324406</v>
      </c>
      <c r="V42" s="140">
        <f t="shared" si="2"/>
        <v>41504</v>
      </c>
      <c r="W42" s="142">
        <f t="shared" si="6"/>
        <v>5.8286638129007473E-2</v>
      </c>
      <c r="X42" s="142">
        <f t="shared" si="6"/>
        <v>0.54596621775180898</v>
      </c>
      <c r="Y42" s="142">
        <f t="shared" si="6"/>
        <v>1.2108855093243291</v>
      </c>
      <c r="Z42" s="142">
        <f t="shared" si="6"/>
        <v>0.54348496565876214</v>
      </c>
      <c r="AA42" s="142">
        <f t="shared" si="6"/>
        <v>1.6068914190882744E-2</v>
      </c>
      <c r="AC42" s="140">
        <f t="shared" si="4"/>
        <v>41854</v>
      </c>
      <c r="AD42" s="142">
        <f t="shared" si="7"/>
        <v>9.2970153101568087E-3</v>
      </c>
      <c r="AE42" s="142">
        <f t="shared" si="7"/>
        <v>0.17157253405464834</v>
      </c>
      <c r="AF42" s="142">
        <f t="shared" si="7"/>
        <v>0.11299629717781512</v>
      </c>
      <c r="AG42" s="142">
        <f t="shared" si="7"/>
        <v>0.20535331492284348</v>
      </c>
      <c r="AH42" s="142">
        <f t="shared" si="7"/>
        <v>7.1524163369072635E-2</v>
      </c>
    </row>
    <row r="43" spans="8:34">
      <c r="H43" s="137">
        <v>41147</v>
      </c>
      <c r="I43" s="138">
        <v>2275.6770000000001</v>
      </c>
      <c r="J43" s="138">
        <v>1566.3278</v>
      </c>
      <c r="K43" s="138">
        <v>1099.1029000000001</v>
      </c>
      <c r="L43" s="138">
        <v>1507.0724</v>
      </c>
      <c r="M43" s="138">
        <v>1385.7534000000001</v>
      </c>
      <c r="O43" s="140">
        <f t="shared" si="0"/>
        <v>41147</v>
      </c>
      <c r="P43" s="141">
        <f t="shared" si="8"/>
        <v>-0.12692063479883897</v>
      </c>
      <c r="Q43" s="141">
        <f t="shared" si="8"/>
        <v>-0.25302448656061671</v>
      </c>
      <c r="R43" s="141">
        <f t="shared" si="8"/>
        <v>-8.3519648824934567E-2</v>
      </c>
      <c r="S43" s="141">
        <f t="shared" si="8"/>
        <v>-0.27362475020904575</v>
      </c>
      <c r="T43" s="141">
        <f t="shared" si="8"/>
        <v>-0.26658328785711005</v>
      </c>
      <c r="V43" s="140">
        <f t="shared" si="2"/>
        <v>41511</v>
      </c>
      <c r="W43" s="142">
        <f t="shared" si="6"/>
        <v>5.0379838694861512E-2</v>
      </c>
      <c r="X43" s="142">
        <f t="shared" si="6"/>
        <v>0.65448787783259887</v>
      </c>
      <c r="Y43" s="142">
        <f t="shared" si="6"/>
        <v>1.4061864150983419</v>
      </c>
      <c r="Z43" s="142">
        <f t="shared" si="6"/>
        <v>0.66868561496466339</v>
      </c>
      <c r="AA43" s="142">
        <f t="shared" si="6"/>
        <v>-1.1642101301123198E-2</v>
      </c>
      <c r="AC43" s="140">
        <f t="shared" si="4"/>
        <v>41861</v>
      </c>
      <c r="AD43" s="142">
        <f t="shared" si="7"/>
        <v>1.0047466469088162E-2</v>
      </c>
      <c r="AE43" s="142">
        <f t="shared" si="7"/>
        <v>0.20394161502106734</v>
      </c>
      <c r="AF43" s="142">
        <f t="shared" si="7"/>
        <v>0.14960218772892486</v>
      </c>
      <c r="AG43" s="142">
        <f t="shared" si="7"/>
        <v>0.240056678509178</v>
      </c>
      <c r="AH43" s="142">
        <f t="shared" si="7"/>
        <v>8.2283005095966644E-2</v>
      </c>
    </row>
    <row r="44" spans="8:34">
      <c r="H44" s="137">
        <v>41154</v>
      </c>
      <c r="I44" s="138">
        <v>2204.8679999999999</v>
      </c>
      <c r="J44" s="138">
        <v>1522.8101999999999</v>
      </c>
      <c r="K44" s="138">
        <v>1099.0418999999999</v>
      </c>
      <c r="L44" s="138">
        <v>1458.3849</v>
      </c>
      <c r="M44" s="138">
        <v>1343.1147000000001</v>
      </c>
      <c r="O44" s="140">
        <f t="shared" si="0"/>
        <v>41154</v>
      </c>
      <c r="P44" s="141">
        <f t="shared" si="8"/>
        <v>-0.15408700189334723</v>
      </c>
      <c r="Q44" s="141">
        <f t="shared" si="8"/>
        <v>-0.2737778573452313</v>
      </c>
      <c r="R44" s="141">
        <f t="shared" si="8"/>
        <v>-8.3570513308525496E-2</v>
      </c>
      <c r="S44" s="141">
        <f t="shared" si="8"/>
        <v>-0.29709103820834637</v>
      </c>
      <c r="T44" s="141">
        <f t="shared" si="8"/>
        <v>-0.28915002676177159</v>
      </c>
      <c r="V44" s="140">
        <f t="shared" si="2"/>
        <v>41518</v>
      </c>
      <c r="W44" s="142">
        <f t="shared" si="6"/>
        <v>6.2772133526850515E-2</v>
      </c>
      <c r="X44" s="142">
        <f t="shared" si="6"/>
        <v>0.58815370629678232</v>
      </c>
      <c r="Y44" s="142">
        <f t="shared" si="6"/>
        <v>1.2541485266713654</v>
      </c>
      <c r="Z44" s="142">
        <f t="shared" si="6"/>
        <v>0.6025077909051233</v>
      </c>
      <c r="AA44" s="142">
        <f t="shared" si="6"/>
        <v>-2.4051531664086578E-3</v>
      </c>
      <c r="AC44" s="140">
        <f t="shared" si="4"/>
        <v>41868</v>
      </c>
      <c r="AD44" s="142">
        <f t="shared" si="7"/>
        <v>2.2829833466568861E-2</v>
      </c>
      <c r="AE44" s="142">
        <f t="shared" si="7"/>
        <v>0.23475463357155357</v>
      </c>
      <c r="AF44" s="142">
        <f t="shared" si="7"/>
        <v>0.19906043909669568</v>
      </c>
      <c r="AG44" s="142">
        <f t="shared" si="7"/>
        <v>0.26595799269259901</v>
      </c>
      <c r="AH44" s="142">
        <f t="shared" si="7"/>
        <v>0.10590086938303833</v>
      </c>
    </row>
    <row r="45" spans="8:34">
      <c r="H45" s="137">
        <v>41161</v>
      </c>
      <c r="I45" s="138">
        <v>2317.1790000000001</v>
      </c>
      <c r="J45" s="138">
        <v>1609.6937</v>
      </c>
      <c r="K45" s="138">
        <v>1151.5721000000001</v>
      </c>
      <c r="L45" s="138">
        <v>1558.8364999999999</v>
      </c>
      <c r="M45" s="138">
        <v>1371.5404000000001</v>
      </c>
      <c r="O45" s="140">
        <f t="shared" si="0"/>
        <v>41161</v>
      </c>
      <c r="P45" s="141">
        <f t="shared" si="8"/>
        <v>-0.11099810281623401</v>
      </c>
      <c r="Q45" s="141">
        <f t="shared" si="8"/>
        <v>-0.23234346090413471</v>
      </c>
      <c r="R45" s="141">
        <f t="shared" si="8"/>
        <v>-3.9768521572086102E-2</v>
      </c>
      <c r="S45" s="141">
        <f t="shared" si="8"/>
        <v>-0.24867560969814273</v>
      </c>
      <c r="T45" s="141">
        <f t="shared" si="8"/>
        <v>-0.27410558708414923</v>
      </c>
      <c r="V45" s="140">
        <f t="shared" si="2"/>
        <v>41525</v>
      </c>
      <c r="W45" s="142">
        <f t="shared" si="6"/>
        <v>8.2922415535265026E-2</v>
      </c>
      <c r="X45" s="142">
        <f t="shared" si="6"/>
        <v>0.66989017836851095</v>
      </c>
      <c r="Y45" s="142">
        <f t="shared" si="6"/>
        <v>1.4565947036876077</v>
      </c>
      <c r="Z45" s="142">
        <f t="shared" si="6"/>
        <v>0.67636480578249802</v>
      </c>
      <c r="AA45" s="142">
        <f t="shared" si="6"/>
        <v>6.7374400123165756E-4</v>
      </c>
      <c r="AC45" s="140">
        <f t="shared" si="4"/>
        <v>41875</v>
      </c>
      <c r="AD45" s="142">
        <f t="shared" si="7"/>
        <v>2.487884243342009E-2</v>
      </c>
      <c r="AE45" s="142">
        <f t="shared" si="7"/>
        <v>0.27247330446230356</v>
      </c>
      <c r="AF45" s="142">
        <f t="shared" si="7"/>
        <v>0.23252031586323052</v>
      </c>
      <c r="AG45" s="142">
        <f t="shared" si="7"/>
        <v>0.31581827930814121</v>
      </c>
      <c r="AH45" s="142">
        <f t="shared" si="7"/>
        <v>8.270453533635469E-2</v>
      </c>
    </row>
    <row r="46" spans="8:34">
      <c r="H46" s="137">
        <v>41168</v>
      </c>
      <c r="I46" s="138">
        <v>2315.5419999999999</v>
      </c>
      <c r="J46" s="138">
        <v>1615.1858</v>
      </c>
      <c r="K46" s="138">
        <v>1154.0171</v>
      </c>
      <c r="L46" s="138">
        <v>1573.4443000000001</v>
      </c>
      <c r="M46" s="138">
        <v>1346.6679999999999</v>
      </c>
      <c r="O46" s="140">
        <f t="shared" si="0"/>
        <v>41168</v>
      </c>
      <c r="P46" s="141">
        <f t="shared" si="8"/>
        <v>-0.11162614929244064</v>
      </c>
      <c r="Q46" s="141">
        <f t="shared" si="8"/>
        <v>-0.22972430020395407</v>
      </c>
      <c r="R46" s="141">
        <f t="shared" si="8"/>
        <v>-3.7729773008486678E-2</v>
      </c>
      <c r="S46" s="141">
        <f t="shared" si="8"/>
        <v>-0.24163497623295793</v>
      </c>
      <c r="T46" s="141">
        <f t="shared" si="8"/>
        <v>-0.2872694254922693</v>
      </c>
      <c r="V46" s="140">
        <f t="shared" si="2"/>
        <v>41532</v>
      </c>
      <c r="W46" s="142">
        <f t="shared" si="6"/>
        <v>0.14314545020300939</v>
      </c>
      <c r="X46" s="142">
        <f t="shared" si="6"/>
        <v>0.61542642024002414</v>
      </c>
      <c r="Y46" s="142">
        <f t="shared" si="6"/>
        <v>1.3035236480601653</v>
      </c>
      <c r="Z46" s="142">
        <f t="shared" si="6"/>
        <v>0.61928185848500394</v>
      </c>
      <c r="AA46" s="142">
        <f t="shared" si="6"/>
        <v>4.3779673051095314E-2</v>
      </c>
      <c r="AC46" s="140">
        <f t="shared" si="4"/>
        <v>41882</v>
      </c>
      <c r="AD46" s="142">
        <f t="shared" si="7"/>
        <v>1.314676042973284E-2</v>
      </c>
      <c r="AE46" s="142">
        <f t="shared" si="7"/>
        <v>0.24237032455846519</v>
      </c>
      <c r="AF46" s="142">
        <f t="shared" si="7"/>
        <v>0.19402766939366911</v>
      </c>
      <c r="AG46" s="142">
        <f t="shared" si="7"/>
        <v>0.28536165540124236</v>
      </c>
      <c r="AH46" s="142">
        <f t="shared" si="7"/>
        <v>7.0661545631026446E-2</v>
      </c>
    </row>
    <row r="47" spans="8:34">
      <c r="H47" s="137">
        <v>41175</v>
      </c>
      <c r="I47" s="138">
        <v>2199.0630000000001</v>
      </c>
      <c r="J47" s="138">
        <v>1523.9187999999999</v>
      </c>
      <c r="K47" s="138">
        <v>1106.6837</v>
      </c>
      <c r="L47" s="138">
        <v>1486.7202</v>
      </c>
      <c r="M47" s="138">
        <v>1247.1780000000001</v>
      </c>
      <c r="O47" s="140">
        <f t="shared" si="0"/>
        <v>41175</v>
      </c>
      <c r="P47" s="141">
        <f t="shared" si="8"/>
        <v>-0.15631413066205757</v>
      </c>
      <c r="Q47" s="141">
        <f t="shared" si="8"/>
        <v>-0.27324917040358421</v>
      </c>
      <c r="R47" s="141">
        <f t="shared" si="8"/>
        <v>-7.7198444280584866E-2</v>
      </c>
      <c r="S47" s="141">
        <f t="shared" si="8"/>
        <v>-0.28343405622433449</v>
      </c>
      <c r="T47" s="141">
        <f t="shared" si="8"/>
        <v>-0.33992499082669025</v>
      </c>
      <c r="V47" s="140">
        <f t="shared" si="2"/>
        <v>41539</v>
      </c>
      <c r="W47" s="142">
        <f t="shared" si="6"/>
        <v>0.11724476860612532</v>
      </c>
      <c r="X47" s="142">
        <f t="shared" si="6"/>
        <v>0.634301884855905</v>
      </c>
      <c r="Y47" s="142">
        <f t="shared" si="6"/>
        <v>1.3733887079007934</v>
      </c>
      <c r="Z47" s="142">
        <f t="shared" si="6"/>
        <v>0.62291567445884799</v>
      </c>
      <c r="AA47" s="142">
        <f t="shared" si="6"/>
        <v>7.1490688543101255E-2</v>
      </c>
      <c r="AC47" s="140">
        <f t="shared" si="4"/>
        <v>41889</v>
      </c>
      <c r="AD47" s="142">
        <f t="shared" si="7"/>
        <v>6.1229362051521852E-2</v>
      </c>
      <c r="AE47" s="142">
        <f t="shared" si="7"/>
        <v>0.32051388463372876</v>
      </c>
      <c r="AF47" s="142">
        <f t="shared" si="7"/>
        <v>0.28273475195019593</v>
      </c>
      <c r="AG47" s="142">
        <f t="shared" si="7"/>
        <v>0.36630548463992341</v>
      </c>
      <c r="AH47" s="142">
        <f t="shared" si="7"/>
        <v>0.11203656015208008</v>
      </c>
    </row>
    <row r="48" spans="8:34">
      <c r="H48" s="137">
        <v>41182</v>
      </c>
      <c r="I48" s="138">
        <v>2293.1060000000002</v>
      </c>
      <c r="J48" s="138">
        <v>1566.9</v>
      </c>
      <c r="K48" s="138">
        <v>1122.1358</v>
      </c>
      <c r="L48" s="138">
        <v>1523.77</v>
      </c>
      <c r="M48" s="138">
        <v>1311.14</v>
      </c>
      <c r="O48" s="140">
        <f t="shared" si="0"/>
        <v>41182</v>
      </c>
      <c r="P48" s="141">
        <f t="shared" si="8"/>
        <v>-0.12023387729498802</v>
      </c>
      <c r="Q48" s="141">
        <f t="shared" si="8"/>
        <v>-0.25275160665081098</v>
      </c>
      <c r="R48" s="141">
        <f t="shared" si="8"/>
        <v>-6.4313803511834133E-2</v>
      </c>
      <c r="S48" s="141">
        <f t="shared" si="8"/>
        <v>-0.26557687980088929</v>
      </c>
      <c r="T48" s="141">
        <f t="shared" si="8"/>
        <v>-0.30607279191302816</v>
      </c>
      <c r="V48" s="140">
        <f t="shared" si="2"/>
        <v>41546</v>
      </c>
      <c r="W48" s="142">
        <f t="shared" si="6"/>
        <v>0.10000321507964216</v>
      </c>
      <c r="X48" s="142">
        <f t="shared" si="6"/>
        <v>0.68816433656151266</v>
      </c>
      <c r="Y48" s="142">
        <f t="shared" si="6"/>
        <v>1.5255156556939373</v>
      </c>
      <c r="Z48" s="142">
        <f t="shared" si="6"/>
        <v>0.68485195366038543</v>
      </c>
      <c r="AA48" s="142">
        <f t="shared" si="6"/>
        <v>6.8317949683061041E-3</v>
      </c>
      <c r="AC48" s="140">
        <f t="shared" si="4"/>
        <v>41896</v>
      </c>
      <c r="AD48" s="142">
        <f t="shared" si="7"/>
        <v>5.6506112580672507E-2</v>
      </c>
      <c r="AE48" s="142">
        <f t="shared" si="7"/>
        <v>0.345042760983991</v>
      </c>
      <c r="AF48" s="142">
        <f t="shared" si="7"/>
        <v>0.28643382193193245</v>
      </c>
      <c r="AG48" s="142">
        <f t="shared" si="7"/>
        <v>0.40337483175697386</v>
      </c>
      <c r="AH48" s="142">
        <f t="shared" si="7"/>
        <v>0.10399382695738768</v>
      </c>
    </row>
    <row r="49" spans="8:34">
      <c r="H49" s="137">
        <v>41196</v>
      </c>
      <c r="I49" s="138">
        <v>2304.5309999999999</v>
      </c>
      <c r="J49" s="138">
        <v>1564.46</v>
      </c>
      <c r="K49" s="138">
        <v>1122.3014000000001</v>
      </c>
      <c r="L49" s="138">
        <v>1518.66</v>
      </c>
      <c r="M49" s="138">
        <v>1314.69</v>
      </c>
      <c r="O49" s="140">
        <f t="shared" si="0"/>
        <v>41196</v>
      </c>
      <c r="P49" s="141">
        <f t="shared" si="8"/>
        <v>-0.11585059629886107</v>
      </c>
      <c r="Q49" s="141">
        <f t="shared" si="8"/>
        <v>-0.25391523297014984</v>
      </c>
      <c r="R49" s="141">
        <f t="shared" si="8"/>
        <v>-6.4175718946544835E-2</v>
      </c>
      <c r="S49" s="141">
        <f t="shared" si="8"/>
        <v>-0.26803978571465403</v>
      </c>
      <c r="T49" s="141">
        <f t="shared" si="8"/>
        <v>-0.30419393718454091</v>
      </c>
      <c r="V49" s="140">
        <f t="shared" si="2"/>
        <v>41553</v>
      </c>
      <c r="W49" s="142">
        <f t="shared" si="6"/>
        <v>0.10646368797192785</v>
      </c>
      <c r="X49" s="142">
        <f t="shared" si="6"/>
        <v>0.72632068209643497</v>
      </c>
      <c r="Y49" s="142">
        <f t="shared" si="6"/>
        <v>1.6182944041457086</v>
      </c>
      <c r="Z49" s="142">
        <f t="shared" si="6"/>
        <v>0.7194393611074954</v>
      </c>
      <c r="AA49" s="142">
        <f t="shared" si="6"/>
        <v>9.9107776798774694E-3</v>
      </c>
      <c r="AC49" s="140">
        <f t="shared" si="4"/>
        <v>41903</v>
      </c>
      <c r="AD49" s="142">
        <f t="shared" si="7"/>
        <v>5.0809703004187634E-2</v>
      </c>
      <c r="AE49" s="142">
        <f t="shared" si="7"/>
        <v>0.3382558931254136</v>
      </c>
      <c r="AF49" s="142">
        <f t="shared" si="7"/>
        <v>0.2535134285787608</v>
      </c>
      <c r="AG49" s="142">
        <f t="shared" si="7"/>
        <v>0.40200068756596563</v>
      </c>
      <c r="AH49" s="142">
        <f t="shared" si="7"/>
        <v>0.11400151891900245</v>
      </c>
    </row>
    <row r="50" spans="8:34">
      <c r="H50" s="137">
        <v>41203</v>
      </c>
      <c r="I50" s="138">
        <v>2332.4699999999998</v>
      </c>
      <c r="J50" s="138">
        <v>1545.86</v>
      </c>
      <c r="K50" s="138">
        <v>1116.0943</v>
      </c>
      <c r="L50" s="138">
        <v>1493.73</v>
      </c>
      <c r="M50" s="138">
        <v>1314.68</v>
      </c>
      <c r="O50" s="140">
        <f t="shared" si="0"/>
        <v>41203</v>
      </c>
      <c r="P50" s="141">
        <f t="shared" si="8"/>
        <v>-0.10513160393555332</v>
      </c>
      <c r="Q50" s="141">
        <f t="shared" si="8"/>
        <v>-0.26278549917494598</v>
      </c>
      <c r="R50" s="141">
        <f t="shared" si="8"/>
        <v>-6.9351471997309067E-2</v>
      </c>
      <c r="S50" s="141">
        <f t="shared" si="8"/>
        <v>-0.28005548912564382</v>
      </c>
      <c r="T50" s="141">
        <f t="shared" si="8"/>
        <v>-0.3041992297330719</v>
      </c>
      <c r="V50" s="140">
        <f t="shared" si="2"/>
        <v>41560</v>
      </c>
      <c r="W50" s="142">
        <f t="shared" si="6"/>
        <v>0.13377854531425104</v>
      </c>
      <c r="X50" s="142">
        <f t="shared" si="6"/>
        <v>0.81234151741530636</v>
      </c>
      <c r="Y50" s="142">
        <f t="shared" si="6"/>
        <v>1.6890837372098675</v>
      </c>
      <c r="Z50" s="142">
        <f t="shared" si="6"/>
        <v>0.81523135351184162</v>
      </c>
      <c r="AA50" s="142">
        <f t="shared" si="6"/>
        <v>7.7648568422313158E-2</v>
      </c>
      <c r="AC50" s="140">
        <f t="shared" si="4"/>
        <v>41910</v>
      </c>
      <c r="AD50" s="142">
        <f t="shared" si="7"/>
        <v>5.6004800807644806E-2</v>
      </c>
      <c r="AE50" s="142">
        <f t="shared" si="7"/>
        <v>0.38990260434856983</v>
      </c>
      <c r="AF50" s="142">
        <f t="shared" si="7"/>
        <v>0.31150747860387296</v>
      </c>
      <c r="AG50" s="142">
        <f t="shared" si="7"/>
        <v>0.4608200248920411</v>
      </c>
      <c r="AH50" s="142">
        <f t="shared" si="7"/>
        <v>0.11195698813537591</v>
      </c>
    </row>
    <row r="51" spans="8:34">
      <c r="H51" s="137">
        <v>41210</v>
      </c>
      <c r="I51" s="138">
        <v>2247.9070000000002</v>
      </c>
      <c r="J51" s="138">
        <v>1490.61</v>
      </c>
      <c r="K51" s="138">
        <v>1067.27</v>
      </c>
      <c r="L51" s="138">
        <v>1438.07</v>
      </c>
      <c r="M51" s="138">
        <v>1282.7</v>
      </c>
      <c r="O51" s="140">
        <f t="shared" si="0"/>
        <v>41210</v>
      </c>
      <c r="P51" s="141">
        <f t="shared" si="8"/>
        <v>-0.13757478913253229</v>
      </c>
      <c r="Q51" s="141">
        <f t="shared" si="8"/>
        <v>-0.28913400497145036</v>
      </c>
      <c r="R51" s="141">
        <f t="shared" si="8"/>
        <v>-0.11006332127900664</v>
      </c>
      <c r="S51" s="141">
        <f t="shared" si="8"/>
        <v>-0.30688236645639755</v>
      </c>
      <c r="T51" s="141">
        <f t="shared" si="8"/>
        <v>-0.32112479993504983</v>
      </c>
      <c r="V51" s="140">
        <f t="shared" si="2"/>
        <v>41567</v>
      </c>
      <c r="W51" s="142">
        <f t="shared" si="6"/>
        <v>0.11427954658191108</v>
      </c>
      <c r="X51" s="142">
        <f t="shared" si="6"/>
        <v>0.7702425899723615</v>
      </c>
      <c r="Y51" s="142">
        <f t="shared" si="6"/>
        <v>1.6183306366772592</v>
      </c>
      <c r="Z51" s="142">
        <f t="shared" si="6"/>
        <v>0.77586159370908359</v>
      </c>
      <c r="AA51" s="142">
        <f t="shared" si="6"/>
        <v>4.9937638474238488E-2</v>
      </c>
      <c r="AC51" s="140">
        <f t="shared" si="4"/>
        <v>41917</v>
      </c>
      <c r="AD51" s="142">
        <f t="shared" si="7"/>
        <v>6.1978513352787701E-2</v>
      </c>
      <c r="AE51" s="142">
        <f t="shared" si="7"/>
        <v>0.42121329795369555</v>
      </c>
      <c r="AF51" s="142">
        <f t="shared" si="7"/>
        <v>0.34173828356074631</v>
      </c>
      <c r="AG51" s="142">
        <f t="shared" si="7"/>
        <v>0.49799525776044007</v>
      </c>
      <c r="AH51" s="142">
        <f t="shared" si="7"/>
        <v>0.11188983875419112</v>
      </c>
    </row>
    <row r="52" spans="8:34">
      <c r="H52" s="137">
        <v>41217</v>
      </c>
      <c r="I52" s="138">
        <v>2306.7739999999999</v>
      </c>
      <c r="J52" s="138">
        <v>1493.75</v>
      </c>
      <c r="K52" s="138">
        <v>1103.5782999999999</v>
      </c>
      <c r="L52" s="138">
        <v>1432.64</v>
      </c>
      <c r="M52" s="138">
        <v>1282.7</v>
      </c>
      <c r="O52" s="140">
        <f t="shared" si="0"/>
        <v>41217</v>
      </c>
      <c r="P52" s="141">
        <f t="shared" si="8"/>
        <v>-0.11499005369279436</v>
      </c>
      <c r="Q52" s="141">
        <f t="shared" si="8"/>
        <v>-0.2876365514293503</v>
      </c>
      <c r="R52" s="141">
        <f t="shared" si="8"/>
        <v>-7.9787863417354665E-2</v>
      </c>
      <c r="S52" s="141">
        <f t="shared" si="8"/>
        <v>-0.30949950522581882</v>
      </c>
      <c r="T52" s="141">
        <f t="shared" si="8"/>
        <v>-0.32112479993504983</v>
      </c>
      <c r="V52" s="140">
        <f t="shared" si="2"/>
        <v>41574</v>
      </c>
      <c r="W52" s="142">
        <f t="shared" si="6"/>
        <v>8.7872260292848114E-2</v>
      </c>
      <c r="X52" s="142">
        <f t="shared" si="6"/>
        <v>0.64542993922421088</v>
      </c>
      <c r="Y52" s="142">
        <f t="shared" si="6"/>
        <v>1.3661990542621929</v>
      </c>
      <c r="Z52" s="142">
        <f t="shared" si="6"/>
        <v>0.65204056630500506</v>
      </c>
      <c r="AA52" s="142">
        <f t="shared" si="6"/>
        <v>3.4542639372449724E-2</v>
      </c>
      <c r="AC52" s="140">
        <f t="shared" si="4"/>
        <v>41924</v>
      </c>
      <c r="AD52" s="142">
        <f t="shared" si="7"/>
        <v>6.882486367742735E-2</v>
      </c>
      <c r="AE52" s="142">
        <f t="shared" si="7"/>
        <v>0.425709812322425</v>
      </c>
      <c r="AF52" s="142">
        <f t="shared" si="7"/>
        <v>0.32040177478276832</v>
      </c>
      <c r="AG52" s="142">
        <f t="shared" si="7"/>
        <v>0.51175783731118529</v>
      </c>
      <c r="AH52" s="142">
        <f t="shared" si="7"/>
        <v>0.11382063527343567</v>
      </c>
    </row>
    <row r="53" spans="8:34">
      <c r="H53" s="137">
        <v>41224</v>
      </c>
      <c r="I53" s="138">
        <v>2240.924</v>
      </c>
      <c r="J53" s="138">
        <v>1436.59</v>
      </c>
      <c r="K53" s="138">
        <v>1071.8958</v>
      </c>
      <c r="L53" s="138">
        <v>1376.25</v>
      </c>
      <c r="M53" s="138">
        <v>1229.4000000000001</v>
      </c>
      <c r="O53" s="140">
        <f t="shared" si="0"/>
        <v>41224</v>
      </c>
      <c r="P53" s="141">
        <f t="shared" si="8"/>
        <v>-0.14025386582364441</v>
      </c>
      <c r="Q53" s="141">
        <f t="shared" si="8"/>
        <v>-0.31489592864796012</v>
      </c>
      <c r="R53" s="141">
        <f t="shared" si="8"/>
        <v>-0.10620612573483545</v>
      </c>
      <c r="S53" s="141">
        <f t="shared" si="8"/>
        <v>-0.33667822625853894</v>
      </c>
      <c r="T53" s="141">
        <f t="shared" si="8"/>
        <v>-0.34933408360501306</v>
      </c>
      <c r="V53" s="140">
        <f t="shared" si="2"/>
        <v>41581</v>
      </c>
      <c r="W53" s="142">
        <f t="shared" si="6"/>
        <v>9.5405191894325059E-2</v>
      </c>
      <c r="X53" s="142">
        <f t="shared" si="6"/>
        <v>0.56873470524841818</v>
      </c>
      <c r="Y53" s="142">
        <f t="shared" si="6"/>
        <v>1.2123330431457773</v>
      </c>
      <c r="Z53" s="142">
        <f t="shared" si="6"/>
        <v>0.56626273918270154</v>
      </c>
      <c r="AA53" s="142">
        <f t="shared" si="6"/>
        <v>4.9937724018169538E-2</v>
      </c>
      <c r="AC53" s="140">
        <f t="shared" si="4"/>
        <v>41931</v>
      </c>
      <c r="AD53" s="142">
        <f t="shared" si="7"/>
        <v>5.7968019168567642E-2</v>
      </c>
      <c r="AE53" s="142">
        <f t="shared" si="7"/>
        <v>0.36450707298932361</v>
      </c>
      <c r="AF53" s="142">
        <f t="shared" si="7"/>
        <v>0.25510792957235351</v>
      </c>
      <c r="AG53" s="142">
        <f t="shared" si="7"/>
        <v>0.44074099480947448</v>
      </c>
      <c r="AH53" s="142">
        <f t="shared" si="7"/>
        <v>0.11256351492092831</v>
      </c>
    </row>
    <row r="54" spans="8:34">
      <c r="H54" s="137">
        <v>41231</v>
      </c>
      <c r="I54" s="138">
        <v>2177.2399999999998</v>
      </c>
      <c r="J54" s="138">
        <v>1364.03</v>
      </c>
      <c r="K54" s="138">
        <v>1018.4218</v>
      </c>
      <c r="L54" s="138">
        <v>1306.01</v>
      </c>
      <c r="M54" s="138">
        <v>1168.99</v>
      </c>
      <c r="O54" s="140">
        <f t="shared" si="0"/>
        <v>41231</v>
      </c>
      <c r="P54" s="141">
        <f t="shared" si="8"/>
        <v>-0.16468667693588523</v>
      </c>
      <c r="Q54" s="141">
        <f t="shared" si="8"/>
        <v>-0.34949950476731495</v>
      </c>
      <c r="R54" s="141">
        <f t="shared" si="8"/>
        <v>-0.15079509943214398</v>
      </c>
      <c r="S54" s="141">
        <f t="shared" si="8"/>
        <v>-0.37053233807514219</v>
      </c>
      <c r="T54" s="141">
        <f t="shared" si="8"/>
        <v>-0.38130636928048178</v>
      </c>
      <c r="V54" s="140">
        <f t="shared" si="2"/>
        <v>41588</v>
      </c>
      <c r="W54" s="142">
        <f t="shared" si="6"/>
        <v>6.0032426374676318E-2</v>
      </c>
      <c r="X54" s="142">
        <f t="shared" si="6"/>
        <v>0.53864577758553711</v>
      </c>
      <c r="Y54" s="142">
        <f t="shared" si="6"/>
        <v>1.119683416046279</v>
      </c>
      <c r="Z54" s="142">
        <f t="shared" si="6"/>
        <v>0.5503892772643395</v>
      </c>
      <c r="AA54" s="142">
        <f t="shared" si="6"/>
        <v>1.9147811358523059E-2</v>
      </c>
      <c r="AC54" s="140">
        <f t="shared" si="4"/>
        <v>41938</v>
      </c>
      <c r="AD54" s="142">
        <f t="shared" si="7"/>
        <v>3.5859173420510482E-2</v>
      </c>
      <c r="AE54" s="142">
        <f t="shared" si="7"/>
        <v>0.35456600781700032</v>
      </c>
      <c r="AF54" s="142">
        <f t="shared" si="7"/>
        <v>0.24231458488729363</v>
      </c>
      <c r="AG54" s="142">
        <f t="shared" si="7"/>
        <v>0.43863503389109537</v>
      </c>
      <c r="AH54" s="142">
        <f t="shared" si="7"/>
        <v>6.764284519986008E-2</v>
      </c>
    </row>
    <row r="55" spans="8:34">
      <c r="H55" s="137">
        <v>41238</v>
      </c>
      <c r="I55" s="138">
        <v>2192.6759999999999</v>
      </c>
      <c r="J55" s="138">
        <v>1370.55</v>
      </c>
      <c r="K55" s="138">
        <v>1027.2358999999999</v>
      </c>
      <c r="L55" s="138">
        <v>1317.37</v>
      </c>
      <c r="M55" s="138">
        <v>1154.77</v>
      </c>
      <c r="O55" s="140">
        <f t="shared" si="0"/>
        <v>41238</v>
      </c>
      <c r="P55" s="141">
        <f t="shared" si="8"/>
        <v>-0.15876454779310911</v>
      </c>
      <c r="Q55" s="141">
        <f t="shared" si="8"/>
        <v>-0.3463901426353112</v>
      </c>
      <c r="R55" s="141">
        <f t="shared" si="8"/>
        <v>-0.143445515090867</v>
      </c>
      <c r="S55" s="141">
        <f t="shared" si="8"/>
        <v>-0.36505707169933621</v>
      </c>
      <c r="T55" s="141">
        <f t="shared" si="8"/>
        <v>-0.38883237329149256</v>
      </c>
      <c r="V55" s="140">
        <f t="shared" si="2"/>
        <v>41595</v>
      </c>
      <c r="W55" s="142">
        <f t="shared" si="6"/>
        <v>7.9685289632746015E-2</v>
      </c>
      <c r="X55" s="142">
        <f t="shared" si="6"/>
        <v>0.59478757798582138</v>
      </c>
      <c r="Y55" s="142">
        <f t="shared" si="6"/>
        <v>1.2326578240960675</v>
      </c>
      <c r="Z55" s="142">
        <f t="shared" si="6"/>
        <v>0.61118827574061463</v>
      </c>
      <c r="AA55" s="142">
        <f t="shared" si="6"/>
        <v>9.9108632238087413E-3</v>
      </c>
      <c r="AC55" s="140">
        <f t="shared" si="4"/>
        <v>41945</v>
      </c>
      <c r="AD55" s="142">
        <f t="shared" si="7"/>
        <v>8.6821826343348674E-2</v>
      </c>
      <c r="AE55" s="142">
        <f t="shared" si="7"/>
        <v>0.39496526280530553</v>
      </c>
      <c r="AF55" s="142">
        <f t="shared" si="7"/>
        <v>0.23526910568510639</v>
      </c>
      <c r="AG55" s="142">
        <f t="shared" si="7"/>
        <v>0.4917323921354344</v>
      </c>
      <c r="AH55" s="142">
        <f t="shared" si="7"/>
        <v>0.12888551500553658</v>
      </c>
    </row>
    <row r="56" spans="8:34">
      <c r="H56" s="137">
        <v>41245</v>
      </c>
      <c r="I56" s="138">
        <v>2139.6610000000001</v>
      </c>
      <c r="J56" s="138">
        <v>1280.69</v>
      </c>
      <c r="K56" s="138">
        <v>944.83439999999996</v>
      </c>
      <c r="L56" s="138">
        <v>1220.24</v>
      </c>
      <c r="M56" s="138">
        <v>1126.3499999999999</v>
      </c>
      <c r="O56" s="140">
        <f t="shared" si="0"/>
        <v>41245</v>
      </c>
      <c r="P56" s="141">
        <f t="shared" si="8"/>
        <v>-0.17910412258607822</v>
      </c>
      <c r="Q56" s="141">
        <f t="shared" si="8"/>
        <v>-0.38924402011719139</v>
      </c>
      <c r="R56" s="141">
        <f t="shared" si="8"/>
        <v>-0.21215551090413631</v>
      </c>
      <c r="S56" s="141">
        <f t="shared" si="8"/>
        <v>-0.41187156316782525</v>
      </c>
      <c r="T56" s="141">
        <f t="shared" si="8"/>
        <v>-0.40387379621645236</v>
      </c>
      <c r="V56" s="140">
        <f t="shared" si="2"/>
        <v>41602</v>
      </c>
      <c r="W56" s="142">
        <f t="shared" si="6"/>
        <v>0.10137697268100898</v>
      </c>
      <c r="X56" s="142">
        <f t="shared" si="6"/>
        <v>0.66138017492283896</v>
      </c>
      <c r="Y56" s="142">
        <f t="shared" si="6"/>
        <v>1.2699860706045376</v>
      </c>
      <c r="Z56" s="142">
        <f t="shared" si="6"/>
        <v>0.69845139011186741</v>
      </c>
      <c r="AA56" s="142">
        <f t="shared" si="6"/>
        <v>2.5305947869528334E-2</v>
      </c>
      <c r="AC56" s="140">
        <f t="shared" si="4"/>
        <v>41950</v>
      </c>
      <c r="AD56" s="142">
        <f t="shared" si="7"/>
        <v>8.4147585839350336E-2</v>
      </c>
      <c r="AE56" s="142">
        <f t="shared" si="7"/>
        <v>0.39492204679050813</v>
      </c>
      <c r="AF56" s="142">
        <f t="shared" si="7"/>
        <v>0.23340727180653009</v>
      </c>
      <c r="AG56" s="142">
        <f t="shared" si="7"/>
        <v>0.50892307227309974</v>
      </c>
      <c r="AH56" s="142">
        <f t="shared" si="7"/>
        <v>0.12110407684037994</v>
      </c>
    </row>
    <row r="57" spans="8:34">
      <c r="H57" s="137">
        <v>41252</v>
      </c>
      <c r="I57" s="138">
        <v>2246.7570000000001</v>
      </c>
      <c r="J57" s="138">
        <v>1349.22</v>
      </c>
      <c r="K57" s="138">
        <v>985.45</v>
      </c>
      <c r="L57" s="138">
        <v>1285.96</v>
      </c>
      <c r="M57" s="138">
        <v>1193.8499999999999</v>
      </c>
      <c r="O57" s="140">
        <f t="shared" si="0"/>
        <v>41252</v>
      </c>
      <c r="P57" s="141">
        <f t="shared" si="8"/>
        <v>-0.13801599465949477</v>
      </c>
      <c r="Q57" s="141">
        <f t="shared" si="8"/>
        <v>-0.35656233500887569</v>
      </c>
      <c r="R57" s="141">
        <f t="shared" si="8"/>
        <v>-0.17828843681017648</v>
      </c>
      <c r="S57" s="141">
        <f t="shared" si="8"/>
        <v>-0.38019599043737018</v>
      </c>
      <c r="T57" s="141">
        <f t="shared" si="8"/>
        <v>-0.36814909363254023</v>
      </c>
      <c r="V57" s="140">
        <f t="shared" si="2"/>
        <v>41609</v>
      </c>
      <c r="W57" s="142">
        <f t="shared" si="6"/>
        <v>0.12019988609432142</v>
      </c>
      <c r="X57" s="142">
        <f t="shared" si="6"/>
        <v>0.729487767864343</v>
      </c>
      <c r="Y57" s="142">
        <f t="shared" si="6"/>
        <v>1.4039768198206284</v>
      </c>
      <c r="Z57" s="142">
        <f t="shared" si="6"/>
        <v>0.76102258022526637</v>
      </c>
      <c r="AA57" s="142">
        <f t="shared" si="6"/>
        <v>5.9174757696815128E-2</v>
      </c>
      <c r="AC57" s="149"/>
      <c r="AD57" s="150"/>
      <c r="AE57" s="150"/>
      <c r="AF57" s="150"/>
      <c r="AG57" s="141"/>
      <c r="AH57" s="141"/>
    </row>
    <row r="58" spans="8:34">
      <c r="H58" s="137">
        <v>41259</v>
      </c>
      <c r="I58" s="138">
        <v>2355.8649999999998</v>
      </c>
      <c r="J58" s="138">
        <v>1390.48</v>
      </c>
      <c r="K58" s="138">
        <v>1018.7</v>
      </c>
      <c r="L58" s="138">
        <v>1328.06</v>
      </c>
      <c r="M58" s="138">
        <v>1218.72</v>
      </c>
      <c r="O58" s="140">
        <f t="shared" si="0"/>
        <v>41259</v>
      </c>
      <c r="P58" s="141">
        <f t="shared" si="8"/>
        <v>-9.6155948889217191E-2</v>
      </c>
      <c r="Q58" s="141">
        <f t="shared" si="8"/>
        <v>-0.33688560470726903</v>
      </c>
      <c r="R58" s="141">
        <f t="shared" si="8"/>
        <v>-0.15056312403321004</v>
      </c>
      <c r="S58" s="141">
        <f t="shared" si="8"/>
        <v>-0.35990473036506099</v>
      </c>
      <c r="T58" s="141">
        <f t="shared" si="8"/>
        <v>-0.35498652543606768</v>
      </c>
      <c r="V58" s="140">
        <f t="shared" si="2"/>
        <v>41616</v>
      </c>
      <c r="W58" s="142">
        <f t="shared" si="6"/>
        <v>0.12632828718928546</v>
      </c>
      <c r="X58" s="142">
        <f t="shared" si="6"/>
        <v>0.63444521014933697</v>
      </c>
      <c r="Y58" s="142">
        <f t="shared" si="6"/>
        <v>1.2078865554527605</v>
      </c>
      <c r="Z58" s="142">
        <f t="shared" si="6"/>
        <v>0.66809511412623168</v>
      </c>
      <c r="AA58" s="142">
        <f t="shared" si="6"/>
        <v>4.3779758595026586E-2</v>
      </c>
      <c r="AC58" s="149"/>
      <c r="AD58" s="150"/>
      <c r="AE58" s="150"/>
      <c r="AF58" s="150"/>
      <c r="AG58" s="141"/>
      <c r="AH58" s="141"/>
    </row>
    <row r="59" spans="8:34">
      <c r="H59" s="137">
        <v>41266</v>
      </c>
      <c r="I59" s="138">
        <v>2372.002</v>
      </c>
      <c r="J59" s="138">
        <v>1398.83</v>
      </c>
      <c r="K59" s="138">
        <v>1041.43</v>
      </c>
      <c r="L59" s="138">
        <v>1338.26</v>
      </c>
      <c r="M59" s="138">
        <v>1204.52</v>
      </c>
      <c r="O59" s="140">
        <f t="shared" si="0"/>
        <v>41266</v>
      </c>
      <c r="P59" s="141">
        <f t="shared" si="8"/>
        <v>-8.9964876203483923E-2</v>
      </c>
      <c r="Q59" s="141">
        <f t="shared" si="8"/>
        <v>-0.33290352283576108</v>
      </c>
      <c r="R59" s="141">
        <f t="shared" si="8"/>
        <v>-0.13160985006567771</v>
      </c>
      <c r="S59" s="141">
        <f t="shared" si="8"/>
        <v>-0.35498855809100982</v>
      </c>
      <c r="T59" s="141">
        <f t="shared" si="8"/>
        <v>-0.36250194435001659</v>
      </c>
      <c r="V59" s="140">
        <f t="shared" si="2"/>
        <v>41623</v>
      </c>
      <c r="W59" s="142">
        <f t="shared" si="6"/>
        <v>0.1053622935459575</v>
      </c>
      <c r="X59" s="142">
        <f t="shared" si="6"/>
        <v>0.64229767673731541</v>
      </c>
      <c r="Y59" s="142">
        <f t="shared" si="6"/>
        <v>1.3019698714226267</v>
      </c>
      <c r="Z59" s="142">
        <f t="shared" si="6"/>
        <v>0.66292731296085017</v>
      </c>
      <c r="AA59" s="142">
        <f t="shared" si="6"/>
        <v>2.5305862325597284E-2</v>
      </c>
      <c r="AC59" s="149"/>
      <c r="AD59" s="150"/>
      <c r="AE59" s="150"/>
      <c r="AF59" s="150"/>
      <c r="AG59" s="141"/>
      <c r="AH59" s="141"/>
    </row>
    <row r="60" spans="8:34">
      <c r="H60" s="137">
        <v>41273</v>
      </c>
      <c r="I60" s="138">
        <v>2480.049</v>
      </c>
      <c r="J60" s="138">
        <v>1466.8</v>
      </c>
      <c r="K60" s="138">
        <v>1079.1300000000001</v>
      </c>
      <c r="L60" s="138">
        <v>1416.17</v>
      </c>
      <c r="M60" s="138">
        <v>1232.95</v>
      </c>
      <c r="O60" s="140">
        <f t="shared" si="0"/>
        <v>41273</v>
      </c>
      <c r="P60" s="141">
        <f t="shared" si="8"/>
        <v>-4.8511890488951659E-2</v>
      </c>
      <c r="Q60" s="141">
        <f t="shared" si="8"/>
        <v>-0.30048889950565427</v>
      </c>
      <c r="R60" s="141">
        <f t="shared" si="8"/>
        <v>-0.1001739315185608</v>
      </c>
      <c r="S60" s="141">
        <f t="shared" si="8"/>
        <v>-0.31743767751538965</v>
      </c>
      <c r="T60" s="141">
        <f t="shared" si="8"/>
        <v>-0.34745522887652591</v>
      </c>
      <c r="V60" s="140">
        <f t="shared" si="2"/>
        <v>41630</v>
      </c>
      <c r="W60" s="142">
        <f t="shared" si="6"/>
        <v>4.6341239367272413E-2</v>
      </c>
      <c r="X60" s="142">
        <f t="shared" si="6"/>
        <v>0.56116331752234183</v>
      </c>
      <c r="Y60" s="142">
        <f t="shared" si="6"/>
        <v>1.173667040513076</v>
      </c>
      <c r="Z60" s="142">
        <f t="shared" si="6"/>
        <v>0.58123184355403112</v>
      </c>
      <c r="AA60" s="142">
        <f t="shared" si="6"/>
        <v>-1.4721084012694785E-2</v>
      </c>
      <c r="AC60" s="149"/>
      <c r="AD60" s="150"/>
      <c r="AE60" s="150"/>
      <c r="AF60" s="150"/>
      <c r="AG60" s="141"/>
      <c r="AH60" s="141"/>
    </row>
    <row r="61" spans="8:34">
      <c r="H61" s="137">
        <v>41280</v>
      </c>
      <c r="I61" s="138">
        <v>2524.4090000000001</v>
      </c>
      <c r="J61" s="138">
        <v>1474.69</v>
      </c>
      <c r="K61" s="138">
        <v>1065.45</v>
      </c>
      <c r="L61" s="138">
        <v>1428.9</v>
      </c>
      <c r="M61" s="138">
        <v>1240.06</v>
      </c>
      <c r="O61" s="140">
        <f t="shared" si="0"/>
        <v>41280</v>
      </c>
      <c r="P61" s="141">
        <f t="shared" si="8"/>
        <v>-3.1492866857599888E-2</v>
      </c>
      <c r="Q61" s="141">
        <f t="shared" si="8"/>
        <v>-0.2967261898091037</v>
      </c>
      <c r="R61" s="141">
        <f t="shared" si="8"/>
        <v>-0.11158091734679854</v>
      </c>
      <c r="S61" s="141">
        <f t="shared" si="8"/>
        <v>-0.31130210172630424</v>
      </c>
      <c r="T61" s="141">
        <f t="shared" si="8"/>
        <v>-0.34369222687102052</v>
      </c>
      <c r="V61" s="140">
        <f t="shared" si="2"/>
        <v>41637</v>
      </c>
      <c r="W61" s="142">
        <f t="shared" si="6"/>
        <v>5.7980746265914762E-2</v>
      </c>
      <c r="X61" s="142">
        <f t="shared" si="6"/>
        <v>0.57563792585207074</v>
      </c>
      <c r="Y61" s="142">
        <f t="shared" si="6"/>
        <v>1.2553882880354683</v>
      </c>
      <c r="Z61" s="142">
        <f t="shared" si="6"/>
        <v>0.58396122541175011</v>
      </c>
      <c r="AA61" s="142">
        <f t="shared" si="6"/>
        <v>-1.4721169556625835E-2</v>
      </c>
      <c r="AC61" s="149"/>
      <c r="AD61" s="150"/>
      <c r="AE61" s="150"/>
      <c r="AF61" s="150"/>
      <c r="AG61" s="141"/>
      <c r="AH61" s="141"/>
    </row>
    <row r="62" spans="8:34">
      <c r="H62" s="137">
        <v>41287</v>
      </c>
      <c r="I62" s="138">
        <v>2483.23</v>
      </c>
      <c r="J62" s="138">
        <v>1537.77</v>
      </c>
      <c r="K62" s="138">
        <v>1171.3399999999999</v>
      </c>
      <c r="L62" s="138">
        <v>1492.54</v>
      </c>
      <c r="M62" s="138">
        <v>1232.95</v>
      </c>
      <c r="O62" s="140">
        <f t="shared" si="0"/>
        <v>41287</v>
      </c>
      <c r="P62" s="141">
        <f t="shared" si="8"/>
        <v>-4.7291477635675427E-2</v>
      </c>
      <c r="Q62" s="141">
        <f t="shared" si="8"/>
        <v>-0.2666435880779997</v>
      </c>
      <c r="R62" s="141">
        <f t="shared" si="8"/>
        <v>-2.3285176897084869E-2</v>
      </c>
      <c r="S62" s="141">
        <f t="shared" si="8"/>
        <v>-0.28062904255761656</v>
      </c>
      <c r="T62" s="141">
        <f t="shared" si="8"/>
        <v>-0.34745522887652591</v>
      </c>
      <c r="V62" s="140">
        <f t="shared" si="2"/>
        <v>41644</v>
      </c>
      <c r="W62" s="142">
        <f t="shared" si="6"/>
        <v>5.2148132498025079E-2</v>
      </c>
      <c r="X62" s="142">
        <f t="shared" si="6"/>
        <v>0.61566065262494241</v>
      </c>
      <c r="Y62" s="142">
        <f t="shared" si="6"/>
        <v>1.3195884062968801</v>
      </c>
      <c r="Z62" s="142">
        <f t="shared" si="6"/>
        <v>0.63178850085374516</v>
      </c>
      <c r="AA62" s="142">
        <f t="shared" si="6"/>
        <v>-2.3958203235271536E-2</v>
      </c>
      <c r="AC62" s="149"/>
      <c r="AD62" s="150"/>
      <c r="AE62" s="150"/>
      <c r="AF62" s="150"/>
      <c r="AG62" s="141"/>
      <c r="AH62" s="141"/>
    </row>
    <row r="63" spans="8:34">
      <c r="H63" s="137">
        <v>41294</v>
      </c>
      <c r="I63" s="138">
        <v>2595.4389999999999</v>
      </c>
      <c r="J63" s="138">
        <v>1586.96</v>
      </c>
      <c r="K63" s="138">
        <v>1209.79</v>
      </c>
      <c r="L63" s="138">
        <v>1539.03</v>
      </c>
      <c r="M63" s="138">
        <v>1275.5899999999999</v>
      </c>
      <c r="O63" s="140">
        <f t="shared" si="0"/>
        <v>41294</v>
      </c>
      <c r="P63" s="141">
        <f t="shared" si="8"/>
        <v>-4.2417115705190023E-3</v>
      </c>
      <c r="Q63" s="141">
        <f t="shared" si="8"/>
        <v>-0.2431850722385418</v>
      </c>
      <c r="R63" s="141">
        <f t="shared" si="8"/>
        <v>8.7761246450013264E-3</v>
      </c>
      <c r="S63" s="141">
        <f t="shared" si="8"/>
        <v>-0.25822190049676963</v>
      </c>
      <c r="T63" s="141">
        <f t="shared" si="8"/>
        <v>-0.32488780194055533</v>
      </c>
      <c r="V63" s="140">
        <f t="shared" si="2"/>
        <v>41651</v>
      </c>
      <c r="W63" s="142">
        <f t="shared" si="6"/>
        <v>1.2681651999779664E-2</v>
      </c>
      <c r="X63" s="142">
        <f t="shared" si="6"/>
        <v>0.56750482027521376</v>
      </c>
      <c r="Y63" s="142">
        <f t="shared" si="6"/>
        <v>1.3525626611684864</v>
      </c>
      <c r="Z63" s="142">
        <f t="shared" si="6"/>
        <v>0.56658517162961997</v>
      </c>
      <c r="AA63" s="142">
        <f t="shared" si="6"/>
        <v>-7.6301080419849732E-2</v>
      </c>
      <c r="AC63" s="149"/>
      <c r="AD63" s="150"/>
      <c r="AE63" s="150"/>
      <c r="AF63" s="150"/>
      <c r="AG63" s="141"/>
      <c r="AH63" s="141"/>
    </row>
    <row r="64" spans="8:34">
      <c r="H64" s="137">
        <v>41301</v>
      </c>
      <c r="I64" s="138">
        <v>2571.674</v>
      </c>
      <c r="J64" s="138">
        <v>1543.41</v>
      </c>
      <c r="K64" s="138">
        <v>1174.5999999999999</v>
      </c>
      <c r="L64" s="138">
        <v>1500.84</v>
      </c>
      <c r="M64" s="138">
        <v>1229.3900000000001</v>
      </c>
      <c r="O64" s="140">
        <f t="shared" si="0"/>
        <v>41301</v>
      </c>
      <c r="P64" s="141">
        <f t="shared" si="8"/>
        <v>-1.335931969944304E-2</v>
      </c>
      <c r="Q64" s="141">
        <f t="shared" si="8"/>
        <v>-0.26395389445460993</v>
      </c>
      <c r="R64" s="141">
        <f t="shared" si="8"/>
        <v>-2.0566845478952156E-2</v>
      </c>
      <c r="S64" s="141">
        <f t="shared" si="8"/>
        <v>-0.27662862786402587</v>
      </c>
      <c r="T64" s="141">
        <f t="shared" si="8"/>
        <v>-0.34933937615354405</v>
      </c>
      <c r="V64" s="140">
        <f t="shared" si="2"/>
        <v>41658</v>
      </c>
      <c r="W64" s="142">
        <f t="shared" si="6"/>
        <v>5.7320277048011903E-4</v>
      </c>
      <c r="X64" s="142">
        <f t="shared" si="6"/>
        <v>0.581679288578697</v>
      </c>
      <c r="Y64" s="142">
        <f t="shared" si="6"/>
        <v>1.4072033807603099</v>
      </c>
      <c r="Z64" s="142">
        <f t="shared" si="6"/>
        <v>0.57479720675951929</v>
      </c>
      <c r="AA64" s="142">
        <f t="shared" si="6"/>
        <v>-7.9380063131421097E-2</v>
      </c>
      <c r="AC64" s="149"/>
      <c r="AD64" s="150"/>
      <c r="AE64" s="150"/>
      <c r="AF64" s="150"/>
      <c r="AG64" s="141"/>
      <c r="AH64" s="141"/>
    </row>
    <row r="65" spans="8:34">
      <c r="H65" s="137">
        <v>41308</v>
      </c>
      <c r="I65" s="138">
        <v>2743.3240000000001</v>
      </c>
      <c r="J65" s="138">
        <v>1595.74</v>
      </c>
      <c r="K65" s="138">
        <v>1182.56</v>
      </c>
      <c r="L65" s="138">
        <v>1553.42</v>
      </c>
      <c r="M65" s="138">
        <v>1293.3499999999999</v>
      </c>
      <c r="O65" s="140">
        <f t="shared" si="0"/>
        <v>41308</v>
      </c>
      <c r="P65" s="141">
        <f t="shared" si="8"/>
        <v>5.2495400911952705E-2</v>
      </c>
      <c r="Q65" s="141">
        <f t="shared" si="8"/>
        <v>-0.23899792507305206</v>
      </c>
      <c r="R65" s="141">
        <f t="shared" si="8"/>
        <v>-1.392944729234602E-2</v>
      </c>
      <c r="S65" s="141">
        <f t="shared" si="8"/>
        <v>-0.25128624176896608</v>
      </c>
      <c r="T65" s="141">
        <f t="shared" si="8"/>
        <v>-0.31548823574958818</v>
      </c>
      <c r="V65" s="140">
        <f t="shared" si="2"/>
        <v>41665</v>
      </c>
      <c r="W65" s="142">
        <f t="shared" si="6"/>
        <v>3.1433374363873501E-2</v>
      </c>
      <c r="X65" s="142">
        <f t="shared" si="6"/>
        <v>0.69851990058869684</v>
      </c>
      <c r="Y65" s="142">
        <f t="shared" si="6"/>
        <v>1.6200280669561473</v>
      </c>
      <c r="Z65" s="142">
        <f t="shared" si="6"/>
        <v>0.70422684359231535</v>
      </c>
      <c r="AA65" s="142">
        <f t="shared" si="6"/>
        <v>-6.7064046741204031E-2</v>
      </c>
      <c r="AC65" s="149"/>
      <c r="AD65" s="150"/>
      <c r="AE65" s="150"/>
      <c r="AF65" s="150"/>
      <c r="AG65" s="141"/>
      <c r="AH65" s="141"/>
    </row>
    <row r="66" spans="8:34">
      <c r="H66" s="137">
        <v>41315</v>
      </c>
      <c r="I66" s="138">
        <v>2771.7249999999999</v>
      </c>
      <c r="J66" s="138">
        <v>1634.8425999999999</v>
      </c>
      <c r="K66" s="138">
        <v>1281.3498999999999</v>
      </c>
      <c r="L66" s="138">
        <v>1570.749</v>
      </c>
      <c r="M66" s="138">
        <v>1328.8815</v>
      </c>
      <c r="O66" s="140">
        <f t="shared" si="0"/>
        <v>41315</v>
      </c>
      <c r="P66" s="141">
        <f t="shared" si="8"/>
        <v>6.3391642800005421E-2</v>
      </c>
      <c r="Q66" s="141">
        <f t="shared" si="8"/>
        <v>-0.22035005027199517</v>
      </c>
      <c r="R66" s="141">
        <f t="shared" si="8"/>
        <v>6.8445917420593583E-2</v>
      </c>
      <c r="S66" s="141">
        <f t="shared" si="8"/>
        <v>-0.2429340506574923</v>
      </c>
      <c r="T66" s="141">
        <f t="shared" si="8"/>
        <v>-0.2966830169368434</v>
      </c>
      <c r="V66" s="140">
        <f t="shared" si="2"/>
        <v>41672</v>
      </c>
      <c r="W66" s="142">
        <f t="shared" si="6"/>
        <v>1.1578879682533794E-2</v>
      </c>
      <c r="X66" s="142">
        <f t="shared" si="6"/>
        <v>0.72167958182737912</v>
      </c>
      <c r="Y66" s="142">
        <f t="shared" si="6"/>
        <v>1.7528647756754618</v>
      </c>
      <c r="Z66" s="142">
        <f t="shared" si="6"/>
        <v>0.71211636970620429</v>
      </c>
      <c r="AA66" s="142">
        <f t="shared" si="6"/>
        <v>-7.6301080419849732E-2</v>
      </c>
      <c r="AC66" s="149"/>
      <c r="AD66" s="150"/>
      <c r="AE66" s="150"/>
      <c r="AF66" s="150"/>
      <c r="AG66" s="141"/>
      <c r="AH66" s="141"/>
    </row>
    <row r="67" spans="8:34">
      <c r="H67" s="137">
        <v>41329</v>
      </c>
      <c r="I67" s="138">
        <v>2596.6039999999998</v>
      </c>
      <c r="J67" s="138">
        <v>1616.8911000000001</v>
      </c>
      <c r="K67" s="138">
        <v>1270.9290000000001</v>
      </c>
      <c r="L67" s="138">
        <v>1570.348</v>
      </c>
      <c r="M67" s="138">
        <v>1257.8224</v>
      </c>
      <c r="O67" s="140">
        <f t="shared" si="0"/>
        <v>41329</v>
      </c>
      <c r="P67" s="141">
        <f t="shared" si="8"/>
        <v>-3.7947511888570817E-3</v>
      </c>
      <c r="Q67" s="141">
        <f t="shared" si="8"/>
        <v>-0.22891104939970464</v>
      </c>
      <c r="R67" s="141">
        <f t="shared" si="8"/>
        <v>5.9756512550894758E-2</v>
      </c>
      <c r="S67" s="141">
        <f t="shared" si="8"/>
        <v>-0.24312732370473689</v>
      </c>
      <c r="T67" s="141">
        <f t="shared" si="8"/>
        <v>-0.33429139046840595</v>
      </c>
      <c r="V67" s="140">
        <f t="shared" si="2"/>
        <v>41679</v>
      </c>
      <c r="W67" s="142">
        <f t="shared" si="6"/>
        <v>1.6187007403869247E-2</v>
      </c>
      <c r="X67" s="142">
        <f t="shared" si="6"/>
        <v>0.77280235771940498</v>
      </c>
      <c r="Y67" s="142">
        <f t="shared" si="6"/>
        <v>1.8501067043144599</v>
      </c>
      <c r="Z67" s="142">
        <f t="shared" si="6"/>
        <v>0.76429521979157888</v>
      </c>
      <c r="AA67" s="142">
        <f t="shared" si="6"/>
        <v>-6.7064132285135081E-2</v>
      </c>
      <c r="AC67" s="149"/>
      <c r="AD67" s="150"/>
      <c r="AE67" s="150"/>
      <c r="AF67" s="150"/>
      <c r="AG67" s="141"/>
      <c r="AH67" s="141"/>
    </row>
    <row r="68" spans="8:34">
      <c r="H68" s="137">
        <v>41336</v>
      </c>
      <c r="I68" s="138">
        <v>2668.8359999999998</v>
      </c>
      <c r="J68" s="138">
        <v>1663.2194</v>
      </c>
      <c r="K68" s="138">
        <v>1317.6677999999999</v>
      </c>
      <c r="L68" s="138">
        <v>1625.1085</v>
      </c>
      <c r="M68" s="138">
        <v>1254.2692</v>
      </c>
      <c r="O68" s="140">
        <f t="shared" ref="O68:O131" si="9">H68</f>
        <v>41336</v>
      </c>
      <c r="P68" s="141">
        <f t="shared" si="8"/>
        <v>2.3917559788144471E-2</v>
      </c>
      <c r="Q68" s="141">
        <f t="shared" si="8"/>
        <v>-0.2068172669364976</v>
      </c>
      <c r="R68" s="141">
        <f t="shared" si="8"/>
        <v>9.8729380184581217E-2</v>
      </c>
      <c r="S68" s="141">
        <f t="shared" si="8"/>
        <v>-0.21673398529168009</v>
      </c>
      <c r="T68" s="141">
        <f t="shared" si="8"/>
        <v>-0.33617193881242313</v>
      </c>
      <c r="V68" s="140">
        <f t="shared" si="2"/>
        <v>41686</v>
      </c>
      <c r="W68" s="142">
        <f t="shared" si="6"/>
        <v>5.4350921349965997E-2</v>
      </c>
      <c r="X68" s="142">
        <f t="shared" si="6"/>
        <v>0.79911372917017953</v>
      </c>
      <c r="Y68" s="142">
        <f t="shared" si="6"/>
        <v>1.7649584877307221</v>
      </c>
      <c r="Z68" s="142">
        <f t="shared" si="6"/>
        <v>0.81493824702720485</v>
      </c>
      <c r="AA68" s="142">
        <f t="shared" si="6"/>
        <v>-4.0611040299745937E-2</v>
      </c>
      <c r="AC68" s="149"/>
      <c r="AD68" s="150"/>
      <c r="AE68" s="150"/>
      <c r="AF68" s="150"/>
      <c r="AG68" s="141"/>
      <c r="AH68" s="141"/>
    </row>
    <row r="69" spans="8:34">
      <c r="H69" s="137">
        <v>41343</v>
      </c>
      <c r="I69" s="138">
        <v>2606.9270000000001</v>
      </c>
      <c r="J69" s="138">
        <v>1688.0717999999999</v>
      </c>
      <c r="K69" s="138">
        <v>1324.0997</v>
      </c>
      <c r="L69" s="138">
        <v>1664.7403999999999</v>
      </c>
      <c r="M69" s="138">
        <v>1236.5033000000001</v>
      </c>
      <c r="O69" s="140">
        <f t="shared" si="9"/>
        <v>41343</v>
      </c>
      <c r="P69" s="141">
        <f t="shared" ref="P69:T100" si="10">I69/I$4-1</f>
        <v>1.6573981534606652E-4</v>
      </c>
      <c r="Q69" s="141">
        <f t="shared" si="10"/>
        <v>-0.19496525597799896</v>
      </c>
      <c r="R69" s="141">
        <f t="shared" si="10"/>
        <v>0.10409258136503752</v>
      </c>
      <c r="S69" s="141">
        <f t="shared" si="10"/>
        <v>-0.19763229431638918</v>
      </c>
      <c r="T69" s="141">
        <f t="shared" si="10"/>
        <v>-0.3455746276070234</v>
      </c>
      <c r="V69" s="140">
        <f t="shared" ref="V69:V106" si="11">H119</f>
        <v>41693</v>
      </c>
      <c r="W69" s="142">
        <f t="shared" ref="W69:AA106" si="12">I119/I$54-1</f>
        <v>3.9983649023534351E-2</v>
      </c>
      <c r="X69" s="142">
        <f t="shared" si="12"/>
        <v>0.82156264891534647</v>
      </c>
      <c r="Y69" s="142">
        <f t="shared" si="12"/>
        <v>1.8028052816622742</v>
      </c>
      <c r="Z69" s="142">
        <f t="shared" si="12"/>
        <v>0.83262073031600048</v>
      </c>
      <c r="AA69" s="142">
        <f t="shared" si="12"/>
        <v>-1.0344570954413546E-2</v>
      </c>
      <c r="AC69" s="149"/>
      <c r="AD69" s="150"/>
      <c r="AE69" s="150"/>
      <c r="AF69" s="150"/>
      <c r="AG69" s="141"/>
      <c r="AH69" s="141"/>
    </row>
    <row r="70" spans="8:34">
      <c r="H70" s="137">
        <v>41350</v>
      </c>
      <c r="I70" s="138">
        <v>2539.873</v>
      </c>
      <c r="J70" s="138">
        <v>1660.4752000000001</v>
      </c>
      <c r="K70" s="138">
        <v>1267.3512000000001</v>
      </c>
      <c r="L70" s="138">
        <v>1648.6338000000001</v>
      </c>
      <c r="M70" s="138">
        <v>1211.6312</v>
      </c>
      <c r="O70" s="140">
        <f t="shared" si="9"/>
        <v>41350</v>
      </c>
      <c r="P70" s="141">
        <f t="shared" si="10"/>
        <v>-2.5559995319384798E-2</v>
      </c>
      <c r="Q70" s="141">
        <f t="shared" si="10"/>
        <v>-0.20812596502892766</v>
      </c>
      <c r="R70" s="141">
        <f t="shared" si="10"/>
        <v>5.6773185511693747E-2</v>
      </c>
      <c r="S70" s="141">
        <f t="shared" si="10"/>
        <v>-0.20539531591925508</v>
      </c>
      <c r="T70" s="141">
        <f t="shared" si="10"/>
        <v>-0.35873830723868749</v>
      </c>
      <c r="V70" s="140">
        <f t="shared" si="11"/>
        <v>41700</v>
      </c>
      <c r="W70" s="142">
        <f t="shared" si="12"/>
        <v>7.9504326578616613E-4</v>
      </c>
      <c r="X70" s="142">
        <f t="shared" si="12"/>
        <v>0.73736574708767399</v>
      </c>
      <c r="Y70" s="142">
        <f t="shared" si="12"/>
        <v>1.5022162722753971</v>
      </c>
      <c r="Z70" s="142">
        <f t="shared" si="12"/>
        <v>0.7780173964977295</v>
      </c>
      <c r="AA70" s="142">
        <f t="shared" si="12"/>
        <v>-3.6364810648508494E-2</v>
      </c>
      <c r="AC70" s="149"/>
      <c r="AD70" s="150"/>
      <c r="AE70" s="150"/>
      <c r="AF70" s="150"/>
      <c r="AG70" s="141"/>
      <c r="AH70" s="141"/>
    </row>
    <row r="71" spans="8:34">
      <c r="H71" s="137">
        <v>41357</v>
      </c>
      <c r="I71" s="138">
        <v>2618.308</v>
      </c>
      <c r="J71" s="138">
        <v>1712.6294</v>
      </c>
      <c r="K71" s="138">
        <v>1324.6513</v>
      </c>
      <c r="L71" s="138">
        <v>1699.6998000000001</v>
      </c>
      <c r="M71" s="138">
        <v>1236.5034000000001</v>
      </c>
      <c r="O71" s="140">
        <f t="shared" si="9"/>
        <v>41357</v>
      </c>
      <c r="P71" s="141">
        <f t="shared" si="10"/>
        <v>4.5321399043543042E-3</v>
      </c>
      <c r="Q71" s="141">
        <f t="shared" si="10"/>
        <v>-0.18325383396988615</v>
      </c>
      <c r="R71" s="141">
        <f t="shared" si="10"/>
        <v>0.10455252971173756</v>
      </c>
      <c r="S71" s="141">
        <f t="shared" si="10"/>
        <v>-0.18078264402252009</v>
      </c>
      <c r="T71" s="141">
        <f t="shared" si="10"/>
        <v>-0.34557457468153807</v>
      </c>
      <c r="V71" s="140">
        <f t="shared" si="11"/>
        <v>41707</v>
      </c>
      <c r="W71" s="142">
        <f t="shared" si="12"/>
        <v>-4.0794767687528655E-3</v>
      </c>
      <c r="X71" s="142">
        <f t="shared" si="12"/>
        <v>0.78716355212128786</v>
      </c>
      <c r="Y71" s="142">
        <f t="shared" si="12"/>
        <v>1.5541414176326547</v>
      </c>
      <c r="Z71" s="142">
        <f t="shared" si="12"/>
        <v>0.82618571067602842</v>
      </c>
      <c r="AA71" s="142">
        <f t="shared" si="12"/>
        <v>1.610604025697393E-2</v>
      </c>
      <c r="AC71" s="149"/>
      <c r="AD71" s="150"/>
      <c r="AE71" s="150"/>
      <c r="AF71" s="150"/>
      <c r="AG71" s="141"/>
      <c r="AH71" s="141"/>
    </row>
    <row r="72" spans="8:34">
      <c r="H72" s="137">
        <v>41364</v>
      </c>
      <c r="I72" s="138">
        <v>2495.0830000000001</v>
      </c>
      <c r="J72" s="138">
        <v>1685.3153</v>
      </c>
      <c r="K72" s="138">
        <v>1393.1356000000001</v>
      </c>
      <c r="L72" s="138">
        <v>1635.3664000000001</v>
      </c>
      <c r="M72" s="138">
        <v>1254.2692999999999</v>
      </c>
      <c r="O72" s="140">
        <f t="shared" si="9"/>
        <v>41364</v>
      </c>
      <c r="P72" s="141">
        <f t="shared" si="10"/>
        <v>-4.2743991452122376E-2</v>
      </c>
      <c r="Q72" s="141">
        <f t="shared" si="10"/>
        <v>-0.19627981989162913</v>
      </c>
      <c r="R72" s="141">
        <f t="shared" si="10"/>
        <v>0.16165775190156029</v>
      </c>
      <c r="S72" s="141">
        <f t="shared" si="10"/>
        <v>-0.2117899065103086</v>
      </c>
      <c r="T72" s="141">
        <f t="shared" si="10"/>
        <v>-0.3361718858869378</v>
      </c>
      <c r="V72" s="140">
        <f t="shared" si="11"/>
        <v>41714</v>
      </c>
      <c r="W72" s="142">
        <f t="shared" si="12"/>
        <v>-2.4987598978523318E-2</v>
      </c>
      <c r="X72" s="142">
        <f t="shared" si="12"/>
        <v>0.68767336495531617</v>
      </c>
      <c r="Y72" s="142">
        <f t="shared" si="12"/>
        <v>1.432225625963623</v>
      </c>
      <c r="Z72" s="142">
        <f t="shared" si="12"/>
        <v>0.71933155182578989</v>
      </c>
      <c r="AA72" s="142">
        <f t="shared" si="12"/>
        <v>-3.6686455829391118E-2</v>
      </c>
      <c r="AC72" s="149"/>
      <c r="AD72" s="150"/>
      <c r="AE72" s="150"/>
      <c r="AF72" s="150"/>
      <c r="AG72" s="141"/>
      <c r="AH72" s="141"/>
    </row>
    <row r="73" spans="8:34">
      <c r="H73" s="137">
        <v>41371</v>
      </c>
      <c r="I73" s="138">
        <v>2483.547</v>
      </c>
      <c r="J73" s="138">
        <v>1657.2691</v>
      </c>
      <c r="K73" s="138">
        <v>1355.0296000000001</v>
      </c>
      <c r="L73" s="138">
        <v>1590.4827</v>
      </c>
      <c r="M73" s="138">
        <v>1300.4606000000001</v>
      </c>
      <c r="O73" s="140">
        <f t="shared" si="9"/>
        <v>41371</v>
      </c>
      <c r="P73" s="141">
        <f t="shared" si="10"/>
        <v>-4.7169858373025786E-2</v>
      </c>
      <c r="Q73" s="141">
        <f t="shared" si="10"/>
        <v>-0.20965494139877705</v>
      </c>
      <c r="R73" s="141">
        <f t="shared" si="10"/>
        <v>0.12988329269316679</v>
      </c>
      <c r="S73" s="141">
        <f t="shared" si="10"/>
        <v>-0.23342284783352729</v>
      </c>
      <c r="T73" s="141">
        <f t="shared" si="10"/>
        <v>-0.31172491619117082</v>
      </c>
      <c r="V73" s="140">
        <f t="shared" si="11"/>
        <v>41721</v>
      </c>
      <c r="W73" s="142">
        <f t="shared" si="12"/>
        <v>-8.4703569656996436E-3</v>
      </c>
      <c r="X73" s="142">
        <f t="shared" si="12"/>
        <v>0.73379595756691574</v>
      </c>
      <c r="Y73" s="142">
        <f t="shared" si="12"/>
        <v>1.4894517183351734</v>
      </c>
      <c r="Z73" s="142">
        <f t="shared" si="12"/>
        <v>0.77198030642950677</v>
      </c>
      <c r="AA73" s="142">
        <f t="shared" si="12"/>
        <v>-2.4765481312928328E-2</v>
      </c>
      <c r="AC73" s="149"/>
      <c r="AD73" s="150"/>
      <c r="AE73" s="150"/>
      <c r="AF73" s="150"/>
      <c r="AG73" s="141"/>
      <c r="AH73" s="141"/>
    </row>
    <row r="74" spans="8:34">
      <c r="H74" s="137">
        <v>41378</v>
      </c>
      <c r="I74" s="138">
        <v>2462.1120000000001</v>
      </c>
      <c r="J74" s="138">
        <v>1657.8757000000001</v>
      </c>
      <c r="K74" s="138">
        <v>1362.8359</v>
      </c>
      <c r="L74" s="138">
        <v>1608.8678</v>
      </c>
      <c r="M74" s="138">
        <v>1240.0567000000001</v>
      </c>
      <c r="O74" s="140">
        <f t="shared" si="9"/>
        <v>41378</v>
      </c>
      <c r="P74" s="141">
        <f t="shared" si="10"/>
        <v>-5.5393545738625982E-2</v>
      </c>
      <c r="Q74" s="141">
        <f t="shared" si="10"/>
        <v>-0.20936565626545278</v>
      </c>
      <c r="R74" s="141">
        <f t="shared" si="10"/>
        <v>0.13639252905800392</v>
      </c>
      <c r="S74" s="141">
        <f t="shared" si="10"/>
        <v>-0.22456164010061963</v>
      </c>
      <c r="T74" s="141">
        <f t="shared" si="10"/>
        <v>-0.34369397341203567</v>
      </c>
      <c r="V74" s="140">
        <f t="shared" si="11"/>
        <v>41728</v>
      </c>
      <c r="W74" s="142">
        <f t="shared" si="12"/>
        <v>-1.1608733993496156E-2</v>
      </c>
      <c r="X74" s="142">
        <f t="shared" si="12"/>
        <v>0.64228968571072476</v>
      </c>
      <c r="Y74" s="142">
        <f t="shared" si="12"/>
        <v>1.3154924609822771</v>
      </c>
      <c r="Z74" s="142">
        <f t="shared" si="12"/>
        <v>0.67659099088062113</v>
      </c>
      <c r="AA74" s="142">
        <f t="shared" si="12"/>
        <v>-3.7657293903283984E-2</v>
      </c>
      <c r="AC74" s="149"/>
      <c r="AD74" s="150"/>
      <c r="AE74" s="150"/>
      <c r="AF74" s="150"/>
      <c r="AG74" s="141"/>
      <c r="AH74" s="141"/>
    </row>
    <row r="75" spans="8:34">
      <c r="H75" s="137">
        <v>41385</v>
      </c>
      <c r="I75" s="138">
        <v>2533.8270000000002</v>
      </c>
      <c r="J75" s="138">
        <v>1707.3163999999999</v>
      </c>
      <c r="K75" s="138">
        <v>1442.5621000000001</v>
      </c>
      <c r="L75" s="138">
        <v>1653.2248</v>
      </c>
      <c r="M75" s="138">
        <v>1254.2693999999999</v>
      </c>
      <c r="O75" s="140">
        <f t="shared" si="9"/>
        <v>41385</v>
      </c>
      <c r="P75" s="141">
        <f t="shared" si="10"/>
        <v>-2.7879585420267361E-2</v>
      </c>
      <c r="Q75" s="141">
        <f t="shared" si="10"/>
        <v>-0.18578758259064321</v>
      </c>
      <c r="R75" s="141">
        <f t="shared" si="10"/>
        <v>0.20287174203601865</v>
      </c>
      <c r="S75" s="141">
        <f t="shared" si="10"/>
        <v>-0.20318255641825822</v>
      </c>
      <c r="T75" s="141">
        <f t="shared" si="10"/>
        <v>-0.33617183296145248</v>
      </c>
      <c r="V75" s="140">
        <f t="shared" si="11"/>
        <v>41735</v>
      </c>
      <c r="W75" s="142">
        <f t="shared" si="12"/>
        <v>3.7809336591283493E-3</v>
      </c>
      <c r="X75" s="142">
        <f t="shared" si="12"/>
        <v>0.6793872568785142</v>
      </c>
      <c r="Y75" s="142">
        <f t="shared" si="12"/>
        <v>1.3531132189039945</v>
      </c>
      <c r="Z75" s="142">
        <f t="shared" si="12"/>
        <v>0.72425440846547895</v>
      </c>
      <c r="AA75" s="142">
        <f t="shared" si="12"/>
        <v>-4.094081215408174E-2</v>
      </c>
      <c r="AC75" s="149"/>
      <c r="AD75" s="150"/>
      <c r="AE75" s="150"/>
      <c r="AF75" s="150"/>
      <c r="AG75" s="141"/>
      <c r="AH75" s="141"/>
    </row>
    <row r="76" spans="8:34">
      <c r="H76" s="137">
        <v>41392</v>
      </c>
      <c r="I76" s="138">
        <v>2447.306</v>
      </c>
      <c r="J76" s="138">
        <v>1714.5174999999999</v>
      </c>
      <c r="K76" s="138">
        <v>1535.3613</v>
      </c>
      <c r="L76" s="138">
        <v>1633.0542</v>
      </c>
      <c r="M76" s="138">
        <v>1268.4820999999999</v>
      </c>
      <c r="O76" s="140">
        <f t="shared" si="9"/>
        <v>41392</v>
      </c>
      <c r="P76" s="141">
        <f t="shared" si="10"/>
        <v>-6.1073970984022563E-2</v>
      </c>
      <c r="Q76" s="141">
        <f t="shared" si="10"/>
        <v>-0.18235340657089283</v>
      </c>
      <c r="R76" s="141">
        <f t="shared" si="10"/>
        <v>0.28025179753834228</v>
      </c>
      <c r="S76" s="141">
        <f t="shared" si="10"/>
        <v>-0.21290433528796171</v>
      </c>
      <c r="T76" s="141">
        <f t="shared" si="10"/>
        <v>-0.32864969251086928</v>
      </c>
      <c r="V76" s="140">
        <f t="shared" si="11"/>
        <v>41742</v>
      </c>
      <c r="W76" s="142">
        <f t="shared" si="12"/>
        <v>4.2910290092043279E-2</v>
      </c>
      <c r="X76" s="142">
        <f t="shared" si="12"/>
        <v>0.73170582758443725</v>
      </c>
      <c r="Y76" s="142">
        <f t="shared" si="12"/>
        <v>1.3957172754942992</v>
      </c>
      <c r="Z76" s="142">
        <f t="shared" si="12"/>
        <v>0.78568969609727346</v>
      </c>
      <c r="AA76" s="142">
        <f t="shared" si="12"/>
        <v>-1.5754540244142357E-2</v>
      </c>
      <c r="AC76" s="149"/>
      <c r="AD76" s="150"/>
      <c r="AE76" s="150"/>
      <c r="AF76" s="150"/>
      <c r="AG76" s="141"/>
      <c r="AH76" s="141"/>
    </row>
    <row r="77" spans="8:34">
      <c r="H77" s="137">
        <v>41399</v>
      </c>
      <c r="I77" s="138">
        <v>2492.9119999999998</v>
      </c>
      <c r="J77" s="138">
        <v>1784.6947</v>
      </c>
      <c r="K77" s="138">
        <v>1631.3286000000001</v>
      </c>
      <c r="L77" s="138">
        <v>1699.6795999999999</v>
      </c>
      <c r="M77" s="138">
        <v>1293.3543</v>
      </c>
      <c r="O77" s="140">
        <f t="shared" si="9"/>
        <v>41399</v>
      </c>
      <c r="P77" s="141">
        <f t="shared" si="10"/>
        <v>-4.3576910755631637E-2</v>
      </c>
      <c r="Q77" s="141">
        <f t="shared" si="10"/>
        <v>-0.14888617831781692</v>
      </c>
      <c r="R77" s="141">
        <f t="shared" si="10"/>
        <v>0.3602735541958153</v>
      </c>
      <c r="S77" s="141">
        <f t="shared" si="10"/>
        <v>-0.18079237997153352</v>
      </c>
      <c r="T77" s="141">
        <f t="shared" si="10"/>
        <v>-0.31548595995371986</v>
      </c>
      <c r="V77" s="140">
        <f t="shared" si="11"/>
        <v>41749</v>
      </c>
      <c r="W77" s="142">
        <f t="shared" si="12"/>
        <v>2.1696735316272031E-2</v>
      </c>
      <c r="X77" s="142">
        <f t="shared" si="12"/>
        <v>0.74894716391868199</v>
      </c>
      <c r="Y77" s="142">
        <f t="shared" si="12"/>
        <v>1.4258267055948726</v>
      </c>
      <c r="Z77" s="142">
        <f t="shared" si="12"/>
        <v>0.80627835927749425</v>
      </c>
      <c r="AA77" s="142">
        <f t="shared" si="12"/>
        <v>-2.0698038477660163E-2</v>
      </c>
      <c r="AC77" s="149"/>
      <c r="AD77" s="150"/>
      <c r="AE77" s="150"/>
      <c r="AF77" s="150"/>
      <c r="AG77" s="141"/>
      <c r="AH77" s="141"/>
    </row>
    <row r="78" spans="8:34">
      <c r="H78" s="137">
        <v>41406</v>
      </c>
      <c r="I78" s="138">
        <v>2540.8359999999998</v>
      </c>
      <c r="J78" s="138">
        <v>1861.472</v>
      </c>
      <c r="K78" s="138">
        <v>1765.5245</v>
      </c>
      <c r="L78" s="138">
        <v>1769.0399</v>
      </c>
      <c r="M78" s="138">
        <v>1300.4606000000001</v>
      </c>
      <c r="O78" s="140">
        <f t="shared" si="9"/>
        <v>41406</v>
      </c>
      <c r="P78" s="141">
        <f t="shared" si="10"/>
        <v>-2.5190533647676316E-2</v>
      </c>
      <c r="Q78" s="141">
        <f t="shared" si="10"/>
        <v>-0.11227138856053265</v>
      </c>
      <c r="R78" s="141">
        <f t="shared" si="10"/>
        <v>0.47217199933525955</v>
      </c>
      <c r="S78" s="141">
        <f t="shared" si="10"/>
        <v>-0.14736226391468343</v>
      </c>
      <c r="T78" s="141">
        <f t="shared" si="10"/>
        <v>-0.31172491619117082</v>
      </c>
      <c r="V78" s="140">
        <f t="shared" si="11"/>
        <v>41756</v>
      </c>
      <c r="W78" s="142">
        <f t="shared" si="12"/>
        <v>-4.3238228215537466E-3</v>
      </c>
      <c r="X78" s="142">
        <f t="shared" si="12"/>
        <v>0.62648028269172973</v>
      </c>
      <c r="Y78" s="142">
        <f t="shared" si="12"/>
        <v>1.2690085777818192</v>
      </c>
      <c r="Z78" s="142">
        <f t="shared" si="12"/>
        <v>0.66259423741012702</v>
      </c>
      <c r="AA78" s="142">
        <f t="shared" si="12"/>
        <v>-3.9288702213021609E-2</v>
      </c>
      <c r="AC78" s="149"/>
      <c r="AD78" s="150"/>
      <c r="AE78" s="150"/>
      <c r="AF78" s="150"/>
      <c r="AG78" s="141"/>
      <c r="AH78" s="141"/>
    </row>
    <row r="79" spans="8:34">
      <c r="H79" s="137">
        <v>41413</v>
      </c>
      <c r="I79" s="138">
        <v>2592.0479999999998</v>
      </c>
      <c r="J79" s="138">
        <v>1951.7788</v>
      </c>
      <c r="K79" s="138">
        <v>1919.6849</v>
      </c>
      <c r="L79" s="138">
        <v>1848.24</v>
      </c>
      <c r="M79" s="138">
        <v>1318.2265</v>
      </c>
      <c r="O79" s="140">
        <f t="shared" si="9"/>
        <v>41413</v>
      </c>
      <c r="P79" s="141">
        <f t="shared" si="10"/>
        <v>-5.5426923895883773E-3</v>
      </c>
      <c r="Q79" s="141">
        <f t="shared" si="10"/>
        <v>-6.920443393132425E-2</v>
      </c>
      <c r="R79" s="141">
        <f t="shared" si="10"/>
        <v>0.60071772287878633</v>
      </c>
      <c r="S79" s="141">
        <f t="shared" si="10"/>
        <v>-0.10918958394193057</v>
      </c>
      <c r="T79" s="141">
        <f t="shared" si="10"/>
        <v>-0.30232222739657055</v>
      </c>
      <c r="V79" s="140">
        <f t="shared" si="11"/>
        <v>41763</v>
      </c>
      <c r="W79" s="142">
        <f t="shared" si="12"/>
        <v>-8.5341992614501594E-3</v>
      </c>
      <c r="X79" s="142">
        <f t="shared" si="12"/>
        <v>0.62911021018599311</v>
      </c>
      <c r="Y79" s="142">
        <f t="shared" si="12"/>
        <v>1.351714584271468</v>
      </c>
      <c r="Z79" s="142">
        <f t="shared" si="12"/>
        <v>0.6406253397753463</v>
      </c>
      <c r="AA79" s="142">
        <f t="shared" si="12"/>
        <v>-8.7552502587703307E-3</v>
      </c>
      <c r="AC79" s="149"/>
      <c r="AD79" s="150"/>
      <c r="AE79" s="150"/>
      <c r="AF79" s="150"/>
      <c r="AG79" s="141"/>
      <c r="AH79" s="141"/>
    </row>
    <row r="80" spans="8:34">
      <c r="H80" s="137">
        <v>41420</v>
      </c>
      <c r="I80" s="138">
        <v>2597.2280000000001</v>
      </c>
      <c r="J80" s="138">
        <v>2006.5083999999999</v>
      </c>
      <c r="K80" s="138">
        <v>1957.2752</v>
      </c>
      <c r="L80" s="138">
        <v>1917.2217000000001</v>
      </c>
      <c r="M80" s="138">
        <v>1307.5669</v>
      </c>
      <c r="O80" s="140">
        <f t="shared" si="9"/>
        <v>41420</v>
      </c>
      <c r="P80" s="141">
        <f t="shared" si="10"/>
        <v>-3.5553492333573189E-3</v>
      </c>
      <c r="Q80" s="141">
        <f t="shared" si="10"/>
        <v>-4.3104104830141265E-2</v>
      </c>
      <c r="R80" s="141">
        <f t="shared" si="10"/>
        <v>0.63206216873983911</v>
      </c>
      <c r="S80" s="141">
        <f t="shared" si="10"/>
        <v>-7.5941944632429093E-2</v>
      </c>
      <c r="T80" s="141">
        <f t="shared" si="10"/>
        <v>-0.30796387242862189</v>
      </c>
      <c r="V80" s="140">
        <f t="shared" si="11"/>
        <v>41770</v>
      </c>
      <c r="W80" s="142">
        <f t="shared" si="12"/>
        <v>-1.9900883687604343E-2</v>
      </c>
      <c r="X80" s="142">
        <f t="shared" si="12"/>
        <v>0.60617127189284692</v>
      </c>
      <c r="Y80" s="142">
        <f t="shared" si="12"/>
        <v>1.2818857569623905</v>
      </c>
      <c r="Z80" s="142">
        <f t="shared" si="12"/>
        <v>0.61768677115795434</v>
      </c>
      <c r="AA80" s="142">
        <f t="shared" si="12"/>
        <v>3.072224741015761E-3</v>
      </c>
      <c r="AC80" s="149"/>
      <c r="AD80" s="150"/>
      <c r="AE80" s="150"/>
      <c r="AF80" s="150"/>
      <c r="AG80" s="141"/>
      <c r="AH80" s="141"/>
    </row>
    <row r="81" spans="8:34">
      <c r="H81" s="137">
        <v>41427</v>
      </c>
      <c r="I81" s="138">
        <v>2606.4259999999999</v>
      </c>
      <c r="J81" s="138">
        <v>1990.8839</v>
      </c>
      <c r="K81" s="138">
        <v>1899.35</v>
      </c>
      <c r="L81" s="138">
        <v>1903.175</v>
      </c>
      <c r="M81" s="138">
        <v>1335.9921999999999</v>
      </c>
      <c r="O81" s="140">
        <f t="shared" si="9"/>
        <v>41427</v>
      </c>
      <c r="P81" s="141">
        <f t="shared" si="10"/>
        <v>-2.6472331617677369E-5</v>
      </c>
      <c r="Q81" s="141">
        <f t="shared" si="10"/>
        <v>-5.0555366890186137E-2</v>
      </c>
      <c r="R81" s="141">
        <f t="shared" si="10"/>
        <v>0.58376158865958816</v>
      </c>
      <c r="S81" s="141">
        <f t="shared" si="10"/>
        <v>-8.2712140424773706E-2</v>
      </c>
      <c r="T81" s="141">
        <f t="shared" si="10"/>
        <v>-0.29291964445294083</v>
      </c>
      <c r="V81" s="140">
        <f t="shared" si="11"/>
        <v>41777</v>
      </c>
      <c r="W81" s="142">
        <f t="shared" si="12"/>
        <v>-1.4370487406073496E-2</v>
      </c>
      <c r="X81" s="142">
        <f t="shared" si="12"/>
        <v>0.5946506308512276</v>
      </c>
      <c r="Y81" s="142">
        <f t="shared" si="12"/>
        <v>1.2055069913075309</v>
      </c>
      <c r="Z81" s="142">
        <f t="shared" si="12"/>
        <v>0.61506887389836229</v>
      </c>
      <c r="AA81" s="142">
        <f t="shared" si="12"/>
        <v>6.9393236896808652E-3</v>
      </c>
      <c r="AC81" s="149"/>
      <c r="AD81" s="150"/>
      <c r="AE81" s="150"/>
      <c r="AF81" s="150"/>
      <c r="AG81" s="141"/>
      <c r="AH81" s="141"/>
    </row>
    <row r="82" spans="8:34">
      <c r="H82" s="137">
        <v>41434</v>
      </c>
      <c r="I82" s="138">
        <v>2484.16</v>
      </c>
      <c r="J82" s="138">
        <v>1874.3806</v>
      </c>
      <c r="K82" s="138">
        <v>1795.2170000000001</v>
      </c>
      <c r="L82" s="138">
        <v>1782.9445000000001</v>
      </c>
      <c r="M82" s="138">
        <v>1279.1415</v>
      </c>
      <c r="O82" s="140">
        <f t="shared" si="9"/>
        <v>41434</v>
      </c>
      <c r="P82" s="141">
        <f t="shared" si="10"/>
        <v>-4.6934676644305839E-2</v>
      </c>
      <c r="Q82" s="141">
        <f t="shared" si="10"/>
        <v>-0.10611532843519766</v>
      </c>
      <c r="R82" s="141">
        <f t="shared" si="10"/>
        <v>0.49693091210608897</v>
      </c>
      <c r="S82" s="141">
        <f t="shared" si="10"/>
        <v>-0.14066055714980386</v>
      </c>
      <c r="T82" s="141">
        <f t="shared" si="10"/>
        <v>-0.32300815332978849</v>
      </c>
      <c r="V82" s="140">
        <f t="shared" si="11"/>
        <v>41784</v>
      </c>
      <c r="W82" s="142">
        <f t="shared" si="12"/>
        <v>-1.3239697966232256E-2</v>
      </c>
      <c r="X82" s="142">
        <f t="shared" si="12"/>
        <v>0.65092116742300399</v>
      </c>
      <c r="Y82" s="142">
        <f t="shared" si="12"/>
        <v>1.2672020571437099</v>
      </c>
      <c r="Z82" s="142">
        <f t="shared" si="12"/>
        <v>0.68618249477415971</v>
      </c>
      <c r="AA82" s="142">
        <f t="shared" si="12"/>
        <v>4.2485393373767888E-3</v>
      </c>
      <c r="AC82" s="149"/>
      <c r="AD82" s="150"/>
      <c r="AE82" s="150"/>
      <c r="AF82" s="150"/>
      <c r="AG82" s="141"/>
      <c r="AH82" s="141"/>
    </row>
    <row r="83" spans="8:34">
      <c r="H83" s="137">
        <v>41441</v>
      </c>
      <c r="I83" s="138">
        <v>2416.7710000000002</v>
      </c>
      <c r="J83" s="138">
        <v>1889.989</v>
      </c>
      <c r="K83" s="138">
        <v>1901.8074999999999</v>
      </c>
      <c r="L83" s="138">
        <v>1776.5451</v>
      </c>
      <c r="M83" s="138">
        <v>1268.482</v>
      </c>
      <c r="O83" s="140">
        <f t="shared" si="9"/>
        <v>41441</v>
      </c>
      <c r="P83" s="141">
        <f t="shared" si="10"/>
        <v>-7.2788936867325571E-2</v>
      </c>
      <c r="Q83" s="141">
        <f t="shared" si="10"/>
        <v>-9.867174440127624E-2</v>
      </c>
      <c r="R83" s="141">
        <f t="shared" si="10"/>
        <v>0.58581076027310375</v>
      </c>
      <c r="S83" s="141">
        <f t="shared" si="10"/>
        <v>-0.14374492507632963</v>
      </c>
      <c r="T83" s="141">
        <f t="shared" si="10"/>
        <v>-0.3286497454363545</v>
      </c>
      <c r="V83" s="140">
        <f t="shared" si="11"/>
        <v>41791</v>
      </c>
      <c r="W83" s="142">
        <f t="shared" si="12"/>
        <v>-9.5423563777993214E-3</v>
      </c>
      <c r="X83" s="142">
        <f t="shared" si="12"/>
        <v>0.69798376868543954</v>
      </c>
      <c r="Y83" s="142">
        <f t="shared" si="12"/>
        <v>1.3360383683852803</v>
      </c>
      <c r="Z83" s="142">
        <f t="shared" si="12"/>
        <v>0.73749611411857496</v>
      </c>
      <c r="AA83" s="142">
        <f t="shared" si="12"/>
        <v>1.7990573058794368E-2</v>
      </c>
      <c r="AC83" s="149"/>
      <c r="AD83" s="150"/>
      <c r="AE83" s="150"/>
      <c r="AF83" s="150"/>
      <c r="AG83" s="141"/>
      <c r="AH83" s="141"/>
    </row>
    <row r="84" spans="8:34">
      <c r="H84" s="137">
        <v>41448</v>
      </c>
      <c r="I84" s="138">
        <v>2317.3939999999998</v>
      </c>
      <c r="J84" s="138">
        <v>1823.5148999999999</v>
      </c>
      <c r="K84" s="138">
        <v>1808.4754</v>
      </c>
      <c r="L84" s="138">
        <v>1732.6826000000001</v>
      </c>
      <c r="M84" s="138">
        <v>1190.3122000000001</v>
      </c>
      <c r="O84" s="140">
        <f t="shared" si="9"/>
        <v>41448</v>
      </c>
      <c r="P84" s="141">
        <f t="shared" si="10"/>
        <v>-0.11091561656554116</v>
      </c>
      <c r="Q84" s="141">
        <f t="shared" si="10"/>
        <v>-0.13037297895634259</v>
      </c>
      <c r="R84" s="141">
        <f t="shared" si="10"/>
        <v>0.50798634930675446</v>
      </c>
      <c r="S84" s="141">
        <f t="shared" si="10"/>
        <v>-0.16488567079893435</v>
      </c>
      <c r="T84" s="141">
        <f t="shared" si="10"/>
        <v>-0.37002149145181962</v>
      </c>
      <c r="V84" s="140">
        <f t="shared" si="11"/>
        <v>41798</v>
      </c>
      <c r="W84" s="142">
        <f t="shared" si="12"/>
        <v>-1.9531149528761116E-2</v>
      </c>
      <c r="X84" s="142">
        <f t="shared" si="12"/>
        <v>0.67823596255214347</v>
      </c>
      <c r="Y84" s="142">
        <f t="shared" si="12"/>
        <v>1.2733716030037852</v>
      </c>
      <c r="Z84" s="142">
        <f t="shared" si="12"/>
        <v>0.72726410976945055</v>
      </c>
      <c r="AA84" s="142">
        <f t="shared" si="12"/>
        <v>-2.7912984713296396E-4</v>
      </c>
      <c r="AC84" s="149"/>
      <c r="AD84" s="150"/>
      <c r="AE84" s="150"/>
      <c r="AF84" s="150"/>
      <c r="AG84" s="141"/>
      <c r="AH84" s="141"/>
    </row>
    <row r="85" spans="8:34">
      <c r="H85" s="137">
        <v>41455</v>
      </c>
      <c r="I85" s="138">
        <v>2200.6390000000001</v>
      </c>
      <c r="J85" s="138">
        <v>1799.0068000000001</v>
      </c>
      <c r="K85" s="138">
        <v>1802.8298</v>
      </c>
      <c r="L85" s="138">
        <v>1724.2181</v>
      </c>
      <c r="M85" s="138">
        <v>1108.5891999999999</v>
      </c>
      <c r="O85" s="140">
        <f t="shared" si="9"/>
        <v>41455</v>
      </c>
      <c r="P85" s="141">
        <f t="shared" si="10"/>
        <v>-0.15570948726162903</v>
      </c>
      <c r="Q85" s="141">
        <f t="shared" si="10"/>
        <v>-0.14206079461084575</v>
      </c>
      <c r="R85" s="141">
        <f t="shared" si="10"/>
        <v>0.50327879965822397</v>
      </c>
      <c r="S85" s="141">
        <f t="shared" si="10"/>
        <v>-0.16896537081988594</v>
      </c>
      <c r="T85" s="141">
        <f t="shared" si="10"/>
        <v>-0.41327378581130203</v>
      </c>
      <c r="V85" s="140">
        <f t="shared" si="11"/>
        <v>41805</v>
      </c>
      <c r="W85" s="142">
        <f t="shared" si="12"/>
        <v>-4.5837849754715165E-4</v>
      </c>
      <c r="X85" s="142">
        <f t="shared" si="12"/>
        <v>0.72057366773458065</v>
      </c>
      <c r="Y85" s="142">
        <f t="shared" si="12"/>
        <v>1.3074781981296946</v>
      </c>
      <c r="Z85" s="142">
        <f t="shared" si="12"/>
        <v>0.78409200542109159</v>
      </c>
      <c r="AA85" s="142">
        <f t="shared" si="12"/>
        <v>-3.9031984875832482E-3</v>
      </c>
      <c r="AC85" s="149"/>
      <c r="AD85" s="150"/>
      <c r="AE85" s="150"/>
      <c r="AF85" s="150"/>
      <c r="AG85" s="141"/>
      <c r="AH85" s="141"/>
    </row>
    <row r="86" spans="8:34">
      <c r="H86" s="137">
        <v>41462</v>
      </c>
      <c r="I86" s="138">
        <v>2226.8490000000002</v>
      </c>
      <c r="J86" s="138">
        <v>1892.0799</v>
      </c>
      <c r="K86" s="138">
        <v>1960.3655000000001</v>
      </c>
      <c r="L86" s="138">
        <v>1803.5866000000001</v>
      </c>
      <c r="M86" s="138">
        <v>1115.7879</v>
      </c>
      <c r="O86" s="140">
        <f t="shared" si="9"/>
        <v>41462</v>
      </c>
      <c r="P86" s="141">
        <f t="shared" si="10"/>
        <v>-0.14565383781668473</v>
      </c>
      <c r="Q86" s="141">
        <f t="shared" si="10"/>
        <v>-9.7674602486888751E-2</v>
      </c>
      <c r="R86" s="141">
        <f t="shared" si="10"/>
        <v>0.63463899683231006</v>
      </c>
      <c r="S86" s="141">
        <f t="shared" si="10"/>
        <v>-0.13071152580684386</v>
      </c>
      <c r="T86" s="141">
        <f t="shared" si="10"/>
        <v>-0.409463838900327</v>
      </c>
      <c r="V86" s="140">
        <f t="shared" si="11"/>
        <v>41812</v>
      </c>
      <c r="W86" s="142">
        <f t="shared" si="12"/>
        <v>-1.8606584483107036E-2</v>
      </c>
      <c r="X86" s="142">
        <f t="shared" si="12"/>
        <v>0.70192539753524485</v>
      </c>
      <c r="Y86" s="142">
        <f t="shared" si="12"/>
        <v>1.3722648120847372</v>
      </c>
      <c r="Z86" s="142">
        <f t="shared" si="12"/>
        <v>0.73698624053414608</v>
      </c>
      <c r="AA86" s="142">
        <f t="shared" si="12"/>
        <v>3.0195296794668369E-3</v>
      </c>
      <c r="AC86" s="149"/>
      <c r="AD86" s="150"/>
      <c r="AE86" s="150"/>
      <c r="AF86" s="150"/>
      <c r="AG86" s="141"/>
      <c r="AH86" s="141"/>
    </row>
    <row r="87" spans="8:34">
      <c r="H87" s="137">
        <v>41469</v>
      </c>
      <c r="I87" s="138">
        <v>2275.373</v>
      </c>
      <c r="J87" s="138">
        <v>1940.7256</v>
      </c>
      <c r="K87" s="138">
        <v>2108.7325999999998</v>
      </c>
      <c r="L87" s="138">
        <v>1820.3679999999999</v>
      </c>
      <c r="M87" s="138">
        <v>1148.1817000000001</v>
      </c>
      <c r="O87" s="140">
        <f t="shared" si="9"/>
        <v>41469</v>
      </c>
      <c r="P87" s="141">
        <f t="shared" si="10"/>
        <v>-0.12703726652074909</v>
      </c>
      <c r="Q87" s="141">
        <f t="shared" si="10"/>
        <v>-7.4475661157929252E-2</v>
      </c>
      <c r="R87" s="141">
        <f t="shared" si="10"/>
        <v>0.7583540119694967</v>
      </c>
      <c r="S87" s="141">
        <f t="shared" si="10"/>
        <v>-0.12262326566961235</v>
      </c>
      <c r="T87" s="141">
        <f t="shared" si="10"/>
        <v>-0.39231926304013831</v>
      </c>
      <c r="V87" s="140">
        <f t="shared" si="11"/>
        <v>41819</v>
      </c>
      <c r="W87" s="142">
        <f t="shared" si="12"/>
        <v>-1.2392754129080807E-2</v>
      </c>
      <c r="X87" s="142">
        <f t="shared" si="12"/>
        <v>0.776952706318776</v>
      </c>
      <c r="Y87" s="142">
        <f t="shared" si="12"/>
        <v>1.4526732440330719</v>
      </c>
      <c r="Z87" s="142">
        <f t="shared" si="12"/>
        <v>0.81892397454843402</v>
      </c>
      <c r="AA87" s="142">
        <f t="shared" si="12"/>
        <v>5.0110266127169734E-2</v>
      </c>
      <c r="AC87" s="149"/>
      <c r="AD87" s="150"/>
      <c r="AE87" s="150"/>
      <c r="AF87" s="150"/>
      <c r="AG87" s="141"/>
      <c r="AH87" s="141"/>
    </row>
    <row r="88" spans="8:34">
      <c r="H88" s="137">
        <v>41476</v>
      </c>
      <c r="I88" s="138">
        <v>2190.4780000000001</v>
      </c>
      <c r="J88" s="138">
        <v>2014.5317</v>
      </c>
      <c r="K88" s="138">
        <v>2179.6062999999999</v>
      </c>
      <c r="L88" s="138">
        <v>1924.6098999999999</v>
      </c>
      <c r="M88" s="138">
        <v>1104.9899</v>
      </c>
      <c r="O88" s="140">
        <f t="shared" si="9"/>
        <v>41476</v>
      </c>
      <c r="P88" s="141">
        <f t="shared" si="10"/>
        <v>-0.15960782583507727</v>
      </c>
      <c r="Q88" s="141">
        <f t="shared" si="10"/>
        <v>-3.9277824892456237E-2</v>
      </c>
      <c r="R88" s="141">
        <f t="shared" si="10"/>
        <v>0.81745162099689206</v>
      </c>
      <c r="S88" s="141">
        <f t="shared" si="10"/>
        <v>-7.2380997181924811E-2</v>
      </c>
      <c r="T88" s="141">
        <f t="shared" si="10"/>
        <v>-0.41517873280404671</v>
      </c>
      <c r="V88" s="140">
        <f t="shared" si="11"/>
        <v>41826</v>
      </c>
      <c r="W88" s="142">
        <f t="shared" si="12"/>
        <v>6.6827726846852009E-4</v>
      </c>
      <c r="X88" s="142">
        <f t="shared" si="12"/>
        <v>0.84248088385152831</v>
      </c>
      <c r="Y88" s="142">
        <f t="shared" si="12"/>
        <v>1.665374896727466</v>
      </c>
      <c r="Z88" s="142">
        <f t="shared" si="12"/>
        <v>0.86403465517109379</v>
      </c>
      <c r="AA88" s="142">
        <f t="shared" si="12"/>
        <v>5.2599423433904446E-2</v>
      </c>
      <c r="AC88" s="149"/>
      <c r="AD88" s="150"/>
      <c r="AE88" s="150"/>
      <c r="AF88" s="150"/>
      <c r="AG88" s="141"/>
      <c r="AH88" s="141"/>
    </row>
    <row r="89" spans="8:34">
      <c r="H89" s="137">
        <v>41483</v>
      </c>
      <c r="I89" s="138">
        <v>2224.0079999999998</v>
      </c>
      <c r="J89" s="138">
        <v>2128.9712</v>
      </c>
      <c r="K89" s="138">
        <v>2381.8697000000002</v>
      </c>
      <c r="L89" s="138">
        <v>2029.8155999999999</v>
      </c>
      <c r="M89" s="138">
        <v>1108.5893000000001</v>
      </c>
      <c r="O89" s="140">
        <f t="shared" si="9"/>
        <v>41483</v>
      </c>
      <c r="P89" s="141">
        <f t="shared" si="10"/>
        <v>-0.14674380729677217</v>
      </c>
      <c r="Q89" s="141">
        <f t="shared" si="10"/>
        <v>1.5297918620648998E-2</v>
      </c>
      <c r="R89" s="141">
        <f t="shared" si="10"/>
        <v>0.98610774214975483</v>
      </c>
      <c r="S89" s="141">
        <f t="shared" si="10"/>
        <v>-2.1674198612106843E-2</v>
      </c>
      <c r="T89" s="141">
        <f t="shared" si="10"/>
        <v>-0.41327373288581659</v>
      </c>
      <c r="V89" s="140">
        <f t="shared" si="11"/>
        <v>41833</v>
      </c>
      <c r="W89" s="142">
        <f t="shared" si="12"/>
        <v>-1.3425713288383379E-2</v>
      </c>
      <c r="X89" s="142">
        <f t="shared" si="12"/>
        <v>0.83254796448758461</v>
      </c>
      <c r="Y89" s="142">
        <f t="shared" si="12"/>
        <v>1.5474654018600154</v>
      </c>
      <c r="Z89" s="142">
        <f t="shared" si="12"/>
        <v>0.87217877351628226</v>
      </c>
      <c r="AA89" s="142">
        <f t="shared" si="12"/>
        <v>7.6367205878578925E-2</v>
      </c>
      <c r="AC89" s="149"/>
      <c r="AD89" s="150"/>
      <c r="AE89" s="150"/>
      <c r="AF89" s="150"/>
      <c r="AG89" s="141"/>
      <c r="AH89" s="141"/>
    </row>
    <row r="90" spans="8:34">
      <c r="H90" s="137">
        <v>41490</v>
      </c>
      <c r="I90" s="138">
        <v>2247.2629999999999</v>
      </c>
      <c r="J90" s="138">
        <v>2142.0102999999999</v>
      </c>
      <c r="K90" s="138">
        <v>2356.9261000000001</v>
      </c>
      <c r="L90" s="138">
        <v>2042.4237000000001</v>
      </c>
      <c r="M90" s="138">
        <v>1151.7811999999999</v>
      </c>
      <c r="O90" s="140">
        <f t="shared" si="9"/>
        <v>41490</v>
      </c>
      <c r="P90" s="141">
        <f t="shared" si="10"/>
        <v>-0.13782186422763132</v>
      </c>
      <c r="Q90" s="141">
        <f t="shared" si="10"/>
        <v>2.1516213678227203E-2</v>
      </c>
      <c r="R90" s="141">
        <f t="shared" si="10"/>
        <v>0.96530867111867091</v>
      </c>
      <c r="S90" s="141">
        <f t="shared" si="10"/>
        <v>-1.5597375901473032E-2</v>
      </c>
      <c r="T90" s="141">
        <f t="shared" si="10"/>
        <v>-0.39041421019642297</v>
      </c>
      <c r="V90" s="140">
        <f t="shared" si="11"/>
        <v>41840</v>
      </c>
      <c r="W90" s="142">
        <f t="shared" si="12"/>
        <v>-6.0149547133067083E-3</v>
      </c>
      <c r="X90" s="142">
        <f t="shared" si="12"/>
        <v>0.78632728019178444</v>
      </c>
      <c r="Y90" s="142">
        <f t="shared" si="12"/>
        <v>1.3851746889157321</v>
      </c>
      <c r="Z90" s="142">
        <f t="shared" si="12"/>
        <v>0.84610041270740655</v>
      </c>
      <c r="AA90" s="142">
        <f t="shared" si="12"/>
        <v>6.1106510748594856E-2</v>
      </c>
      <c r="AC90" s="149"/>
      <c r="AD90" s="150"/>
      <c r="AE90" s="150"/>
      <c r="AF90" s="150"/>
      <c r="AG90" s="141"/>
      <c r="AH90" s="141"/>
    </row>
    <row r="91" spans="8:34">
      <c r="H91" s="137">
        <v>41497</v>
      </c>
      <c r="I91" s="138">
        <v>2286.0100000000002</v>
      </c>
      <c r="J91" s="138">
        <v>2159.4933000000001</v>
      </c>
      <c r="K91" s="138">
        <v>2341.6981999999998</v>
      </c>
      <c r="L91" s="138">
        <v>2060.66</v>
      </c>
      <c r="M91" s="138">
        <v>1191.3737000000001</v>
      </c>
      <c r="O91" s="140">
        <f t="shared" si="9"/>
        <v>41497</v>
      </c>
      <c r="P91" s="141">
        <f t="shared" si="10"/>
        <v>-0.1229563072248363</v>
      </c>
      <c r="Q91" s="141">
        <f t="shared" si="10"/>
        <v>2.9853787014703093E-2</v>
      </c>
      <c r="R91" s="141">
        <f t="shared" si="10"/>
        <v>0.95261097817321594</v>
      </c>
      <c r="S91" s="141">
        <f t="shared" si="10"/>
        <v>-6.807886446445699E-3</v>
      </c>
      <c r="T91" s="141">
        <f t="shared" si="10"/>
        <v>-0.36945968742525925</v>
      </c>
      <c r="V91" s="140">
        <f t="shared" si="11"/>
        <v>41847</v>
      </c>
      <c r="W91" s="142">
        <f t="shared" si="12"/>
        <v>3.8219948191288156E-2</v>
      </c>
      <c r="X91" s="142">
        <f t="shared" si="12"/>
        <v>0.77320755408605368</v>
      </c>
      <c r="Y91" s="142">
        <f t="shared" si="12"/>
        <v>1.3150024871816375</v>
      </c>
      <c r="Z91" s="142">
        <f t="shared" si="12"/>
        <v>0.83336145971317199</v>
      </c>
      <c r="AA91" s="142">
        <f t="shared" si="12"/>
        <v>9.7633427146511131E-2</v>
      </c>
      <c r="AC91" s="149"/>
      <c r="AD91" s="150"/>
      <c r="AE91" s="150"/>
      <c r="AF91" s="150"/>
      <c r="AG91" s="141"/>
      <c r="AH91" s="141"/>
    </row>
    <row r="92" spans="8:34">
      <c r="H92" s="137">
        <v>41504</v>
      </c>
      <c r="I92" s="138">
        <v>2304.1439999999998</v>
      </c>
      <c r="J92" s="138">
        <v>2108.7442999999998</v>
      </c>
      <c r="K92" s="138">
        <v>2251.614</v>
      </c>
      <c r="L92" s="138">
        <v>2015.8068000000001</v>
      </c>
      <c r="M92" s="138">
        <v>1187.7744</v>
      </c>
      <c r="O92" s="140">
        <f t="shared" si="9"/>
        <v>41504</v>
      </c>
      <c r="P92" s="141">
        <f t="shared" si="10"/>
        <v>-0.11599907155010858</v>
      </c>
      <c r="Q92" s="141">
        <f t="shared" si="10"/>
        <v>5.6517902605526249E-3</v>
      </c>
      <c r="R92" s="141">
        <f t="shared" si="10"/>
        <v>0.87749480911268063</v>
      </c>
      <c r="S92" s="141">
        <f t="shared" si="10"/>
        <v>-2.8426127450609462E-2</v>
      </c>
      <c r="T92" s="141">
        <f t="shared" si="10"/>
        <v>-0.37136463441800416</v>
      </c>
      <c r="V92" s="140">
        <f t="shared" si="11"/>
        <v>41854</v>
      </c>
      <c r="W92" s="142">
        <f t="shared" si="12"/>
        <v>6.9887564071944519E-2</v>
      </c>
      <c r="X92" s="142">
        <f t="shared" si="12"/>
        <v>0.8026351326583725</v>
      </c>
      <c r="Y92" s="142">
        <f t="shared" si="12"/>
        <v>1.3591997932487305</v>
      </c>
      <c r="Z92" s="142">
        <f t="shared" si="12"/>
        <v>0.86876685477140314</v>
      </c>
      <c r="AA92" s="142">
        <f t="shared" si="12"/>
        <v>9.2041505915362976E-2</v>
      </c>
      <c r="AC92" s="149"/>
      <c r="AD92" s="150"/>
      <c r="AE92" s="150"/>
      <c r="AF92" s="150"/>
      <c r="AG92" s="141"/>
      <c r="AH92" s="141"/>
    </row>
    <row r="93" spans="8:34">
      <c r="H93" s="137">
        <v>41511</v>
      </c>
      <c r="I93" s="138">
        <v>2286.9290000000001</v>
      </c>
      <c r="J93" s="138">
        <v>2256.7710999999999</v>
      </c>
      <c r="K93" s="138">
        <v>2450.5127000000002</v>
      </c>
      <c r="L93" s="138">
        <v>2179.3200999999999</v>
      </c>
      <c r="M93" s="138">
        <v>1155.3805</v>
      </c>
      <c r="O93" s="140">
        <f t="shared" si="9"/>
        <v>41511</v>
      </c>
      <c r="P93" s="141">
        <f t="shared" si="10"/>
        <v>-0.12260372646024631</v>
      </c>
      <c r="Q93" s="141">
        <f t="shared" si="10"/>
        <v>7.6245183886579637E-2</v>
      </c>
      <c r="R93" s="141">
        <f t="shared" si="10"/>
        <v>1.0433452953813132</v>
      </c>
      <c r="S93" s="141">
        <f t="shared" si="10"/>
        <v>5.0383632539450218E-2</v>
      </c>
      <c r="T93" s="141">
        <f t="shared" si="10"/>
        <v>-0.38850926320367807</v>
      </c>
      <c r="V93" s="140">
        <f t="shared" si="11"/>
        <v>41861</v>
      </c>
      <c r="W93" s="142">
        <f t="shared" si="12"/>
        <v>7.0683066634822156E-2</v>
      </c>
      <c r="X93" s="142">
        <f t="shared" si="12"/>
        <v>0.85243968241167734</v>
      </c>
      <c r="Y93" s="142">
        <f t="shared" si="12"/>
        <v>1.4367926923795231</v>
      </c>
      <c r="Z93" s="142">
        <f t="shared" si="12"/>
        <v>0.92257057756066185</v>
      </c>
      <c r="AA93" s="142">
        <f t="shared" si="12"/>
        <v>0.10300635591407969</v>
      </c>
      <c r="AC93" s="149"/>
      <c r="AD93" s="150"/>
      <c r="AE93" s="150"/>
      <c r="AF93" s="150"/>
      <c r="AG93" s="141"/>
      <c r="AH93" s="141"/>
    </row>
    <row r="94" spans="8:34">
      <c r="H94" s="137">
        <v>41518</v>
      </c>
      <c r="I94" s="138">
        <v>2313.91</v>
      </c>
      <c r="J94" s="138">
        <v>2166.2892999999999</v>
      </c>
      <c r="K94" s="138">
        <v>2295.674</v>
      </c>
      <c r="L94" s="138">
        <v>2092.8912</v>
      </c>
      <c r="M94" s="138">
        <v>1166.1784</v>
      </c>
      <c r="O94" s="140">
        <f t="shared" si="9"/>
        <v>41518</v>
      </c>
      <c r="P94" s="141">
        <f t="shared" si="10"/>
        <v>-0.11225227748374733</v>
      </c>
      <c r="Q94" s="141">
        <f t="shared" si="10"/>
        <v>3.309477245168102E-2</v>
      </c>
      <c r="R94" s="141">
        <f t="shared" si="10"/>
        <v>0.91423397545713603</v>
      </c>
      <c r="S94" s="141">
        <f t="shared" si="10"/>
        <v>8.7268323574167805E-3</v>
      </c>
      <c r="T94" s="141">
        <f t="shared" si="10"/>
        <v>-0.38279442222544369</v>
      </c>
      <c r="V94" s="140">
        <f t="shared" si="11"/>
        <v>41868</v>
      </c>
      <c r="W94" s="142">
        <f t="shared" si="12"/>
        <v>8.4232790137973135E-2</v>
      </c>
      <c r="X94" s="142">
        <f t="shared" si="12"/>
        <v>0.89985000329904774</v>
      </c>
      <c r="Y94" s="142">
        <f t="shared" si="12"/>
        <v>1.5416285275904347</v>
      </c>
      <c r="Z94" s="142">
        <f t="shared" si="12"/>
        <v>0.96272769733769281</v>
      </c>
      <c r="AA94" s="142">
        <f t="shared" si="12"/>
        <v>0.1270764506112112</v>
      </c>
      <c r="AC94" s="149"/>
      <c r="AD94" s="150"/>
      <c r="AE94" s="150"/>
      <c r="AF94" s="150"/>
      <c r="AG94" s="141"/>
      <c r="AH94" s="141"/>
    </row>
    <row r="95" spans="8:34">
      <c r="H95" s="137">
        <v>41525</v>
      </c>
      <c r="I95" s="138">
        <v>2357.7820000000002</v>
      </c>
      <c r="J95" s="138">
        <v>2277.7802999999999</v>
      </c>
      <c r="K95" s="138">
        <v>2501.8496</v>
      </c>
      <c r="L95" s="138">
        <v>2189.3492000000001</v>
      </c>
      <c r="M95" s="138">
        <v>1169.7775999999999</v>
      </c>
      <c r="O95" s="140">
        <f t="shared" si="9"/>
        <v>41525</v>
      </c>
      <c r="P95" s="141">
        <f t="shared" si="10"/>
        <v>-9.5420478458619673E-2</v>
      </c>
      <c r="Q95" s="141">
        <f t="shared" si="10"/>
        <v>8.6264388012913029E-2</v>
      </c>
      <c r="R95" s="141">
        <f t="shared" si="10"/>
        <v>1.0861522610805565</v>
      </c>
      <c r="S95" s="141">
        <f t="shared" si="10"/>
        <v>5.5217434829027301E-2</v>
      </c>
      <c r="T95" s="141">
        <f t="shared" si="10"/>
        <v>-0.38088952815818422</v>
      </c>
      <c r="V95" s="140">
        <f t="shared" si="11"/>
        <v>41875</v>
      </c>
      <c r="W95" s="142">
        <f t="shared" si="12"/>
        <v>8.6404806084767971E-2</v>
      </c>
      <c r="X95" s="142">
        <f t="shared" si="12"/>
        <v>0.95788567700123894</v>
      </c>
      <c r="Y95" s="142">
        <f t="shared" si="12"/>
        <v>1.6125528734754107</v>
      </c>
      <c r="Z95" s="142">
        <f t="shared" si="12"/>
        <v>1.0400305510677561</v>
      </c>
      <c r="AA95" s="142">
        <f t="shared" si="12"/>
        <v>0.10343595753599266</v>
      </c>
      <c r="AC95" s="149"/>
      <c r="AD95" s="150"/>
      <c r="AE95" s="150"/>
      <c r="AF95" s="150"/>
      <c r="AG95" s="141"/>
      <c r="AH95" s="141"/>
    </row>
    <row r="96" spans="8:34">
      <c r="H96" s="137">
        <v>41532</v>
      </c>
      <c r="I96" s="138">
        <v>2488.902</v>
      </c>
      <c r="J96" s="138">
        <v>2203.4901</v>
      </c>
      <c r="K96" s="138">
        <v>2345.9587000000001</v>
      </c>
      <c r="L96" s="138">
        <v>2114.7982999999999</v>
      </c>
      <c r="M96" s="138">
        <v>1220.1679999999999</v>
      </c>
      <c r="O96" s="140">
        <f t="shared" si="9"/>
        <v>41532</v>
      </c>
      <c r="P96" s="141">
        <f t="shared" si="10"/>
        <v>-4.5115375245300626E-2</v>
      </c>
      <c r="Q96" s="141">
        <f t="shared" si="10"/>
        <v>5.083568637809921E-2</v>
      </c>
      <c r="R96" s="141">
        <f t="shared" si="10"/>
        <v>0.95616357050663781</v>
      </c>
      <c r="S96" s="141">
        <f t="shared" si="10"/>
        <v>1.9285565457893838E-2</v>
      </c>
      <c r="T96" s="141">
        <f t="shared" si="10"/>
        <v>-0.35422016440878612</v>
      </c>
      <c r="V96" s="140">
        <f t="shared" si="11"/>
        <v>41882</v>
      </c>
      <c r="W96" s="142">
        <f t="shared" si="12"/>
        <v>7.3968418731972685E-2</v>
      </c>
      <c r="X96" s="142">
        <f t="shared" si="12"/>
        <v>0.91156785407945562</v>
      </c>
      <c r="Y96" s="142">
        <f t="shared" si="12"/>
        <v>1.5309606491141494</v>
      </c>
      <c r="Z96" s="142">
        <f t="shared" si="12"/>
        <v>0.99281092794082726</v>
      </c>
      <c r="AA96" s="142">
        <f t="shared" si="12"/>
        <v>9.1162370935593984E-2</v>
      </c>
      <c r="AC96" s="149"/>
      <c r="AD96" s="150"/>
      <c r="AE96" s="150"/>
      <c r="AF96" s="150"/>
      <c r="AG96" s="141"/>
      <c r="AH96" s="141"/>
    </row>
    <row r="97" spans="8:34">
      <c r="H97" s="137">
        <v>41539</v>
      </c>
      <c r="I97" s="138">
        <v>2432.5100000000002</v>
      </c>
      <c r="J97" s="138">
        <v>2229.2368000000001</v>
      </c>
      <c r="K97" s="138">
        <v>2417.1107999999999</v>
      </c>
      <c r="L97" s="138">
        <v>2119.5441000000001</v>
      </c>
      <c r="M97" s="138">
        <v>1252.5618999999999</v>
      </c>
      <c r="O97" s="140">
        <f t="shared" si="9"/>
        <v>41539</v>
      </c>
      <c r="P97" s="141">
        <f t="shared" si="10"/>
        <v>-6.6750559659619402E-2</v>
      </c>
      <c r="Q97" s="141">
        <f t="shared" si="10"/>
        <v>6.3114185458476912E-2</v>
      </c>
      <c r="R97" s="141">
        <f t="shared" si="10"/>
        <v>1.0154933217017654</v>
      </c>
      <c r="S97" s="141">
        <f t="shared" si="10"/>
        <v>2.1572935102814661E-2</v>
      </c>
      <c r="T97" s="141">
        <f t="shared" si="10"/>
        <v>-0.33707553562311221</v>
      </c>
      <c r="V97" s="140">
        <f t="shared" si="11"/>
        <v>41889</v>
      </c>
      <c r="W97" s="142">
        <f t="shared" si="12"/>
        <v>0.12493753559552467</v>
      </c>
      <c r="X97" s="142">
        <f t="shared" si="12"/>
        <v>1.0318031128347616</v>
      </c>
      <c r="Y97" s="142">
        <f t="shared" si="12"/>
        <v>1.7189915808950675</v>
      </c>
      <c r="Z97" s="142">
        <f t="shared" si="12"/>
        <v>1.118305372853194</v>
      </c>
      <c r="AA97" s="142">
        <f t="shared" si="12"/>
        <v>0.13332962642965307</v>
      </c>
      <c r="AC97" s="149"/>
      <c r="AD97" s="150"/>
      <c r="AE97" s="150"/>
      <c r="AF97" s="150"/>
      <c r="AG97" s="141"/>
      <c r="AH97" s="141"/>
    </row>
    <row r="98" spans="8:34">
      <c r="H98" s="137">
        <v>41546</v>
      </c>
      <c r="I98" s="138">
        <v>2394.971</v>
      </c>
      <c r="J98" s="138">
        <v>2302.7067999999999</v>
      </c>
      <c r="K98" s="138">
        <v>2572.0401999999999</v>
      </c>
      <c r="L98" s="138">
        <v>2200.4335000000001</v>
      </c>
      <c r="M98" s="138">
        <v>1176.9763</v>
      </c>
      <c r="O98" s="140">
        <f t="shared" si="9"/>
        <v>41546</v>
      </c>
      <c r="P98" s="141">
        <f t="shared" si="10"/>
        <v>-8.1152659030613861E-2</v>
      </c>
      <c r="Q98" s="141">
        <f t="shared" si="10"/>
        <v>9.8151736967420966E-2</v>
      </c>
      <c r="R98" s="141">
        <f t="shared" si="10"/>
        <v>1.1446802712761337</v>
      </c>
      <c r="S98" s="141">
        <f t="shared" si="10"/>
        <v>6.0559819960131822E-2</v>
      </c>
      <c r="T98" s="141">
        <f t="shared" si="10"/>
        <v>-0.37707958124720919</v>
      </c>
      <c r="V98" s="140">
        <f t="shared" si="11"/>
        <v>41896</v>
      </c>
      <c r="W98" s="142">
        <f t="shared" si="12"/>
        <v>0.11993073799856724</v>
      </c>
      <c r="X98" s="142">
        <f t="shared" si="12"/>
        <v>1.0695443648600103</v>
      </c>
      <c r="Y98" s="142">
        <f t="shared" si="12"/>
        <v>1.7268324381901485</v>
      </c>
      <c r="Z98" s="142">
        <f t="shared" si="12"/>
        <v>1.175777291138659</v>
      </c>
      <c r="AA98" s="142">
        <f t="shared" si="12"/>
        <v>0.12513289249694171</v>
      </c>
      <c r="AC98" s="149"/>
      <c r="AD98" s="150"/>
      <c r="AE98" s="150"/>
      <c r="AF98" s="150"/>
      <c r="AG98" s="141"/>
      <c r="AH98" s="141"/>
    </row>
    <row r="99" spans="8:34">
      <c r="H99" s="137">
        <v>41553</v>
      </c>
      <c r="I99" s="138">
        <v>2409.0369999999998</v>
      </c>
      <c r="J99" s="138">
        <v>2354.7532000000001</v>
      </c>
      <c r="K99" s="138">
        <v>2666.5281</v>
      </c>
      <c r="L99" s="138">
        <v>2245.605</v>
      </c>
      <c r="M99" s="138">
        <v>1180.5755999999999</v>
      </c>
      <c r="O99" s="140">
        <f t="shared" si="9"/>
        <v>41553</v>
      </c>
      <c r="P99" s="141">
        <f t="shared" si="10"/>
        <v>-7.5756139950393209E-2</v>
      </c>
      <c r="Q99" s="141">
        <f t="shared" si="10"/>
        <v>0.12297245863415762</v>
      </c>
      <c r="R99" s="141">
        <f t="shared" si="10"/>
        <v>1.2234684391299302</v>
      </c>
      <c r="S99" s="141">
        <f t="shared" si="10"/>
        <v>8.2331474457906451E-2</v>
      </c>
      <c r="T99" s="141">
        <f t="shared" si="10"/>
        <v>-0.3751746342544644</v>
      </c>
      <c r="V99" s="140">
        <f t="shared" si="11"/>
        <v>41903</v>
      </c>
      <c r="W99" s="142">
        <f t="shared" si="12"/>
        <v>0.11389235913358209</v>
      </c>
      <c r="X99" s="142">
        <f t="shared" si="12"/>
        <v>1.0591017792863791</v>
      </c>
      <c r="Y99" s="142">
        <f t="shared" si="12"/>
        <v>1.6570516263497108</v>
      </c>
      <c r="Z99" s="142">
        <f t="shared" si="12"/>
        <v>1.1736468327195047</v>
      </c>
      <c r="AA99" s="142">
        <f t="shared" si="12"/>
        <v>0.13533220985637184</v>
      </c>
      <c r="AC99" s="149"/>
      <c r="AD99" s="150"/>
      <c r="AE99" s="150"/>
      <c r="AF99" s="150"/>
      <c r="AG99" s="141"/>
      <c r="AH99" s="141"/>
    </row>
    <row r="100" spans="8:34">
      <c r="H100" s="137">
        <v>41560</v>
      </c>
      <c r="I100" s="138">
        <v>2468.5079999999998</v>
      </c>
      <c r="J100" s="138">
        <v>2472.0882000000001</v>
      </c>
      <c r="K100" s="138">
        <v>2738.6215000000002</v>
      </c>
      <c r="L100" s="138">
        <v>2370.7103000000002</v>
      </c>
      <c r="M100" s="138">
        <v>1259.7603999999999</v>
      </c>
      <c r="O100" s="140">
        <f t="shared" si="9"/>
        <v>41560</v>
      </c>
      <c r="P100" s="141">
        <f t="shared" si="10"/>
        <v>-5.2939675694754884E-2</v>
      </c>
      <c r="Q100" s="141">
        <f t="shared" si="10"/>
        <v>0.17892905460941266</v>
      </c>
      <c r="R100" s="141">
        <f t="shared" si="10"/>
        <v>1.2835830876759444</v>
      </c>
      <c r="S100" s="141">
        <f t="shared" si="10"/>
        <v>0.14262943594779398</v>
      </c>
      <c r="T100" s="141">
        <f t="shared" si="10"/>
        <v>-0.33326569456310784</v>
      </c>
      <c r="V100" s="140">
        <f t="shared" si="11"/>
        <v>41910</v>
      </c>
      <c r="W100" s="142">
        <f t="shared" si="12"/>
        <v>0.11939933126343449</v>
      </c>
      <c r="X100" s="142">
        <f t="shared" si="12"/>
        <v>1.1385677734360682</v>
      </c>
      <c r="Y100" s="142">
        <f t="shared" si="12"/>
        <v>1.779980652417299</v>
      </c>
      <c r="Z100" s="142">
        <f t="shared" si="12"/>
        <v>1.2648397026056464</v>
      </c>
      <c r="AA100" s="142">
        <f t="shared" si="12"/>
        <v>0.1332485307829836</v>
      </c>
      <c r="AC100" s="149"/>
      <c r="AD100" s="150"/>
      <c r="AE100" s="150"/>
      <c r="AF100" s="150"/>
      <c r="AG100" s="141"/>
      <c r="AH100" s="141"/>
    </row>
    <row r="101" spans="8:34">
      <c r="H101" s="137">
        <v>41567</v>
      </c>
      <c r="I101" s="138">
        <v>2426.0540000000001</v>
      </c>
      <c r="J101" s="138">
        <v>2414.6640000000002</v>
      </c>
      <c r="K101" s="138">
        <v>2666.5650000000001</v>
      </c>
      <c r="L101" s="138">
        <v>2319.2930000000001</v>
      </c>
      <c r="M101" s="138">
        <v>1227.3666000000001</v>
      </c>
      <c r="O101" s="140">
        <f t="shared" si="9"/>
        <v>41567</v>
      </c>
      <c r="P101" s="141">
        <f t="shared" ref="P101:T132" si="13">I101/I$4-1</f>
        <v>-6.922744912228862E-2</v>
      </c>
      <c r="Q101" s="141">
        <f t="shared" si="13"/>
        <v>0.15154368145901209</v>
      </c>
      <c r="R101" s="141">
        <f t="shared" si="13"/>
        <v>1.2234992079732829</v>
      </c>
      <c r="S101" s="141">
        <f t="shared" si="13"/>
        <v>0.11784744529420865</v>
      </c>
      <c r="T101" s="141">
        <f t="shared" si="13"/>
        <v>-0.35041027042329642</v>
      </c>
      <c r="V101" s="140">
        <f t="shared" si="11"/>
        <v>41917</v>
      </c>
      <c r="W101" s="142">
        <f t="shared" si="12"/>
        <v>0.12573166026712723</v>
      </c>
      <c r="X101" s="142">
        <f t="shared" si="12"/>
        <v>1.1867438399448695</v>
      </c>
      <c r="Y101" s="142">
        <f t="shared" si="12"/>
        <v>1.844060388338113</v>
      </c>
      <c r="Z101" s="142">
        <f t="shared" si="12"/>
        <v>1.3224757850246167</v>
      </c>
      <c r="AA101" s="142">
        <f t="shared" si="12"/>
        <v>0.13318009563811506</v>
      </c>
      <c r="AC101" s="149"/>
      <c r="AD101" s="150"/>
      <c r="AE101" s="150"/>
      <c r="AF101" s="150"/>
      <c r="AG101" s="141"/>
      <c r="AH101" s="141"/>
    </row>
    <row r="102" spans="8:34">
      <c r="H102" s="137">
        <v>41574</v>
      </c>
      <c r="I102" s="138">
        <v>2368.5590000000002</v>
      </c>
      <c r="J102" s="138">
        <v>2244.4158000000002</v>
      </c>
      <c r="K102" s="138">
        <v>2409.7887000000001</v>
      </c>
      <c r="L102" s="138">
        <v>2157.5814999999998</v>
      </c>
      <c r="M102" s="138">
        <v>1209.3699999999999</v>
      </c>
      <c r="O102" s="140">
        <f t="shared" si="9"/>
        <v>41574</v>
      </c>
      <c r="P102" s="141">
        <f t="shared" si="13"/>
        <v>-9.1285807185511492E-2</v>
      </c>
      <c r="Q102" s="141">
        <f t="shared" si="13"/>
        <v>7.0352990336036036E-2</v>
      </c>
      <c r="R102" s="141">
        <f t="shared" si="13"/>
        <v>1.0093878325984806</v>
      </c>
      <c r="S102" s="141">
        <f t="shared" si="13"/>
        <v>3.9906112677029704E-2</v>
      </c>
      <c r="T102" s="141">
        <f t="shared" si="13"/>
        <v>-0.35993505831250594</v>
      </c>
      <c r="V102" s="140">
        <f t="shared" si="11"/>
        <v>41924</v>
      </c>
      <c r="W102" s="142">
        <f t="shared" si="12"/>
        <v>0.13298901361356608</v>
      </c>
      <c r="X102" s="142">
        <f t="shared" si="12"/>
        <v>1.1936623827921675</v>
      </c>
      <c r="Y102" s="142">
        <f t="shared" si="12"/>
        <v>1.7988337445251075</v>
      </c>
      <c r="Z102" s="142">
        <f t="shared" si="12"/>
        <v>1.3438131407875895</v>
      </c>
      <c r="AA102" s="142">
        <f t="shared" si="12"/>
        <v>0.13514786268488188</v>
      </c>
      <c r="AC102" s="149"/>
      <c r="AD102" s="150"/>
      <c r="AE102" s="150"/>
      <c r="AF102" s="150"/>
      <c r="AG102" s="141"/>
      <c r="AH102" s="141"/>
    </row>
    <row r="103" spans="8:34">
      <c r="H103" s="137">
        <v>41581</v>
      </c>
      <c r="I103" s="138">
        <v>2384.96</v>
      </c>
      <c r="J103" s="138">
        <v>2139.8011999999999</v>
      </c>
      <c r="K103" s="138">
        <v>2253.0882000000001</v>
      </c>
      <c r="L103" s="138">
        <v>2045.5547999999999</v>
      </c>
      <c r="M103" s="138">
        <v>1227.3667</v>
      </c>
      <c r="O103" s="140">
        <f t="shared" si="9"/>
        <v>41581</v>
      </c>
      <c r="P103" s="141">
        <f t="shared" si="13"/>
        <v>-8.4993449057066961E-2</v>
      </c>
      <c r="Q103" s="141">
        <f t="shared" si="13"/>
        <v>2.046270265279615E-2</v>
      </c>
      <c r="R103" s="141">
        <f t="shared" si="13"/>
        <v>0.87872406192759223</v>
      </c>
      <c r="S103" s="141">
        <f t="shared" si="13"/>
        <v>-1.4088255606641509E-2</v>
      </c>
      <c r="T103" s="141">
        <f t="shared" si="13"/>
        <v>-0.35041021749781109</v>
      </c>
      <c r="V103" s="140">
        <f t="shared" si="11"/>
        <v>41931</v>
      </c>
      <c r="W103" s="142">
        <f t="shared" si="12"/>
        <v>0.12148040638606683</v>
      </c>
      <c r="X103" s="142">
        <f t="shared" si="12"/>
        <v>1.0994930463406227</v>
      </c>
      <c r="Y103" s="142">
        <f t="shared" si="12"/>
        <v>1.6604314636626989</v>
      </c>
      <c r="Z103" s="142">
        <f t="shared" si="12"/>
        <v>1.2337093896677667</v>
      </c>
      <c r="AA103" s="142">
        <f t="shared" si="12"/>
        <v>0.13386667122900975</v>
      </c>
      <c r="AC103" s="149"/>
      <c r="AD103" s="150"/>
      <c r="AE103" s="150"/>
      <c r="AF103" s="150"/>
      <c r="AG103" s="141"/>
      <c r="AH103" s="141"/>
    </row>
    <row r="104" spans="8:34">
      <c r="H104" s="137">
        <v>41588</v>
      </c>
      <c r="I104" s="138">
        <v>2307.9450000000002</v>
      </c>
      <c r="J104" s="138">
        <v>2098.759</v>
      </c>
      <c r="K104" s="138">
        <v>2158.7318</v>
      </c>
      <c r="L104" s="138">
        <v>2024.8239000000001</v>
      </c>
      <c r="M104" s="138">
        <v>1191.3735999999999</v>
      </c>
      <c r="O104" s="140">
        <f t="shared" si="9"/>
        <v>41588</v>
      </c>
      <c r="P104" s="141">
        <f t="shared" si="13"/>
        <v>-0.11454079136925244</v>
      </c>
      <c r="Q104" s="141">
        <f t="shared" si="13"/>
        <v>8.8984030707162098E-4</v>
      </c>
      <c r="R104" s="141">
        <f t="shared" si="13"/>
        <v>0.80004554455891363</v>
      </c>
      <c r="S104" s="141">
        <f t="shared" si="13"/>
        <v>-2.4080086567046077E-2</v>
      </c>
      <c r="T104" s="141">
        <f t="shared" si="13"/>
        <v>-0.36945974035074469</v>
      </c>
      <c r="V104" s="140">
        <f t="shared" si="11"/>
        <v>41938</v>
      </c>
      <c r="W104" s="142">
        <f t="shared" si="12"/>
        <v>9.804431298341032E-2</v>
      </c>
      <c r="X104" s="142">
        <f t="shared" si="12"/>
        <v>1.0841972683885253</v>
      </c>
      <c r="Y104" s="142">
        <f t="shared" si="12"/>
        <v>1.633313623098013</v>
      </c>
      <c r="Z104" s="142">
        <f t="shared" si="12"/>
        <v>1.230444330441574</v>
      </c>
      <c r="AA104" s="142">
        <f t="shared" si="12"/>
        <v>8.8085868998023731E-2</v>
      </c>
      <c r="AC104" s="149"/>
      <c r="AD104" s="150"/>
      <c r="AE104" s="150"/>
      <c r="AF104" s="150"/>
      <c r="AG104" s="141"/>
      <c r="AH104" s="141"/>
    </row>
    <row r="105" spans="8:34">
      <c r="H105" s="137">
        <v>41595</v>
      </c>
      <c r="I105" s="138">
        <v>2350.7339999999999</v>
      </c>
      <c r="J105" s="138">
        <v>2175.3380999999999</v>
      </c>
      <c r="K105" s="138">
        <v>2273.7874000000002</v>
      </c>
      <c r="L105" s="138">
        <v>2104.2280000000001</v>
      </c>
      <c r="M105" s="138">
        <v>1180.5757000000001</v>
      </c>
      <c r="O105" s="140">
        <f t="shared" si="9"/>
        <v>41595</v>
      </c>
      <c r="P105" s="141">
        <f t="shared" si="13"/>
        <v>-9.8124492853429612E-2</v>
      </c>
      <c r="Q105" s="141">
        <f t="shared" si="13"/>
        <v>3.7410109270711089E-2</v>
      </c>
      <c r="R105" s="141">
        <f t="shared" si="13"/>
        <v>0.89598396551354664</v>
      </c>
      <c r="S105" s="141">
        <f t="shared" si="13"/>
        <v>1.4190916851187785E-2</v>
      </c>
      <c r="T105" s="141">
        <f t="shared" si="13"/>
        <v>-0.37517458132897907</v>
      </c>
      <c r="V105" s="140">
        <f t="shared" si="11"/>
        <v>41945</v>
      </c>
      <c r="W105" s="142">
        <f t="shared" si="12"/>
        <v>0.15206637761569697</v>
      </c>
      <c r="X105" s="142">
        <f t="shared" si="12"/>
        <v>1.1463574114938822</v>
      </c>
      <c r="Y105" s="142">
        <f t="shared" si="12"/>
        <v>1.618379437675038</v>
      </c>
      <c r="Z105" s="142">
        <f t="shared" si="12"/>
        <v>1.3127659053146608</v>
      </c>
      <c r="AA105" s="142">
        <f t="shared" si="12"/>
        <v>0.15050120189223182</v>
      </c>
      <c r="AC105" s="149"/>
      <c r="AD105" s="150"/>
      <c r="AE105" s="150"/>
      <c r="AF105" s="150"/>
      <c r="AG105" s="141"/>
      <c r="AH105" s="141"/>
    </row>
    <row r="106" spans="8:34">
      <c r="H106" s="137">
        <v>41602</v>
      </c>
      <c r="I106" s="138">
        <v>2397.962</v>
      </c>
      <c r="J106" s="138">
        <v>2266.1723999999999</v>
      </c>
      <c r="K106" s="138">
        <v>2311.8033</v>
      </c>
      <c r="L106" s="138">
        <v>2218.1945000000001</v>
      </c>
      <c r="M106" s="138">
        <v>1198.5724</v>
      </c>
      <c r="O106" s="140">
        <f t="shared" si="9"/>
        <v>41602</v>
      </c>
      <c r="P106" s="141">
        <f t="shared" si="13"/>
        <v>-8.000514100353151E-2</v>
      </c>
      <c r="Q106" s="141">
        <f t="shared" si="13"/>
        <v>8.0728626557071692E-2</v>
      </c>
      <c r="R106" s="141">
        <f t="shared" si="13"/>
        <v>0.92768329537814442</v>
      </c>
      <c r="S106" s="141">
        <f t="shared" si="13"/>
        <v>6.9120225426741788E-2</v>
      </c>
      <c r="T106" s="141">
        <f t="shared" si="13"/>
        <v>-0.36564974051428434</v>
      </c>
      <c r="V106" s="140">
        <f t="shared" si="11"/>
        <v>41950</v>
      </c>
      <c r="W106" s="142">
        <f t="shared" si="12"/>
        <v>0.14923159596553437</v>
      </c>
      <c r="X106" s="142">
        <f t="shared" si="12"/>
        <v>1.1462909173551901</v>
      </c>
      <c r="Y106" s="142">
        <f t="shared" si="12"/>
        <v>1.6144329392791867</v>
      </c>
      <c r="Z106" s="142">
        <f t="shared" si="12"/>
        <v>1.339418151468978</v>
      </c>
      <c r="AA106" s="142">
        <f t="shared" si="12"/>
        <v>0.14257076621699083</v>
      </c>
      <c r="AC106" s="149"/>
      <c r="AD106" s="150"/>
      <c r="AE106" s="150"/>
      <c r="AF106" s="150"/>
      <c r="AG106" s="141"/>
      <c r="AH106" s="141"/>
    </row>
    <row r="107" spans="8:34">
      <c r="H107" s="137">
        <v>41609</v>
      </c>
      <c r="I107" s="138">
        <v>2438.944</v>
      </c>
      <c r="J107" s="138">
        <v>2359.0731999999998</v>
      </c>
      <c r="K107" s="138">
        <v>2448.2624000000001</v>
      </c>
      <c r="L107" s="138">
        <v>2299.9131000000002</v>
      </c>
      <c r="M107" s="138">
        <v>1238.1647</v>
      </c>
      <c r="O107" s="140">
        <f t="shared" si="9"/>
        <v>41609</v>
      </c>
      <c r="P107" s="141">
        <f t="shared" si="13"/>
        <v>-6.4282110650509594E-2</v>
      </c>
      <c r="Q107" s="141">
        <f t="shared" si="13"/>
        <v>0.12503264949462611</v>
      </c>
      <c r="R107" s="141">
        <f t="shared" si="13"/>
        <v>1.0414688962432077</v>
      </c>
      <c r="S107" s="141">
        <f t="shared" si="13"/>
        <v>0.10850676617127886</v>
      </c>
      <c r="T107" s="141">
        <f t="shared" si="13"/>
        <v>-0.34469532359409139</v>
      </c>
      <c r="V107" s="140"/>
      <c r="W107" s="141"/>
      <c r="X107" s="141"/>
      <c r="Y107" s="141"/>
      <c r="Z107" s="141"/>
      <c r="AA107" s="141"/>
      <c r="AC107" s="150"/>
      <c r="AD107" s="150"/>
      <c r="AE107" s="150"/>
      <c r="AF107" s="150"/>
      <c r="AG107" s="141"/>
      <c r="AH107" s="141"/>
    </row>
    <row r="108" spans="8:34">
      <c r="H108" s="137">
        <v>41616</v>
      </c>
      <c r="I108" s="138">
        <v>2452.2869999999998</v>
      </c>
      <c r="J108" s="138">
        <v>2229.4322999999999</v>
      </c>
      <c r="K108" s="138">
        <v>2248.5598</v>
      </c>
      <c r="L108" s="138">
        <v>2178.5488999999998</v>
      </c>
      <c r="M108" s="138">
        <v>1220.1681000000001</v>
      </c>
      <c r="O108" s="140">
        <f t="shared" si="9"/>
        <v>41616</v>
      </c>
      <c r="P108" s="141">
        <f t="shared" si="13"/>
        <v>-5.9162975566805276E-2</v>
      </c>
      <c r="Q108" s="141">
        <f t="shared" si="13"/>
        <v>6.3207418632833523E-2</v>
      </c>
      <c r="R108" s="141">
        <f t="shared" si="13"/>
        <v>0.87494808278836755</v>
      </c>
      <c r="S108" s="141">
        <f t="shared" si="13"/>
        <v>5.0011931357317962E-2</v>
      </c>
      <c r="T108" s="141">
        <f t="shared" si="13"/>
        <v>-0.35422011148330079</v>
      </c>
      <c r="V108" s="149"/>
      <c r="W108" s="150"/>
      <c r="X108" s="150"/>
      <c r="Y108" s="150"/>
      <c r="Z108" s="141"/>
      <c r="AA108" s="141"/>
      <c r="AC108" s="150"/>
      <c r="AD108" s="150"/>
      <c r="AE108" s="150"/>
      <c r="AF108" s="150"/>
      <c r="AG108" s="141"/>
      <c r="AH108" s="141"/>
    </row>
    <row r="109" spans="8:34">
      <c r="H109" s="137">
        <v>41623</v>
      </c>
      <c r="I109" s="138">
        <v>2406.6390000000001</v>
      </c>
      <c r="J109" s="138">
        <v>2240.1433000000002</v>
      </c>
      <c r="K109" s="138">
        <v>2344.3762999999999</v>
      </c>
      <c r="L109" s="138">
        <v>2171.7997</v>
      </c>
      <c r="M109" s="138">
        <v>1198.5723</v>
      </c>
      <c r="O109" s="140">
        <f t="shared" si="9"/>
        <v>41623</v>
      </c>
      <c r="P109" s="141">
        <f t="shared" si="13"/>
        <v>-7.6676149388354764E-2</v>
      </c>
      <c r="Q109" s="141">
        <f t="shared" si="13"/>
        <v>6.8315452037111646E-2</v>
      </c>
      <c r="R109" s="141">
        <f t="shared" si="13"/>
        <v>0.95484409577165197</v>
      </c>
      <c r="S109" s="141">
        <f t="shared" si="13"/>
        <v>4.6758967640452731E-2</v>
      </c>
      <c r="T109" s="141">
        <f t="shared" si="13"/>
        <v>-0.36564979343976967</v>
      </c>
      <c r="V109" s="149"/>
      <c r="W109" s="150"/>
      <c r="X109" s="150"/>
      <c r="Y109" s="150"/>
      <c r="Z109" s="141"/>
      <c r="AA109" s="141"/>
      <c r="AC109" s="150"/>
      <c r="AD109" s="150"/>
      <c r="AE109" s="150"/>
      <c r="AF109" s="150"/>
      <c r="AG109" s="141"/>
      <c r="AH109" s="141"/>
    </row>
    <row r="110" spans="8:34">
      <c r="H110" s="137">
        <v>41630</v>
      </c>
      <c r="I110" s="138">
        <v>2278.136</v>
      </c>
      <c r="J110" s="138">
        <v>2129.4735999999998</v>
      </c>
      <c r="K110" s="138">
        <v>2213.7098999999998</v>
      </c>
      <c r="L110" s="138">
        <v>2065.1046000000001</v>
      </c>
      <c r="M110" s="138">
        <v>1151.7811999999999</v>
      </c>
      <c r="O110" s="140">
        <f t="shared" si="9"/>
        <v>41630</v>
      </c>
      <c r="P110" s="141">
        <f t="shared" si="13"/>
        <v>-0.12597722228509933</v>
      </c>
      <c r="Q110" s="141">
        <f t="shared" si="13"/>
        <v>1.5537511187384778E-2</v>
      </c>
      <c r="R110" s="141">
        <f t="shared" si="13"/>
        <v>0.84588870300653274</v>
      </c>
      <c r="S110" s="141">
        <f t="shared" si="13"/>
        <v>-4.6656884769115115E-3</v>
      </c>
      <c r="T110" s="141">
        <f t="shared" si="13"/>
        <v>-0.39041421019642297</v>
      </c>
      <c r="V110" s="149"/>
      <c r="W110" s="150"/>
      <c r="X110" s="150"/>
      <c r="Y110" s="150"/>
      <c r="Z110" s="141"/>
      <c r="AA110" s="141"/>
      <c r="AC110" s="150"/>
      <c r="AD110" s="150"/>
      <c r="AE110" s="150"/>
      <c r="AF110" s="150"/>
      <c r="AG110" s="141"/>
      <c r="AH110" s="141"/>
    </row>
    <row r="111" spans="8:34">
      <c r="H111" s="137">
        <v>41637</v>
      </c>
      <c r="I111" s="138">
        <v>2303.4780000000001</v>
      </c>
      <c r="J111" s="138">
        <v>2149.2174</v>
      </c>
      <c r="K111" s="138">
        <v>2296.9366</v>
      </c>
      <c r="L111" s="138">
        <v>2068.6691999999998</v>
      </c>
      <c r="M111" s="138">
        <v>1151.7810999999999</v>
      </c>
      <c r="O111" s="140">
        <f t="shared" si="9"/>
        <v>41637</v>
      </c>
      <c r="P111" s="141">
        <f t="shared" si="13"/>
        <v>-0.11625458709876668</v>
      </c>
      <c r="Q111" s="141">
        <f t="shared" si="13"/>
        <v>2.4953251074172567E-2</v>
      </c>
      <c r="R111" s="141">
        <f t="shared" si="13"/>
        <v>0.91528678688306675</v>
      </c>
      <c r="S111" s="141">
        <f t="shared" si="13"/>
        <v>-2.947630860432926E-3</v>
      </c>
      <c r="T111" s="141">
        <f t="shared" si="13"/>
        <v>-0.3904142631219083</v>
      </c>
      <c r="V111" s="149"/>
      <c r="W111" s="150"/>
      <c r="X111" s="150"/>
      <c r="Y111" s="150"/>
      <c r="Z111" s="141"/>
      <c r="AA111" s="141"/>
      <c r="AC111" s="150"/>
      <c r="AD111" s="150"/>
      <c r="AE111" s="150"/>
      <c r="AF111" s="150"/>
      <c r="AG111" s="141"/>
      <c r="AH111" s="141"/>
    </row>
    <row r="112" spans="8:34">
      <c r="H112" s="137">
        <v>41644</v>
      </c>
      <c r="I112" s="138">
        <v>2290.779</v>
      </c>
      <c r="J112" s="138">
        <v>2203.8096</v>
      </c>
      <c r="K112" s="138">
        <v>2362.3193999999999</v>
      </c>
      <c r="L112" s="138">
        <v>2131.1320999999998</v>
      </c>
      <c r="M112" s="138">
        <v>1140.9830999999999</v>
      </c>
      <c r="O112" s="140">
        <f t="shared" si="9"/>
        <v>41644</v>
      </c>
      <c r="P112" s="141">
        <f t="shared" si="13"/>
        <v>-0.12112664708737209</v>
      </c>
      <c r="Q112" s="141">
        <f t="shared" si="13"/>
        <v>5.0988054660488169E-2</v>
      </c>
      <c r="R112" s="141">
        <f t="shared" si="13"/>
        <v>0.96980584192769359</v>
      </c>
      <c r="S112" s="141">
        <f t="shared" si="13"/>
        <v>2.7158092388275934E-2</v>
      </c>
      <c r="T112" s="141">
        <f t="shared" si="13"/>
        <v>-0.39612915702562801</v>
      </c>
      <c r="V112" s="149"/>
      <c r="W112" s="150"/>
      <c r="X112" s="150"/>
      <c r="Y112" s="150"/>
      <c r="Z112" s="141"/>
      <c r="AA112" s="141"/>
      <c r="AC112" s="150"/>
      <c r="AD112" s="150"/>
      <c r="AE112" s="150"/>
      <c r="AF112" s="150"/>
      <c r="AG112" s="141"/>
      <c r="AH112" s="141"/>
    </row>
    <row r="113" spans="8:34">
      <c r="H113" s="137">
        <v>41651</v>
      </c>
      <c r="I113" s="138">
        <v>2204.8510000000001</v>
      </c>
      <c r="J113" s="138">
        <v>2138.1235999999999</v>
      </c>
      <c r="K113" s="138">
        <v>2395.9011</v>
      </c>
      <c r="L113" s="138">
        <v>2045.9758999999999</v>
      </c>
      <c r="M113" s="138">
        <v>1079.7947999999999</v>
      </c>
      <c r="O113" s="140">
        <f t="shared" si="9"/>
        <v>41651</v>
      </c>
      <c r="P113" s="141">
        <f t="shared" si="13"/>
        <v>-0.1540935240620066</v>
      </c>
      <c r="Q113" s="141">
        <f t="shared" si="13"/>
        <v>1.9662661868647513E-2</v>
      </c>
      <c r="R113" s="141">
        <f t="shared" si="13"/>
        <v>0.99780774075723522</v>
      </c>
      <c r="S113" s="141">
        <f t="shared" si="13"/>
        <v>-1.3885294808151039E-2</v>
      </c>
      <c r="T113" s="141">
        <f t="shared" si="13"/>
        <v>-0.42851336175326049</v>
      </c>
      <c r="V113" s="149"/>
      <c r="W113" s="150"/>
      <c r="X113" s="150"/>
      <c r="Y113" s="150"/>
      <c r="Z113" s="141"/>
      <c r="AA113" s="141"/>
      <c r="AC113" s="150"/>
      <c r="AD113" s="150"/>
      <c r="AE113" s="150"/>
      <c r="AF113" s="150"/>
      <c r="AG113" s="141"/>
      <c r="AH113" s="141"/>
    </row>
    <row r="114" spans="8:34">
      <c r="H114" s="137">
        <v>41658</v>
      </c>
      <c r="I114" s="138">
        <v>2178.4879999999998</v>
      </c>
      <c r="J114" s="138">
        <v>2157.4580000000001</v>
      </c>
      <c r="K114" s="138">
        <v>2451.5484000000001</v>
      </c>
      <c r="L114" s="138">
        <v>2056.7008999999998</v>
      </c>
      <c r="M114" s="138">
        <v>1076.1955</v>
      </c>
      <c r="O114" s="140">
        <f t="shared" si="9"/>
        <v>41658</v>
      </c>
      <c r="P114" s="141">
        <f t="shared" si="13"/>
        <v>-0.16420787302488593</v>
      </c>
      <c r="Q114" s="141">
        <f t="shared" si="13"/>
        <v>2.8883160519723283E-2</v>
      </c>
      <c r="R114" s="141">
        <f t="shared" si="13"/>
        <v>1.0442089076051659</v>
      </c>
      <c r="S114" s="141">
        <f t="shared" si="13"/>
        <v>-8.7160842552884699E-3</v>
      </c>
      <c r="T114" s="141">
        <f t="shared" si="13"/>
        <v>-0.43041830874600528</v>
      </c>
      <c r="V114" s="149"/>
      <c r="W114" s="150"/>
      <c r="X114" s="150"/>
      <c r="Y114" s="150"/>
      <c r="Z114" s="141"/>
      <c r="AA114" s="141"/>
      <c r="AC114" s="150"/>
      <c r="AD114" s="150"/>
      <c r="AE114" s="150"/>
      <c r="AF114" s="150"/>
      <c r="AG114" s="141"/>
      <c r="AH114" s="141"/>
    </row>
    <row r="115" spans="8:34">
      <c r="H115" s="137">
        <v>41665</v>
      </c>
      <c r="I115" s="138">
        <v>2245.6779999999999</v>
      </c>
      <c r="J115" s="138">
        <v>2316.8321000000001</v>
      </c>
      <c r="K115" s="138">
        <v>2668.2937000000002</v>
      </c>
      <c r="L115" s="138">
        <v>2225.7372999999998</v>
      </c>
      <c r="M115" s="138">
        <v>1090.5927999999999</v>
      </c>
      <c r="O115" s="140">
        <f t="shared" si="9"/>
        <v>41665</v>
      </c>
      <c r="P115" s="141">
        <f t="shared" si="13"/>
        <v>-0.13842996054087964</v>
      </c>
      <c r="Q115" s="141">
        <f t="shared" si="13"/>
        <v>0.10488803649551826</v>
      </c>
      <c r="R115" s="141">
        <f t="shared" si="13"/>
        <v>1.224940674084487</v>
      </c>
      <c r="S115" s="141">
        <f t="shared" si="13"/>
        <v>7.2755686625635141E-2</v>
      </c>
      <c r="T115" s="141">
        <f t="shared" si="13"/>
        <v>-0.42279846784954078</v>
      </c>
      <c r="V115" s="149"/>
      <c r="W115" s="150"/>
      <c r="X115" s="150"/>
      <c r="Y115" s="150"/>
      <c r="Z115" s="141"/>
      <c r="AA115" s="141"/>
      <c r="AC115" s="150"/>
      <c r="AD115" s="150"/>
      <c r="AE115" s="150"/>
      <c r="AF115" s="150"/>
      <c r="AG115" s="141"/>
      <c r="AH115" s="141"/>
    </row>
    <row r="116" spans="8:34">
      <c r="H116" s="137">
        <v>41672</v>
      </c>
      <c r="I116" s="138">
        <v>2202.4499999999998</v>
      </c>
      <c r="J116" s="138">
        <v>2348.4225999999999</v>
      </c>
      <c r="K116" s="138">
        <v>2803.5774999999999</v>
      </c>
      <c r="L116" s="138">
        <v>2236.0410999999999</v>
      </c>
      <c r="M116" s="138">
        <v>1079.7947999999999</v>
      </c>
      <c r="O116" s="140">
        <f t="shared" si="9"/>
        <v>41672</v>
      </c>
      <c r="P116" s="141">
        <f t="shared" si="13"/>
        <v>-0.15501468447090827</v>
      </c>
      <c r="Q116" s="141">
        <f t="shared" si="13"/>
        <v>0.11995342061071224</v>
      </c>
      <c r="R116" s="141">
        <f t="shared" si="13"/>
        <v>1.3377462581042336</v>
      </c>
      <c r="S116" s="141">
        <f t="shared" si="13"/>
        <v>7.7721888182239907E-2</v>
      </c>
      <c r="T116" s="141">
        <f t="shared" si="13"/>
        <v>-0.42851336175326049</v>
      </c>
      <c r="V116" s="149"/>
      <c r="W116" s="150"/>
      <c r="X116" s="150"/>
      <c r="Y116" s="150"/>
      <c r="Z116" s="141"/>
      <c r="AA116" s="141"/>
      <c r="AC116" s="150"/>
      <c r="AD116" s="150"/>
      <c r="AE116" s="150"/>
      <c r="AF116" s="150"/>
      <c r="AG116" s="141"/>
      <c r="AH116" s="141"/>
    </row>
    <row r="117" spans="8:34">
      <c r="H117" s="137">
        <v>41679</v>
      </c>
      <c r="I117" s="138">
        <v>2212.4830000000002</v>
      </c>
      <c r="J117" s="138">
        <v>2418.1556</v>
      </c>
      <c r="K117" s="138">
        <v>2902.6107999999999</v>
      </c>
      <c r="L117" s="138">
        <v>2304.1871999999998</v>
      </c>
      <c r="M117" s="138">
        <v>1090.5926999999999</v>
      </c>
      <c r="O117" s="140">
        <f t="shared" si="9"/>
        <v>41679</v>
      </c>
      <c r="P117" s="141">
        <f t="shared" si="13"/>
        <v>-0.15116545399089576</v>
      </c>
      <c r="Q117" s="141">
        <f t="shared" si="13"/>
        <v>0.15320881164614453</v>
      </c>
      <c r="R117" s="141">
        <f t="shared" si="13"/>
        <v>1.4203245804451408</v>
      </c>
      <c r="S117" s="141">
        <f t="shared" si="13"/>
        <v>0.11056678694740829</v>
      </c>
      <c r="T117" s="141">
        <f t="shared" si="13"/>
        <v>-0.42279852077502611</v>
      </c>
      <c r="V117" s="149"/>
      <c r="W117" s="150"/>
      <c r="X117" s="150"/>
      <c r="Y117" s="150"/>
      <c r="Z117" s="141"/>
      <c r="AA117" s="141"/>
      <c r="AC117" s="150"/>
      <c r="AD117" s="150"/>
      <c r="AE117" s="150"/>
      <c r="AF117" s="150"/>
      <c r="AG117" s="141"/>
      <c r="AH117" s="141"/>
    </row>
    <row r="118" spans="8:34">
      <c r="H118" s="137">
        <v>41686</v>
      </c>
      <c r="I118" s="138">
        <v>2295.5749999999998</v>
      </c>
      <c r="J118" s="138">
        <v>2454.0450999999998</v>
      </c>
      <c r="K118" s="138">
        <v>2815.8939999999998</v>
      </c>
      <c r="L118" s="138">
        <v>2370.3274999999999</v>
      </c>
      <c r="M118" s="138">
        <v>1121.5161000000001</v>
      </c>
      <c r="O118" s="140">
        <f t="shared" si="9"/>
        <v>41686</v>
      </c>
      <c r="P118" s="141">
        <f t="shared" si="13"/>
        <v>-0.11928662821144875</v>
      </c>
      <c r="Q118" s="141">
        <f t="shared" si="13"/>
        <v>0.17032437180512439</v>
      </c>
      <c r="R118" s="141">
        <f t="shared" si="13"/>
        <v>1.3480162976476175</v>
      </c>
      <c r="S118" s="141">
        <f t="shared" si="13"/>
        <v>0.14244493489421473</v>
      </c>
      <c r="T118" s="141">
        <f t="shared" si="13"/>
        <v>-0.40643216125082826</v>
      </c>
      <c r="V118" s="149"/>
      <c r="W118" s="150"/>
      <c r="X118" s="150"/>
      <c r="Y118" s="150"/>
      <c r="Z118" s="141"/>
      <c r="AA118" s="141"/>
      <c r="AC118" s="150"/>
      <c r="AD118" s="150"/>
      <c r="AE118" s="150"/>
      <c r="AF118" s="150"/>
      <c r="AG118" s="141"/>
      <c r="AH118" s="141"/>
    </row>
    <row r="119" spans="8:34">
      <c r="H119" s="137">
        <v>41693</v>
      </c>
      <c r="I119" s="138">
        <v>2264.2939999999999</v>
      </c>
      <c r="J119" s="138">
        <v>2484.6660999999999</v>
      </c>
      <c r="K119" s="138">
        <v>2854.4380000000001</v>
      </c>
      <c r="L119" s="138">
        <v>2393.4209999999998</v>
      </c>
      <c r="M119" s="138">
        <v>1156.8973000000001</v>
      </c>
      <c r="O119" s="140">
        <f t="shared" si="9"/>
        <v>41693</v>
      </c>
      <c r="P119" s="141">
        <f t="shared" si="13"/>
        <v>-0.13128780220180747</v>
      </c>
      <c r="Q119" s="141">
        <f t="shared" si="13"/>
        <v>0.1849274052167944</v>
      </c>
      <c r="R119" s="141">
        <f t="shared" si="13"/>
        <v>1.3801559805250734</v>
      </c>
      <c r="S119" s="141">
        <f t="shared" si="13"/>
        <v>0.15357548630703821</v>
      </c>
      <c r="T119" s="141">
        <f t="shared" si="13"/>
        <v>-0.38770648944250352</v>
      </c>
      <c r="V119" s="149"/>
      <c r="W119" s="150"/>
      <c r="X119" s="150"/>
      <c r="Y119" s="150"/>
      <c r="Z119" s="141"/>
      <c r="AA119" s="141"/>
      <c r="AC119" s="150"/>
      <c r="AD119" s="150"/>
      <c r="AE119" s="150"/>
      <c r="AF119" s="150"/>
      <c r="AG119" s="141"/>
      <c r="AH119" s="141"/>
    </row>
    <row r="120" spans="8:34">
      <c r="H120" s="137">
        <v>41700</v>
      </c>
      <c r="I120" s="138">
        <v>2178.971</v>
      </c>
      <c r="J120" s="138">
        <v>2369.819</v>
      </c>
      <c r="K120" s="138">
        <v>2548.3116</v>
      </c>
      <c r="L120" s="138">
        <v>2322.1084999999998</v>
      </c>
      <c r="M120" s="138">
        <v>1126.4799</v>
      </c>
      <c r="O120" s="140">
        <f t="shared" si="9"/>
        <v>41700</v>
      </c>
      <c r="P120" s="141">
        <f t="shared" si="13"/>
        <v>-0.16402256670356163</v>
      </c>
      <c r="Q120" s="141">
        <f t="shared" si="13"/>
        <v>0.13015727888083584</v>
      </c>
      <c r="R120" s="141">
        <f t="shared" si="13"/>
        <v>1.1248943206969</v>
      </c>
      <c r="S120" s="141">
        <f t="shared" si="13"/>
        <v>0.11920445343514863</v>
      </c>
      <c r="T120" s="141">
        <f t="shared" si="13"/>
        <v>-0.40380504601103528</v>
      </c>
      <c r="V120" s="149"/>
      <c r="W120" s="150"/>
      <c r="X120" s="150"/>
      <c r="Y120" s="150"/>
      <c r="Z120" s="141"/>
      <c r="AA120" s="141"/>
      <c r="AC120" s="150"/>
      <c r="AD120" s="150"/>
      <c r="AE120" s="150"/>
      <c r="AF120" s="150"/>
      <c r="AG120" s="141"/>
      <c r="AH120" s="141"/>
    </row>
    <row r="121" spans="8:34">
      <c r="H121" s="137">
        <v>41707</v>
      </c>
      <c r="I121" s="138">
        <v>2168.3580000000002</v>
      </c>
      <c r="J121" s="138">
        <v>2437.7447000000002</v>
      </c>
      <c r="K121" s="138">
        <v>2601.1932999999999</v>
      </c>
      <c r="L121" s="138">
        <v>2385.0167999999999</v>
      </c>
      <c r="M121" s="138">
        <v>1187.8178</v>
      </c>
      <c r="O121" s="140">
        <f t="shared" si="9"/>
        <v>41707</v>
      </c>
      <c r="P121" s="141">
        <f t="shared" si="13"/>
        <v>-0.16809431823195509</v>
      </c>
      <c r="Q121" s="141">
        <f t="shared" si="13"/>
        <v>0.16255077571670218</v>
      </c>
      <c r="R121" s="141">
        <f t="shared" si="13"/>
        <v>1.1689894085969814</v>
      </c>
      <c r="S121" s="141">
        <f t="shared" si="13"/>
        <v>0.14952484953982448</v>
      </c>
      <c r="T121" s="141">
        <f t="shared" si="13"/>
        <v>-0.37134166475737984</v>
      </c>
      <c r="V121" s="149"/>
      <c r="W121" s="150"/>
      <c r="X121" s="150"/>
      <c r="Y121" s="150"/>
      <c r="Z121" s="141"/>
      <c r="AA121" s="141"/>
      <c r="AC121" s="150"/>
      <c r="AD121" s="150"/>
      <c r="AE121" s="150"/>
      <c r="AF121" s="150"/>
      <c r="AG121" s="141"/>
      <c r="AH121" s="141"/>
    </row>
    <row r="122" spans="8:34">
      <c r="H122" s="137">
        <v>41714</v>
      </c>
      <c r="I122" s="138">
        <v>2122.8359999999998</v>
      </c>
      <c r="J122" s="138">
        <v>2302.0371</v>
      </c>
      <c r="K122" s="138">
        <v>2477.0315999999998</v>
      </c>
      <c r="L122" s="138">
        <v>2245.4641999999999</v>
      </c>
      <c r="M122" s="138">
        <v>1126.1039000000001</v>
      </c>
      <c r="O122" s="140">
        <f t="shared" si="9"/>
        <v>41714</v>
      </c>
      <c r="P122" s="141">
        <f t="shared" si="13"/>
        <v>-0.185559151274029</v>
      </c>
      <c r="Q122" s="141">
        <f t="shared" si="13"/>
        <v>9.7832359694445259E-2</v>
      </c>
      <c r="R122" s="141">
        <f t="shared" si="13"/>
        <v>1.0654579208550299</v>
      </c>
      <c r="S122" s="141">
        <f t="shared" si="13"/>
        <v>8.2263612001417519E-2</v>
      </c>
      <c r="T122" s="141">
        <f t="shared" si="13"/>
        <v>-0.40400404583579896</v>
      </c>
      <c r="V122" s="149"/>
      <c r="W122" s="150"/>
      <c r="X122" s="150"/>
      <c r="Y122" s="150"/>
      <c r="Z122" s="141"/>
      <c r="AA122" s="141"/>
      <c r="AC122" s="150"/>
      <c r="AD122" s="150"/>
      <c r="AE122" s="150"/>
      <c r="AF122" s="150"/>
      <c r="AG122" s="141"/>
      <c r="AH122" s="141"/>
    </row>
    <row r="123" spans="8:34">
      <c r="H123" s="137">
        <v>41721</v>
      </c>
      <c r="I123" s="138">
        <v>2158.7979999999998</v>
      </c>
      <c r="J123" s="138">
        <v>2364.9497000000001</v>
      </c>
      <c r="K123" s="138">
        <v>2535.3119000000002</v>
      </c>
      <c r="L123" s="138">
        <v>2314.2240000000002</v>
      </c>
      <c r="M123" s="138">
        <v>1140.0393999999999</v>
      </c>
      <c r="O123" s="140">
        <f t="shared" si="9"/>
        <v>41721</v>
      </c>
      <c r="P123" s="141">
        <f t="shared" si="13"/>
        <v>-0.17176207896044315</v>
      </c>
      <c r="Q123" s="141">
        <f t="shared" si="13"/>
        <v>0.12783512902970617</v>
      </c>
      <c r="R123" s="141">
        <f t="shared" si="13"/>
        <v>1.1140545989372992</v>
      </c>
      <c r="S123" s="141">
        <f t="shared" si="13"/>
        <v>0.11540430046507466</v>
      </c>
      <c r="T123" s="141">
        <f t="shared" si="13"/>
        <v>-0.39662861483049383</v>
      </c>
      <c r="V123" s="149"/>
      <c r="W123" s="150"/>
      <c r="X123" s="150"/>
      <c r="Y123" s="150"/>
      <c r="Z123" s="141"/>
      <c r="AA123" s="141"/>
      <c r="AC123" s="150"/>
      <c r="AD123" s="150"/>
      <c r="AE123" s="150"/>
      <c r="AF123" s="150"/>
      <c r="AG123" s="141"/>
      <c r="AH123" s="141"/>
    </row>
    <row r="124" spans="8:34">
      <c r="H124" s="137">
        <v>41728</v>
      </c>
      <c r="I124" s="138">
        <v>2151.9650000000001</v>
      </c>
      <c r="J124" s="138">
        <v>2240.1324</v>
      </c>
      <c r="K124" s="138">
        <v>2358.1480000000001</v>
      </c>
      <c r="L124" s="138">
        <v>2189.6446000000001</v>
      </c>
      <c r="M124" s="138">
        <v>1124.9690000000001</v>
      </c>
      <c r="O124" s="140">
        <f t="shared" si="9"/>
        <v>41728</v>
      </c>
      <c r="P124" s="141">
        <f t="shared" si="13"/>
        <v>-0.17438360710455991</v>
      </c>
      <c r="Q124" s="141">
        <f t="shared" si="13"/>
        <v>6.8310253870357052E-2</v>
      </c>
      <c r="R124" s="141">
        <f t="shared" si="13"/>
        <v>0.9663275450940747</v>
      </c>
      <c r="S124" s="141">
        <f t="shared" si="13"/>
        <v>5.5359811033905304E-2</v>
      </c>
      <c r="T124" s="141">
        <f t="shared" si="13"/>
        <v>-0.4046046971685765</v>
      </c>
      <c r="V124" s="149"/>
      <c r="W124" s="150"/>
      <c r="X124" s="150"/>
      <c r="Y124" s="150"/>
      <c r="Z124" s="141"/>
      <c r="AA124" s="141"/>
      <c r="AC124" s="150"/>
      <c r="AD124" s="150"/>
      <c r="AE124" s="150"/>
      <c r="AF124" s="150"/>
      <c r="AG124" s="141"/>
      <c r="AH124" s="141"/>
    </row>
    <row r="125" spans="8:34">
      <c r="H125" s="137">
        <v>41735</v>
      </c>
      <c r="I125" s="138">
        <v>2185.4720000000002</v>
      </c>
      <c r="J125" s="138">
        <v>2290.7345999999998</v>
      </c>
      <c r="K125" s="138">
        <v>2396.4618</v>
      </c>
      <c r="L125" s="138">
        <v>2251.8935000000001</v>
      </c>
      <c r="M125" s="138">
        <v>1121.1306</v>
      </c>
      <c r="O125" s="140">
        <f t="shared" si="9"/>
        <v>41735</v>
      </c>
      <c r="P125" s="141">
        <f t="shared" si="13"/>
        <v>-0.16152841267679385</v>
      </c>
      <c r="Q125" s="141">
        <f t="shared" si="13"/>
        <v>9.2442242286933984E-2</v>
      </c>
      <c r="R125" s="141">
        <f t="shared" si="13"/>
        <v>0.99827527708427422</v>
      </c>
      <c r="S125" s="141">
        <f t="shared" si="13"/>
        <v>8.5362391060393783E-2</v>
      </c>
      <c r="T125" s="141">
        <f t="shared" si="13"/>
        <v>-0.4066361889966964</v>
      </c>
      <c r="V125" s="149"/>
      <c r="W125" s="150"/>
      <c r="X125" s="150"/>
      <c r="Y125" s="150"/>
      <c r="Z125" s="141"/>
      <c r="AA125" s="141"/>
      <c r="AC125" s="150"/>
      <c r="AD125" s="150"/>
      <c r="AE125" s="150"/>
      <c r="AF125" s="150"/>
      <c r="AG125" s="141"/>
      <c r="AH125" s="141"/>
    </row>
    <row r="126" spans="8:34">
      <c r="H126" s="137">
        <v>41742</v>
      </c>
      <c r="I126" s="138">
        <v>2270.6660000000002</v>
      </c>
      <c r="J126" s="138">
        <v>2362.0987</v>
      </c>
      <c r="K126" s="138">
        <v>2439.8507</v>
      </c>
      <c r="L126" s="138">
        <v>2332.1286</v>
      </c>
      <c r="M126" s="138">
        <v>1150.5731000000001</v>
      </c>
      <c r="O126" s="140">
        <f t="shared" si="9"/>
        <v>41742</v>
      </c>
      <c r="P126" s="141">
        <f t="shared" si="13"/>
        <v>-0.12884313992545537</v>
      </c>
      <c r="Q126" s="141">
        <f t="shared" si="13"/>
        <v>0.12647549844100325</v>
      </c>
      <c r="R126" s="141">
        <f t="shared" si="13"/>
        <v>1.0344548507248312</v>
      </c>
      <c r="S126" s="141">
        <f t="shared" si="13"/>
        <v>0.12403391792566065</v>
      </c>
      <c r="T126" s="141">
        <f t="shared" si="13"/>
        <v>-0.39105360298444691</v>
      </c>
      <c r="V126" s="149"/>
      <c r="W126" s="150"/>
      <c r="X126" s="150"/>
      <c r="Y126" s="150"/>
      <c r="Z126" s="141"/>
      <c r="AA126" s="141"/>
      <c r="AC126" s="150"/>
      <c r="AD126" s="150"/>
      <c r="AE126" s="150"/>
      <c r="AF126" s="150"/>
      <c r="AG126" s="141"/>
      <c r="AH126" s="141"/>
    </row>
    <row r="127" spans="8:34">
      <c r="H127" s="137">
        <v>41749</v>
      </c>
      <c r="I127" s="138">
        <v>2224.4789999999998</v>
      </c>
      <c r="J127" s="138">
        <v>2385.6163999999999</v>
      </c>
      <c r="K127" s="138">
        <v>2470.5147999999999</v>
      </c>
      <c r="L127" s="138">
        <v>2359.0176000000001</v>
      </c>
      <c r="M127" s="138">
        <v>1144.7942</v>
      </c>
      <c r="O127" s="140">
        <f t="shared" si="9"/>
        <v>41749</v>
      </c>
      <c r="P127" s="141">
        <f t="shared" si="13"/>
        <v>-0.14656310485920754</v>
      </c>
      <c r="Q127" s="141">
        <f t="shared" si="13"/>
        <v>0.13769099626490267</v>
      </c>
      <c r="R127" s="141">
        <f t="shared" si="13"/>
        <v>1.0600239263195435</v>
      </c>
      <c r="S127" s="141">
        <f t="shared" si="13"/>
        <v>0.13699381559987245</v>
      </c>
      <c r="T127" s="141">
        <f t="shared" si="13"/>
        <v>-0.39411211385499767</v>
      </c>
      <c r="V127" s="149"/>
      <c r="W127" s="150"/>
      <c r="X127" s="150"/>
      <c r="Y127" s="150"/>
      <c r="Z127" s="141"/>
      <c r="AA127" s="141"/>
      <c r="AC127" s="150"/>
      <c r="AD127" s="150"/>
      <c r="AE127" s="150"/>
      <c r="AF127" s="150"/>
      <c r="AG127" s="141"/>
      <c r="AH127" s="141"/>
    </row>
    <row r="128" spans="8:34">
      <c r="H128" s="137">
        <v>41756</v>
      </c>
      <c r="I128" s="138">
        <v>2167.826</v>
      </c>
      <c r="J128" s="138">
        <v>2218.5679</v>
      </c>
      <c r="K128" s="138">
        <v>2310.8078</v>
      </c>
      <c r="L128" s="138">
        <v>2171.3647000000001</v>
      </c>
      <c r="M128" s="138">
        <v>1123.0618999999999</v>
      </c>
      <c r="O128" s="140">
        <f t="shared" si="9"/>
        <v>41756</v>
      </c>
      <c r="P128" s="141">
        <f t="shared" si="13"/>
        <v>-0.1682984237452978</v>
      </c>
      <c r="Q128" s="141">
        <f t="shared" si="13"/>
        <v>5.8026229377167615E-2</v>
      </c>
      <c r="R128" s="141">
        <f t="shared" si="13"/>
        <v>0.92685320368282209</v>
      </c>
      <c r="S128" s="141">
        <f t="shared" si="13"/>
        <v>4.6549307352294678E-2</v>
      </c>
      <c r="T128" s="141">
        <f t="shared" si="13"/>
        <v>-0.40561403909891403</v>
      </c>
      <c r="V128" s="149"/>
      <c r="W128" s="150"/>
      <c r="X128" s="150"/>
      <c r="Y128" s="150"/>
      <c r="Z128" s="141"/>
      <c r="AA128" s="141"/>
      <c r="AC128" s="150"/>
      <c r="AD128" s="150"/>
      <c r="AE128" s="150"/>
      <c r="AF128" s="150"/>
      <c r="AG128" s="141"/>
      <c r="AH128" s="141"/>
    </row>
    <row r="129" spans="8:34">
      <c r="H129" s="137">
        <v>41763</v>
      </c>
      <c r="I129" s="138">
        <v>2158.6590000000001</v>
      </c>
      <c r="J129" s="138">
        <v>2222.1552000000001</v>
      </c>
      <c r="K129" s="138">
        <v>2395.0374000000002</v>
      </c>
      <c r="L129" s="138">
        <v>2142.6731</v>
      </c>
      <c r="M129" s="138">
        <v>1158.7552000000001</v>
      </c>
      <c r="O129" s="140">
        <f t="shared" si="9"/>
        <v>41763</v>
      </c>
      <c r="P129" s="141">
        <f t="shared" si="13"/>
        <v>-0.17181540728065847</v>
      </c>
      <c r="Q129" s="141">
        <f t="shared" si="13"/>
        <v>5.9736998514612116E-2</v>
      </c>
      <c r="R129" s="141">
        <f t="shared" si="13"/>
        <v>0.99708754970022895</v>
      </c>
      <c r="S129" s="141">
        <f t="shared" si="13"/>
        <v>3.27205967230626E-2</v>
      </c>
      <c r="T129" s="141">
        <f t="shared" si="13"/>
        <v>-0.38672318685093843</v>
      </c>
      <c r="V129" s="149"/>
      <c r="W129" s="150"/>
      <c r="X129" s="150"/>
      <c r="Y129" s="150"/>
      <c r="Z129" s="141"/>
      <c r="AA129" s="141"/>
      <c r="AC129" s="150"/>
      <c r="AD129" s="150"/>
      <c r="AE129" s="150"/>
      <c r="AF129" s="150"/>
      <c r="AG129" s="141"/>
      <c r="AH129" s="141"/>
    </row>
    <row r="130" spans="8:34">
      <c r="H130" s="137">
        <v>41770</v>
      </c>
      <c r="I130" s="138">
        <v>2133.9110000000001</v>
      </c>
      <c r="J130" s="138">
        <v>2190.8658</v>
      </c>
      <c r="K130" s="138">
        <v>2323.9222</v>
      </c>
      <c r="L130" s="138">
        <v>2112.7150999999999</v>
      </c>
      <c r="M130" s="138">
        <v>1172.5814</v>
      </c>
      <c r="O130" s="140">
        <f t="shared" si="9"/>
        <v>41770</v>
      </c>
      <c r="P130" s="141">
        <f t="shared" si="13"/>
        <v>-0.18131015022089048</v>
      </c>
      <c r="Q130" s="141">
        <f t="shared" si="13"/>
        <v>4.481520779480852E-2</v>
      </c>
      <c r="R130" s="141">
        <f t="shared" si="13"/>
        <v>0.93778856734845362</v>
      </c>
      <c r="S130" s="141">
        <f t="shared" si="13"/>
        <v>1.8281509567569909E-2</v>
      </c>
      <c r="T130" s="141">
        <f t="shared" si="13"/>
        <v>-0.37940560340107643</v>
      </c>
      <c r="V130" s="149"/>
      <c r="W130" s="150"/>
      <c r="X130" s="150"/>
      <c r="Y130" s="150"/>
      <c r="Z130" s="141"/>
      <c r="AA130" s="141"/>
      <c r="AC130" s="150"/>
      <c r="AD130" s="150"/>
      <c r="AE130" s="150"/>
      <c r="AF130" s="150"/>
      <c r="AG130" s="141"/>
      <c r="AH130" s="141"/>
    </row>
    <row r="131" spans="8:34">
      <c r="H131" s="137">
        <v>41777</v>
      </c>
      <c r="I131" s="138">
        <v>2145.9520000000002</v>
      </c>
      <c r="J131" s="138">
        <v>2175.1513</v>
      </c>
      <c r="K131" s="138">
        <v>2246.1363999999999</v>
      </c>
      <c r="L131" s="138">
        <v>2109.2961</v>
      </c>
      <c r="M131" s="138">
        <v>1177.1020000000001</v>
      </c>
      <c r="O131" s="140">
        <f t="shared" si="9"/>
        <v>41777</v>
      </c>
      <c r="P131" s="141">
        <f t="shared" si="13"/>
        <v>-0.17669053652510347</v>
      </c>
      <c r="Q131" s="141">
        <f t="shared" si="13"/>
        <v>3.7321025091837212E-2</v>
      </c>
      <c r="R131" s="141">
        <f t="shared" si="13"/>
        <v>0.87292734525502302</v>
      </c>
      <c r="S131" s="141">
        <f t="shared" si="13"/>
        <v>1.6633627900415116E-2</v>
      </c>
      <c r="T131" s="141">
        <f t="shared" si="13"/>
        <v>-0.3770130539121751</v>
      </c>
      <c r="V131" s="149"/>
      <c r="W131" s="150"/>
      <c r="X131" s="150"/>
      <c r="Y131" s="150"/>
      <c r="Z131" s="141"/>
      <c r="AA131" s="141"/>
      <c r="AC131" s="150"/>
      <c r="AD131" s="150"/>
      <c r="AE131" s="150"/>
      <c r="AF131" s="150"/>
      <c r="AG131" s="141"/>
      <c r="AH131" s="141"/>
    </row>
    <row r="132" spans="8:34">
      <c r="H132" s="137">
        <v>41784</v>
      </c>
      <c r="I132" s="138">
        <v>2148.4140000000002</v>
      </c>
      <c r="J132" s="138">
        <v>2251.9059999999999</v>
      </c>
      <c r="K132" s="138">
        <v>2308.9679999999998</v>
      </c>
      <c r="L132" s="138">
        <v>2202.1712000000002</v>
      </c>
      <c r="M132" s="138">
        <v>1173.9565</v>
      </c>
      <c r="O132" s="140">
        <f t="shared" ref="O132:O156" si="14">H132</f>
        <v>41784</v>
      </c>
      <c r="P132" s="141">
        <f t="shared" si="13"/>
        <v>-0.17574597304042394</v>
      </c>
      <c r="Q132" s="141">
        <f t="shared" si="13"/>
        <v>7.3925036998786497E-2</v>
      </c>
      <c r="R132" s="141">
        <f t="shared" si="13"/>
        <v>0.92531909750396291</v>
      </c>
      <c r="S132" s="141">
        <f t="shared" si="13"/>
        <v>6.1397352564114049E-2</v>
      </c>
      <c r="T132" s="141">
        <f t="shared" si="13"/>
        <v>-0.37867782505258551</v>
      </c>
      <c r="V132" s="149"/>
      <c r="W132" s="150"/>
      <c r="X132" s="150"/>
      <c r="Y132" s="150"/>
      <c r="Z132" s="141"/>
      <c r="AA132" s="141"/>
      <c r="AC132" s="150"/>
      <c r="AD132" s="150"/>
      <c r="AE132" s="150"/>
      <c r="AF132" s="150"/>
      <c r="AG132" s="141"/>
      <c r="AH132" s="141"/>
    </row>
    <row r="133" spans="8:34">
      <c r="H133" s="137">
        <v>41791</v>
      </c>
      <c r="I133" s="138">
        <v>2156.4639999999999</v>
      </c>
      <c r="J133" s="138">
        <v>2316.1008000000002</v>
      </c>
      <c r="K133" s="138">
        <v>2379.0724</v>
      </c>
      <c r="L133" s="138">
        <v>2269.1873000000001</v>
      </c>
      <c r="M133" s="138">
        <v>1190.0208</v>
      </c>
      <c r="O133" s="140">
        <f t="shared" si="14"/>
        <v>41791</v>
      </c>
      <c r="P133" s="141">
        <f t="shared" ref="P133:T156" si="15">I133/I$4-1</f>
        <v>-0.17265753435168685</v>
      </c>
      <c r="Q133" s="141">
        <f t="shared" si="15"/>
        <v>0.10453928242693933</v>
      </c>
      <c r="R133" s="141">
        <f t="shared" si="15"/>
        <v>0.9837752303473184</v>
      </c>
      <c r="S133" s="141">
        <f t="shared" si="15"/>
        <v>9.3697616557745222E-2</v>
      </c>
      <c r="T133" s="141">
        <f t="shared" si="15"/>
        <v>-0.37017571631601154</v>
      </c>
      <c r="V133" s="149"/>
      <c r="W133" s="150"/>
      <c r="X133" s="150"/>
      <c r="Y133" s="150"/>
      <c r="Z133" s="141"/>
      <c r="AA133" s="141"/>
      <c r="AC133" s="150"/>
      <c r="AD133" s="150"/>
      <c r="AE133" s="150"/>
      <c r="AF133" s="150"/>
      <c r="AG133" s="141"/>
      <c r="AH133" s="141"/>
    </row>
    <row r="134" spans="8:34">
      <c r="H134" s="137">
        <v>41798</v>
      </c>
      <c r="I134" s="138">
        <v>2134.7159999999999</v>
      </c>
      <c r="J134" s="138">
        <v>2289.1642000000002</v>
      </c>
      <c r="K134" s="138">
        <v>2315.2512000000002</v>
      </c>
      <c r="L134" s="138">
        <v>2255.8242</v>
      </c>
      <c r="M134" s="138">
        <v>1168.6637000000001</v>
      </c>
      <c r="O134" s="140">
        <f t="shared" si="14"/>
        <v>41798</v>
      </c>
      <c r="P134" s="141">
        <f t="shared" si="15"/>
        <v>-0.18100130635201683</v>
      </c>
      <c r="Q134" s="141">
        <f t="shared" si="15"/>
        <v>9.1693324757471162E-2</v>
      </c>
      <c r="R134" s="141">
        <f t="shared" si="15"/>
        <v>0.9305583060826168</v>
      </c>
      <c r="S134" s="141">
        <f t="shared" si="15"/>
        <v>8.7256900703297058E-2</v>
      </c>
      <c r="T134" s="141">
        <f t="shared" si="15"/>
        <v>-0.38147906513904661</v>
      </c>
      <c r="V134" s="149"/>
      <c r="W134" s="150"/>
      <c r="X134" s="150"/>
      <c r="Y134" s="150"/>
      <c r="Z134" s="141"/>
      <c r="AA134" s="141"/>
      <c r="AC134" s="150"/>
      <c r="AD134" s="150"/>
      <c r="AE134" s="150"/>
      <c r="AF134" s="150"/>
      <c r="AG134" s="141"/>
      <c r="AH134" s="141"/>
    </row>
    <row r="135" spans="8:34">
      <c r="H135" s="137">
        <v>41805</v>
      </c>
      <c r="I135" s="138">
        <v>2176.2420000000002</v>
      </c>
      <c r="J135" s="138">
        <v>2346.9141</v>
      </c>
      <c r="K135" s="138">
        <v>2349.9861000000001</v>
      </c>
      <c r="L135" s="138">
        <v>2330.0419999999999</v>
      </c>
      <c r="M135" s="138">
        <v>1164.4272000000001</v>
      </c>
      <c r="O135" s="140">
        <f t="shared" si="14"/>
        <v>41805</v>
      </c>
      <c r="P135" s="141">
        <f t="shared" si="15"/>
        <v>-0.16506956660189243</v>
      </c>
      <c r="Q135" s="141">
        <f t="shared" si="15"/>
        <v>0.11923402294566188</v>
      </c>
      <c r="R135" s="141">
        <f t="shared" si="15"/>
        <v>0.95952179380522273</v>
      </c>
      <c r="S135" s="141">
        <f t="shared" si="15"/>
        <v>0.12302822331124541</v>
      </c>
      <c r="T135" s="141">
        <f t="shared" si="15"/>
        <v>-0.38372125332418361</v>
      </c>
      <c r="V135" s="149"/>
      <c r="W135" s="150"/>
      <c r="X135" s="150"/>
      <c r="Y135" s="150"/>
      <c r="Z135" s="141"/>
      <c r="AA135" s="141"/>
      <c r="AC135" s="150"/>
      <c r="AD135" s="150"/>
      <c r="AE135" s="150"/>
      <c r="AF135" s="150"/>
      <c r="AG135" s="141"/>
      <c r="AH135" s="141"/>
    </row>
    <row r="136" spans="8:34">
      <c r="H136" s="137">
        <v>41812</v>
      </c>
      <c r="I136" s="138">
        <v>2136.7289999999998</v>
      </c>
      <c r="J136" s="138">
        <v>2321.4773</v>
      </c>
      <c r="K136" s="138">
        <v>2415.9661999999998</v>
      </c>
      <c r="L136" s="138">
        <v>2268.5214000000001</v>
      </c>
      <c r="M136" s="138">
        <v>1172.5198</v>
      </c>
      <c r="O136" s="140">
        <f t="shared" si="14"/>
        <v>41812</v>
      </c>
      <c r="P136" s="141">
        <f t="shared" si="15"/>
        <v>-0.18022900485134252</v>
      </c>
      <c r="Q136" s="141">
        <f t="shared" si="15"/>
        <v>0.10710331394576111</v>
      </c>
      <c r="R136" s="141">
        <f t="shared" si="15"/>
        <v>1.0145389038670429</v>
      </c>
      <c r="S136" s="141">
        <f t="shared" si="15"/>
        <v>9.3376667624677667E-2</v>
      </c>
      <c r="T136" s="141">
        <f t="shared" si="15"/>
        <v>-0.37943820550002705</v>
      </c>
      <c r="V136" s="149"/>
      <c r="W136" s="150"/>
      <c r="X136" s="150"/>
      <c r="Y136" s="150"/>
      <c r="Z136" s="141"/>
      <c r="AA136" s="141"/>
      <c r="AC136" s="150"/>
      <c r="AD136" s="150"/>
      <c r="AE136" s="150"/>
      <c r="AF136" s="150"/>
      <c r="AG136" s="141"/>
      <c r="AH136" s="141"/>
    </row>
    <row r="137" spans="8:34">
      <c r="H137" s="137">
        <v>41819</v>
      </c>
      <c r="I137" s="138">
        <v>2150.2579999999998</v>
      </c>
      <c r="J137" s="138">
        <v>2423.8168000000001</v>
      </c>
      <c r="K137" s="138">
        <v>2497.8559</v>
      </c>
      <c r="L137" s="138">
        <v>2375.5329000000002</v>
      </c>
      <c r="M137" s="138">
        <v>1227.5684000000001</v>
      </c>
      <c r="O137" s="140">
        <f t="shared" si="14"/>
        <v>41819</v>
      </c>
      <c r="P137" s="141">
        <f t="shared" si="15"/>
        <v>-0.17503850956936429</v>
      </c>
      <c r="Q137" s="141">
        <f t="shared" si="15"/>
        <v>0.15590861546542367</v>
      </c>
      <c r="R137" s="141">
        <f t="shared" si="15"/>
        <v>1.0828221383245453</v>
      </c>
      <c r="S137" s="141">
        <f t="shared" si="15"/>
        <v>0.14495382147807234</v>
      </c>
      <c r="T137" s="141">
        <f t="shared" si="15"/>
        <v>-0.35030346679394186</v>
      </c>
      <c r="V137" s="149"/>
      <c r="W137" s="150"/>
      <c r="X137" s="150"/>
      <c r="Y137" s="150"/>
      <c r="Z137" s="141"/>
      <c r="AA137" s="141"/>
      <c r="AC137" s="150"/>
      <c r="AD137" s="150"/>
      <c r="AE137" s="150"/>
      <c r="AF137" s="150"/>
      <c r="AG137" s="141"/>
      <c r="AH137" s="141"/>
    </row>
    <row r="138" spans="8:34">
      <c r="H138" s="137">
        <v>41826</v>
      </c>
      <c r="I138" s="138">
        <v>2178.6950000000002</v>
      </c>
      <c r="J138" s="138">
        <v>2513.1992</v>
      </c>
      <c r="K138" s="138">
        <v>2714.4758999999999</v>
      </c>
      <c r="L138" s="138">
        <v>2434.4479000000001</v>
      </c>
      <c r="M138" s="138">
        <v>1230.4782</v>
      </c>
      <c r="O138" s="140">
        <f t="shared" si="14"/>
        <v>41826</v>
      </c>
      <c r="P138" s="141">
        <f t="shared" si="15"/>
        <v>-0.16412845603003257</v>
      </c>
      <c r="Q138" s="141">
        <f t="shared" si="15"/>
        <v>0.19853472740217426</v>
      </c>
      <c r="R138" s="141">
        <f t="shared" si="15"/>
        <v>1.2634494241515073</v>
      </c>
      <c r="S138" s="141">
        <f t="shared" si="15"/>
        <v>0.17334953613745685</v>
      </c>
      <c r="T138" s="141">
        <f t="shared" si="15"/>
        <v>-0.34876344102240608</v>
      </c>
      <c r="V138" s="149"/>
      <c r="W138" s="150"/>
      <c r="X138" s="150"/>
      <c r="Y138" s="150"/>
      <c r="Z138" s="141"/>
      <c r="AA138" s="141"/>
      <c r="AC138" s="150"/>
      <c r="AD138" s="150"/>
      <c r="AE138" s="150"/>
      <c r="AF138" s="150"/>
      <c r="AG138" s="141"/>
      <c r="AH138" s="141"/>
    </row>
    <row r="139" spans="8:34">
      <c r="H139" s="137">
        <v>41833</v>
      </c>
      <c r="I139" s="138">
        <v>2148.009</v>
      </c>
      <c r="J139" s="138">
        <v>2499.6504</v>
      </c>
      <c r="K139" s="138">
        <v>2594.3942999999999</v>
      </c>
      <c r="L139" s="138">
        <v>2445.0841999999998</v>
      </c>
      <c r="M139" s="138">
        <v>1258.2625</v>
      </c>
      <c r="O139" s="140">
        <f t="shared" si="14"/>
        <v>41833</v>
      </c>
      <c r="P139" s="141">
        <f t="shared" si="15"/>
        <v>-0.17590135411731078</v>
      </c>
      <c r="Q139" s="141">
        <f t="shared" si="15"/>
        <v>0.19207335843682261</v>
      </c>
      <c r="R139" s="141">
        <f t="shared" si="15"/>
        <v>1.1633201032865874</v>
      </c>
      <c r="S139" s="141">
        <f t="shared" si="15"/>
        <v>0.17847599527064206</v>
      </c>
      <c r="T139" s="141">
        <f t="shared" si="15"/>
        <v>-0.33405846540755879</v>
      </c>
      <c r="V139" s="149"/>
      <c r="W139" s="150"/>
      <c r="X139" s="150"/>
      <c r="Y139" s="150"/>
      <c r="Z139" s="141"/>
      <c r="AA139" s="141"/>
      <c r="AC139" s="150"/>
      <c r="AD139" s="150"/>
      <c r="AE139" s="150"/>
      <c r="AF139" s="150"/>
      <c r="AG139" s="141"/>
      <c r="AH139" s="141"/>
    </row>
    <row r="140" spans="8:34">
      <c r="H140" s="137">
        <v>41840</v>
      </c>
      <c r="I140" s="138">
        <v>2164.1439999999998</v>
      </c>
      <c r="J140" s="138">
        <v>2436.6039999999998</v>
      </c>
      <c r="K140" s="138">
        <v>2429.1138999999998</v>
      </c>
      <c r="L140" s="138">
        <v>2411.0255999999999</v>
      </c>
      <c r="M140" s="138">
        <v>1240.4229</v>
      </c>
      <c r="O140" s="140">
        <f t="shared" si="14"/>
        <v>41840</v>
      </c>
      <c r="P140" s="141">
        <f t="shared" si="15"/>
        <v>-0.16971104874553766</v>
      </c>
      <c r="Q140" s="141">
        <f t="shared" si="15"/>
        <v>0.16200678041241123</v>
      </c>
      <c r="R140" s="141">
        <f t="shared" si="15"/>
        <v>1.0255020345376513</v>
      </c>
      <c r="S140" s="141">
        <f t="shared" si="15"/>
        <v>0.16206051046544623</v>
      </c>
      <c r="T140" s="141">
        <f t="shared" si="15"/>
        <v>-0.34350016028483232</v>
      </c>
      <c r="V140" s="149"/>
      <c r="W140" s="150"/>
      <c r="X140" s="150"/>
      <c r="Y140" s="150"/>
      <c r="Z140" s="141"/>
      <c r="AA140" s="141"/>
      <c r="AC140" s="150"/>
      <c r="AD140" s="150"/>
      <c r="AE140" s="150"/>
      <c r="AF140" s="150"/>
      <c r="AG140" s="141"/>
      <c r="AH140" s="141"/>
    </row>
    <row r="141" spans="8:34">
      <c r="H141" s="137">
        <v>41847</v>
      </c>
      <c r="I141" s="138">
        <v>2260.4540000000002</v>
      </c>
      <c r="J141" s="138">
        <v>2418.7082999999998</v>
      </c>
      <c r="K141" s="138">
        <v>2357.6489999999999</v>
      </c>
      <c r="L141" s="138">
        <v>2394.3883999999998</v>
      </c>
      <c r="M141" s="138">
        <v>1283.1224999999999</v>
      </c>
      <c r="O141" s="140">
        <f t="shared" si="14"/>
        <v>41847</v>
      </c>
      <c r="P141" s="141">
        <f t="shared" si="15"/>
        <v>-0.13276104500488195</v>
      </c>
      <c r="Q141" s="141">
        <f t="shared" si="15"/>
        <v>0.15347239208331609</v>
      </c>
      <c r="R141" s="141">
        <f t="shared" si="15"/>
        <v>0.96591145694142155</v>
      </c>
      <c r="S141" s="141">
        <f t="shared" si="15"/>
        <v>0.15404175150879484</v>
      </c>
      <c r="T141" s="141">
        <f t="shared" si="15"/>
        <v>-0.32090118975961723</v>
      </c>
      <c r="V141" s="149"/>
      <c r="W141" s="150"/>
      <c r="X141" s="150"/>
      <c r="Y141" s="150"/>
      <c r="Z141" s="141"/>
      <c r="AA141" s="141"/>
      <c r="AC141" s="150"/>
      <c r="AD141" s="150"/>
      <c r="AE141" s="150"/>
      <c r="AF141" s="150"/>
      <c r="AG141" s="141"/>
      <c r="AH141" s="141"/>
    </row>
    <row r="142" spans="8:34">
      <c r="H142" s="137">
        <v>41854</v>
      </c>
      <c r="I142" s="138">
        <v>2329.402</v>
      </c>
      <c r="J142" s="138">
        <v>2458.8483999999999</v>
      </c>
      <c r="K142" s="138">
        <v>2402.6605</v>
      </c>
      <c r="L142" s="138">
        <v>2440.6282000000001</v>
      </c>
      <c r="M142" s="138">
        <v>1276.5856000000001</v>
      </c>
      <c r="O142" s="140">
        <f t="shared" si="14"/>
        <v>41854</v>
      </c>
      <c r="P142" s="141">
        <f t="shared" si="15"/>
        <v>-0.10630866355009305</v>
      </c>
      <c r="Q142" s="141">
        <f t="shared" si="15"/>
        <v>0.17261504651810822</v>
      </c>
      <c r="R142" s="141">
        <f t="shared" si="15"/>
        <v>1.0034440258454946</v>
      </c>
      <c r="S142" s="141">
        <f t="shared" si="15"/>
        <v>0.1763283027556255</v>
      </c>
      <c r="T142" s="141">
        <f t="shared" si="15"/>
        <v>-0.3243608758088139</v>
      </c>
      <c r="V142" s="149"/>
      <c r="W142" s="150"/>
      <c r="X142" s="150"/>
      <c r="Y142" s="150"/>
      <c r="Z142" s="141"/>
      <c r="AA142" s="141"/>
      <c r="AC142" s="150"/>
      <c r="AD142" s="150"/>
      <c r="AE142" s="150"/>
      <c r="AF142" s="150"/>
      <c r="AG142" s="141"/>
      <c r="AH142" s="141"/>
    </row>
    <row r="143" spans="8:34">
      <c r="H143" s="137">
        <v>41861</v>
      </c>
      <c r="I143" s="138">
        <v>2331.134</v>
      </c>
      <c r="J143" s="138">
        <v>2526.7833000000001</v>
      </c>
      <c r="K143" s="138">
        <v>2481.6828</v>
      </c>
      <c r="L143" s="138">
        <v>2510.8964000000001</v>
      </c>
      <c r="M143" s="138">
        <v>1289.4033999999999</v>
      </c>
      <c r="O143" s="140">
        <f t="shared" si="14"/>
        <v>41861</v>
      </c>
      <c r="P143" s="141">
        <f t="shared" si="15"/>
        <v>-0.1056441696607896</v>
      </c>
      <c r="Q143" s="141">
        <f t="shared" si="15"/>
        <v>0.20501293079747374</v>
      </c>
      <c r="R143" s="141">
        <f t="shared" si="15"/>
        <v>1.0693362960366311</v>
      </c>
      <c r="S143" s="141">
        <f t="shared" si="15"/>
        <v>0.21019600634263336</v>
      </c>
      <c r="T143" s="141">
        <f t="shared" si="15"/>
        <v>-0.31757699295281294</v>
      </c>
      <c r="V143" s="149"/>
      <c r="W143" s="150"/>
      <c r="X143" s="150"/>
      <c r="Y143" s="150"/>
      <c r="Z143" s="141"/>
      <c r="AA143" s="141"/>
      <c r="AC143" s="150"/>
      <c r="AD143" s="150"/>
      <c r="AE143" s="150"/>
      <c r="AF143" s="150"/>
      <c r="AG143" s="141"/>
      <c r="AH143" s="141"/>
    </row>
    <row r="144" spans="8:34">
      <c r="H144" s="137">
        <v>41868</v>
      </c>
      <c r="I144" s="138">
        <v>2360.6350000000002</v>
      </c>
      <c r="J144" s="138">
        <v>2591.4524000000001</v>
      </c>
      <c r="K144" s="138">
        <v>2588.4499000000001</v>
      </c>
      <c r="L144" s="138">
        <v>2563.3420000000001</v>
      </c>
      <c r="M144" s="138">
        <v>1317.5410999999999</v>
      </c>
      <c r="O144" s="140">
        <f t="shared" si="14"/>
        <v>41868</v>
      </c>
      <c r="P144" s="141">
        <f t="shared" si="15"/>
        <v>-9.4325905094772788E-2</v>
      </c>
      <c r="Q144" s="141">
        <f t="shared" si="15"/>
        <v>0.23585336801384882</v>
      </c>
      <c r="R144" s="141">
        <f t="shared" si="15"/>
        <v>1.1583634010528612</v>
      </c>
      <c r="S144" s="141">
        <f t="shared" si="15"/>
        <v>0.2354736146383174</v>
      </c>
      <c r="T144" s="141">
        <f t="shared" si="15"/>
        <v>-0.30268497867288191</v>
      </c>
      <c r="V144" s="149"/>
      <c r="W144" s="150"/>
      <c r="X144" s="150"/>
      <c r="Y144" s="150"/>
      <c r="Z144" s="141"/>
      <c r="AA144" s="141"/>
      <c r="AC144" s="150"/>
      <c r="AD144" s="150"/>
      <c r="AE144" s="150"/>
      <c r="AF144" s="150"/>
      <c r="AG144" s="141"/>
      <c r="AH144" s="141"/>
    </row>
    <row r="145" spans="8:34">
      <c r="H145" s="137">
        <v>41875</v>
      </c>
      <c r="I145" s="138">
        <v>2365.364</v>
      </c>
      <c r="J145" s="138">
        <v>2670.6147999999998</v>
      </c>
      <c r="K145" s="138">
        <v>2660.6808000000001</v>
      </c>
      <c r="L145" s="138">
        <v>2664.3002999999999</v>
      </c>
      <c r="M145" s="138">
        <v>1289.9056</v>
      </c>
      <c r="O145" s="140">
        <f t="shared" si="14"/>
        <v>41875</v>
      </c>
      <c r="P145" s="141">
        <f t="shared" si="15"/>
        <v>-9.2511591236507207E-2</v>
      </c>
      <c r="Q145" s="141">
        <f t="shared" si="15"/>
        <v>0.27360560249828669</v>
      </c>
      <c r="R145" s="141">
        <f t="shared" si="15"/>
        <v>1.2185927031479529</v>
      </c>
      <c r="S145" s="141">
        <f t="shared" si="15"/>
        <v>0.28413326123589955</v>
      </c>
      <c r="T145" s="141">
        <f t="shared" si="15"/>
        <v>-0.31731120116558853</v>
      </c>
      <c r="V145" s="149"/>
      <c r="W145" s="150"/>
      <c r="X145" s="150"/>
      <c r="Y145" s="150"/>
      <c r="Z145" s="141"/>
      <c r="AA145" s="141"/>
      <c r="AC145" s="150"/>
      <c r="AD145" s="150"/>
      <c r="AE145" s="150"/>
      <c r="AF145" s="150"/>
      <c r="AG145" s="141"/>
      <c r="AH145" s="141"/>
    </row>
    <row r="146" spans="8:34">
      <c r="H146" s="137">
        <v>41882</v>
      </c>
      <c r="I146" s="138">
        <v>2338.2869999999998</v>
      </c>
      <c r="J146" s="138">
        <v>2607.4358999999999</v>
      </c>
      <c r="K146" s="138">
        <v>2577.5855000000001</v>
      </c>
      <c r="L146" s="138">
        <v>2602.6309999999999</v>
      </c>
      <c r="M146" s="138">
        <v>1275.5579</v>
      </c>
      <c r="O146" s="140">
        <f t="shared" si="14"/>
        <v>41882</v>
      </c>
      <c r="P146" s="141">
        <f t="shared" si="15"/>
        <v>-0.10289987128308331</v>
      </c>
      <c r="Q146" s="141">
        <f t="shared" si="15"/>
        <v>0.24347583574956699</v>
      </c>
      <c r="R146" s="141">
        <f t="shared" si="15"/>
        <v>1.1493041863721376</v>
      </c>
      <c r="S146" s="141">
        <f t="shared" si="15"/>
        <v>0.25441003546921892</v>
      </c>
      <c r="T146" s="141">
        <f t="shared" si="15"/>
        <v>-0.32490479102133962</v>
      </c>
      <c r="V146" s="149"/>
      <c r="W146" s="150"/>
      <c r="X146" s="150"/>
      <c r="Y146" s="150"/>
      <c r="Z146" s="141"/>
      <c r="AA146" s="141"/>
      <c r="AC146" s="150"/>
      <c r="AD146" s="150"/>
      <c r="AE146" s="150"/>
      <c r="AF146" s="150"/>
      <c r="AG146" s="141"/>
      <c r="AH146" s="141"/>
    </row>
    <row r="147" spans="8:34">
      <c r="H147" s="137">
        <v>41889</v>
      </c>
      <c r="I147" s="138">
        <v>2449.259</v>
      </c>
      <c r="J147" s="138">
        <v>2771.4404</v>
      </c>
      <c r="K147" s="138">
        <v>2769.0803000000001</v>
      </c>
      <c r="L147" s="138">
        <v>2766.5279999999998</v>
      </c>
      <c r="M147" s="138">
        <v>1324.8510000000001</v>
      </c>
      <c r="O147" s="140">
        <f t="shared" si="14"/>
        <v>41889</v>
      </c>
      <c r="P147" s="141">
        <f t="shared" si="15"/>
        <v>-6.0324688902146373E-2</v>
      </c>
      <c r="Q147" s="141">
        <f t="shared" si="15"/>
        <v>0.3216889311143234</v>
      </c>
      <c r="R147" s="141">
        <f t="shared" si="15"/>
        <v>1.3089809750988333</v>
      </c>
      <c r="S147" s="141">
        <f t="shared" si="15"/>
        <v>0.33340473029276407</v>
      </c>
      <c r="T147" s="141">
        <f t="shared" si="15"/>
        <v>-0.29881617862224263</v>
      </c>
      <c r="V147" s="149"/>
      <c r="W147" s="150"/>
      <c r="X147" s="150"/>
      <c r="Y147" s="150"/>
      <c r="Z147" s="141"/>
      <c r="AA147" s="141"/>
      <c r="AC147" s="150"/>
      <c r="AD147" s="150"/>
      <c r="AE147" s="150"/>
      <c r="AF147" s="150"/>
      <c r="AG147" s="141"/>
      <c r="AH147" s="141"/>
    </row>
    <row r="148" spans="8:34">
      <c r="H148" s="137">
        <v>41896</v>
      </c>
      <c r="I148" s="138">
        <v>2438.3580000000002</v>
      </c>
      <c r="J148" s="138">
        <v>2822.9205999999999</v>
      </c>
      <c r="K148" s="138">
        <v>2777.0655999999999</v>
      </c>
      <c r="L148" s="138">
        <v>2841.5868999999998</v>
      </c>
      <c r="M148" s="138">
        <v>1315.2691</v>
      </c>
      <c r="O148" s="140">
        <f t="shared" si="14"/>
        <v>41896</v>
      </c>
      <c r="P148" s="141">
        <f t="shared" si="15"/>
        <v>-6.4506933640770314E-2</v>
      </c>
      <c r="Q148" s="141">
        <f t="shared" si="15"/>
        <v>0.34623963424744941</v>
      </c>
      <c r="R148" s="141">
        <f t="shared" si="15"/>
        <v>1.3156394695384694</v>
      </c>
      <c r="S148" s="141">
        <f t="shared" si="15"/>
        <v>0.36958144432225226</v>
      </c>
      <c r="T148" s="141">
        <f t="shared" si="15"/>
        <v>-0.30388744569911363</v>
      </c>
      <c r="V148" s="149"/>
      <c r="W148" s="150"/>
      <c r="X148" s="150"/>
      <c r="Y148" s="150"/>
      <c r="Z148" s="141"/>
      <c r="AA148" s="141"/>
      <c r="AC148" s="150"/>
      <c r="AD148" s="150"/>
      <c r="AE148" s="150"/>
      <c r="AF148" s="150"/>
      <c r="AG148" s="141"/>
      <c r="AH148" s="141"/>
    </row>
    <row r="149" spans="8:34">
      <c r="H149" s="137">
        <v>41903</v>
      </c>
      <c r="I149" s="138">
        <v>2425.2109999999998</v>
      </c>
      <c r="J149" s="138">
        <v>2808.6765999999998</v>
      </c>
      <c r="K149" s="138">
        <v>2705.9992999999999</v>
      </c>
      <c r="L149" s="138">
        <v>2838.8045000000002</v>
      </c>
      <c r="M149" s="138">
        <v>1327.192</v>
      </c>
      <c r="O149" s="140">
        <f t="shared" si="14"/>
        <v>41903</v>
      </c>
      <c r="P149" s="141">
        <f t="shared" si="15"/>
        <v>-6.9550871956401306E-2</v>
      </c>
      <c r="Q149" s="141">
        <f t="shared" si="15"/>
        <v>0.33944672716029256</v>
      </c>
      <c r="R149" s="141">
        <f t="shared" si="15"/>
        <v>1.2563812621579662</v>
      </c>
      <c r="S149" s="141">
        <f t="shared" si="15"/>
        <v>0.36824038964231898</v>
      </c>
      <c r="T149" s="141">
        <f t="shared" si="15"/>
        <v>-0.29757719301114738</v>
      </c>
      <c r="V149" s="149"/>
      <c r="W149" s="150"/>
      <c r="X149" s="150"/>
      <c r="Y149" s="150"/>
      <c r="Z149" s="141"/>
      <c r="AA149" s="141"/>
      <c r="AC149" s="150"/>
      <c r="AD149" s="150"/>
      <c r="AE149" s="150"/>
      <c r="AF149" s="150"/>
      <c r="AG149" s="141"/>
      <c r="AH149" s="141"/>
    </row>
    <row r="150" spans="8:34">
      <c r="H150" s="137">
        <v>41910</v>
      </c>
      <c r="I150" s="138">
        <v>2437.201</v>
      </c>
      <c r="J150" s="138">
        <v>2917.0706</v>
      </c>
      <c r="K150" s="138">
        <v>2831.1929</v>
      </c>
      <c r="L150" s="138">
        <v>2957.9032999999999</v>
      </c>
      <c r="M150" s="138">
        <v>1324.7562</v>
      </c>
      <c r="O150" s="140">
        <f t="shared" si="14"/>
        <v>41910</v>
      </c>
      <c r="P150" s="141">
        <f t="shared" si="15"/>
        <v>-6.4950824766592641E-2</v>
      </c>
      <c r="Q150" s="141">
        <f t="shared" si="15"/>
        <v>0.39113939570882295</v>
      </c>
      <c r="R150" s="141">
        <f t="shared" si="15"/>
        <v>1.3607731935165961</v>
      </c>
      <c r="S150" s="141">
        <f t="shared" si="15"/>
        <v>0.42564335223376637</v>
      </c>
      <c r="T150" s="141">
        <f t="shared" si="15"/>
        <v>-0.29886635198231615</v>
      </c>
      <c r="V150" s="149"/>
      <c r="W150" s="150"/>
      <c r="X150" s="150"/>
      <c r="Y150" s="150"/>
      <c r="Z150" s="141"/>
      <c r="AA150" s="141"/>
      <c r="AC150" s="150"/>
      <c r="AD150" s="150"/>
      <c r="AE150" s="150"/>
      <c r="AF150" s="150"/>
      <c r="AG150" s="141"/>
      <c r="AH150" s="141"/>
    </row>
    <row r="151" spans="8:34">
      <c r="H151" s="137">
        <v>41917</v>
      </c>
      <c r="I151" s="138">
        <v>2450.9879999999998</v>
      </c>
      <c r="J151" s="138">
        <v>2982.7842000000001</v>
      </c>
      <c r="K151" s="138">
        <v>2896.4531000000002</v>
      </c>
      <c r="L151" s="138">
        <v>3033.1765999999998</v>
      </c>
      <c r="M151" s="138">
        <v>1324.6762000000001</v>
      </c>
      <c r="O151" s="140">
        <f t="shared" si="14"/>
        <v>41917</v>
      </c>
      <c r="P151" s="141">
        <f t="shared" si="15"/>
        <v>-5.966134598378281E-2</v>
      </c>
      <c r="Q151" s="141">
        <f t="shared" si="15"/>
        <v>0.42247795083116091</v>
      </c>
      <c r="R151" s="141">
        <f t="shared" si="15"/>
        <v>1.4151900192876452</v>
      </c>
      <c r="S151" s="141">
        <f t="shared" si="15"/>
        <v>0.46192340227654416</v>
      </c>
      <c r="T151" s="141">
        <f t="shared" si="15"/>
        <v>-0.29890869237056372</v>
      </c>
      <c r="V151" s="149"/>
      <c r="W151" s="150"/>
      <c r="X151" s="150"/>
      <c r="Y151" s="150"/>
      <c r="Z151" s="141"/>
      <c r="AA151" s="141"/>
      <c r="AC151" s="150"/>
      <c r="AD151" s="150"/>
      <c r="AE151" s="150"/>
      <c r="AF151" s="150"/>
      <c r="AG151" s="141"/>
      <c r="AH151" s="141"/>
    </row>
    <row r="152" spans="8:34">
      <c r="H152" s="137">
        <v>41924</v>
      </c>
      <c r="I152" s="138">
        <v>2466.7890000000002</v>
      </c>
      <c r="J152" s="138">
        <v>2992.2213000000002</v>
      </c>
      <c r="K152" s="138">
        <v>2850.3933000000002</v>
      </c>
      <c r="L152" s="138">
        <v>3061.0434</v>
      </c>
      <c r="M152" s="138">
        <v>1326.9765</v>
      </c>
      <c r="O152" s="140">
        <f t="shared" si="14"/>
        <v>41924</v>
      </c>
      <c r="P152" s="141">
        <f t="shared" si="15"/>
        <v>-5.3599182043318594E-2</v>
      </c>
      <c r="Q152" s="141">
        <f t="shared" si="15"/>
        <v>0.42697846637961678</v>
      </c>
      <c r="R152" s="141">
        <f t="shared" si="15"/>
        <v>1.3767833317254041</v>
      </c>
      <c r="S152" s="141">
        <f t="shared" si="15"/>
        <v>0.47535457772032164</v>
      </c>
      <c r="T152" s="141">
        <f t="shared" si="15"/>
        <v>-0.29769124743198938</v>
      </c>
      <c r="V152" s="149"/>
      <c r="W152" s="150"/>
      <c r="X152" s="150"/>
      <c r="Y152" s="150"/>
      <c r="Z152" s="141"/>
      <c r="AA152" s="141"/>
      <c r="AC152" s="150"/>
      <c r="AD152" s="150"/>
      <c r="AE152" s="150"/>
      <c r="AF152" s="150"/>
      <c r="AG152" s="141"/>
      <c r="AH152" s="141"/>
    </row>
    <row r="153" spans="8:34">
      <c r="H153" s="137">
        <v>41931</v>
      </c>
      <c r="I153" s="138">
        <v>2441.732</v>
      </c>
      <c r="J153" s="138">
        <v>2863.7714999999998</v>
      </c>
      <c r="K153" s="138">
        <v>2709.4414000000002</v>
      </c>
      <c r="L153" s="138">
        <v>2917.2467999999999</v>
      </c>
      <c r="M153" s="138">
        <v>1325.4788000000001</v>
      </c>
      <c r="O153" s="140">
        <f t="shared" si="14"/>
        <v>41931</v>
      </c>
      <c r="P153" s="141">
        <f t="shared" si="15"/>
        <v>-6.3212474990360645E-2</v>
      </c>
      <c r="Q153" s="141">
        <f t="shared" si="15"/>
        <v>0.36572126638215363</v>
      </c>
      <c r="R153" s="141">
        <f t="shared" si="15"/>
        <v>1.2592514365672778</v>
      </c>
      <c r="S153" s="141">
        <f t="shared" si="15"/>
        <v>0.40604782693377017</v>
      </c>
      <c r="T153" s="141">
        <f t="shared" si="15"/>
        <v>-0.29848391242546968</v>
      </c>
      <c r="V153" s="149"/>
      <c r="W153" s="150"/>
      <c r="X153" s="150"/>
      <c r="Y153" s="150"/>
      <c r="Z153" s="141"/>
      <c r="AA153" s="141"/>
      <c r="AC153" s="150"/>
      <c r="AD153" s="150"/>
      <c r="AE153" s="150"/>
      <c r="AF153" s="150"/>
      <c r="AG153" s="141"/>
      <c r="AH153" s="141"/>
    </row>
    <row r="154" spans="8:34">
      <c r="H154" s="137">
        <v>41938</v>
      </c>
      <c r="I154" s="138">
        <v>2390.7060000000001</v>
      </c>
      <c r="J154" s="138">
        <v>2842.9076</v>
      </c>
      <c r="K154" s="138">
        <v>2681.8240000000001</v>
      </c>
      <c r="L154" s="138">
        <v>2912.9825999999998</v>
      </c>
      <c r="M154" s="138">
        <v>1271.9614999999999</v>
      </c>
      <c r="O154" s="140">
        <f t="shared" si="14"/>
        <v>41938</v>
      </c>
      <c r="P154" s="141">
        <f t="shared" si="15"/>
        <v>-8.2788956050174556E-2</v>
      </c>
      <c r="Q154" s="141">
        <f t="shared" si="15"/>
        <v>0.35577135524934489</v>
      </c>
      <c r="R154" s="141">
        <f t="shared" si="15"/>
        <v>1.236222833466929</v>
      </c>
      <c r="S154" s="141">
        <f t="shared" si="15"/>
        <v>0.40399257773661246</v>
      </c>
      <c r="T154" s="141">
        <f t="shared" si="15"/>
        <v>-0.32680820317501058</v>
      </c>
      <c r="V154" s="149"/>
      <c r="W154" s="150"/>
      <c r="X154" s="150"/>
      <c r="Y154" s="150"/>
      <c r="Z154" s="141"/>
      <c r="AA154" s="141"/>
      <c r="AC154" s="150"/>
      <c r="AD154" s="150"/>
      <c r="AE154" s="150"/>
      <c r="AF154" s="150"/>
      <c r="AG154" s="141"/>
      <c r="AH154" s="141"/>
    </row>
    <row r="155" spans="8:34">
      <c r="H155" s="137">
        <v>41945</v>
      </c>
      <c r="I155" s="138">
        <v>2508.3249999999998</v>
      </c>
      <c r="J155" s="138">
        <v>2927.6959000000002</v>
      </c>
      <c r="K155" s="138">
        <v>2666.6147000000001</v>
      </c>
      <c r="L155" s="138">
        <v>3020.4953999999998</v>
      </c>
      <c r="M155" s="138">
        <v>1344.9244000000001</v>
      </c>
      <c r="O155" s="140">
        <f t="shared" si="14"/>
        <v>41945</v>
      </c>
      <c r="P155" s="141">
        <f t="shared" si="15"/>
        <v>-3.7663605723394888E-2</v>
      </c>
      <c r="Q155" s="141">
        <f t="shared" si="15"/>
        <v>0.39620655912311431</v>
      </c>
      <c r="R155" s="141">
        <f t="shared" si="15"/>
        <v>1.2235406500197494</v>
      </c>
      <c r="S155" s="141">
        <f t="shared" si="15"/>
        <v>0.45581134699794656</v>
      </c>
      <c r="T155" s="141">
        <f t="shared" si="15"/>
        <v>-0.28819223425412566</v>
      </c>
      <c r="V155" s="149"/>
      <c r="W155" s="150"/>
      <c r="X155" s="150"/>
      <c r="Y155" s="150"/>
      <c r="Z155" s="141"/>
      <c r="AA155" s="141"/>
      <c r="AC155" s="150"/>
      <c r="AD155" s="150"/>
      <c r="AE155" s="150"/>
      <c r="AF155" s="150"/>
      <c r="AG155" s="141"/>
      <c r="AH155" s="141"/>
    </row>
    <row r="156" spans="8:34">
      <c r="H156" s="137">
        <v>41950</v>
      </c>
      <c r="I156" s="138">
        <v>2502.1529999999998</v>
      </c>
      <c r="J156" s="138">
        <v>2927.6052</v>
      </c>
      <c r="K156" s="138">
        <v>2662.5954999999999</v>
      </c>
      <c r="L156" s="138">
        <v>3055.3035</v>
      </c>
      <c r="M156" s="138">
        <v>1335.6538</v>
      </c>
      <c r="O156" s="151">
        <f t="shared" si="14"/>
        <v>41950</v>
      </c>
      <c r="P156" s="141">
        <f t="shared" si="15"/>
        <v>-4.0031536603753359E-2</v>
      </c>
      <c r="Q156" s="141">
        <f t="shared" si="15"/>
        <v>0.39616330465296512</v>
      </c>
      <c r="R156" s="141">
        <f t="shared" si="15"/>
        <v>1.2201892642419092</v>
      </c>
      <c r="S156" s="141">
        <f t="shared" si="15"/>
        <v>0.47258807406975056</v>
      </c>
      <c r="T156" s="141">
        <f t="shared" si="15"/>
        <v>-0.29309874429522809</v>
      </c>
      <c r="V156" s="149"/>
      <c r="W156" s="150"/>
      <c r="X156" s="150"/>
      <c r="Y156" s="150"/>
      <c r="Z156" s="141"/>
      <c r="AA156" s="141"/>
      <c r="AC156" s="150"/>
      <c r="AD156" s="150"/>
      <c r="AE156" s="150"/>
      <c r="AF156" s="150"/>
      <c r="AG156" s="141"/>
      <c r="AH156" s="141"/>
    </row>
    <row r="157" spans="8:34">
      <c r="H157" s="137"/>
      <c r="I157" s="138"/>
      <c r="J157" s="138"/>
      <c r="K157" s="138"/>
      <c r="L157" s="138"/>
      <c r="M157" s="138"/>
      <c r="N157" s="57"/>
      <c r="O157" s="57"/>
      <c r="P157" s="150"/>
      <c r="Q157" s="150"/>
      <c r="R157" s="150"/>
      <c r="S157" s="150"/>
      <c r="T157" s="150"/>
      <c r="W157" s="152"/>
      <c r="X157" s="152"/>
      <c r="Y157" s="152"/>
      <c r="AC157" s="150"/>
      <c r="AD157" s="150"/>
      <c r="AE157" s="150"/>
      <c r="AF157" s="150"/>
    </row>
    <row r="158" spans="8:34">
      <c r="H158" s="137"/>
      <c r="I158" s="138"/>
      <c r="J158" s="138"/>
      <c r="K158" s="138"/>
      <c r="L158" s="138"/>
      <c r="M158" s="138"/>
      <c r="N158" s="57"/>
      <c r="O158" s="57"/>
      <c r="P158" s="150"/>
      <c r="Q158" s="150"/>
      <c r="R158" s="150"/>
      <c r="S158" s="150"/>
      <c r="T158" s="150"/>
      <c r="W158" s="152"/>
      <c r="X158" s="152"/>
      <c r="Y158" s="152"/>
      <c r="AC158" s="150"/>
      <c r="AD158" s="150"/>
      <c r="AE158" s="150"/>
      <c r="AF158" s="150"/>
    </row>
    <row r="159" spans="8:34">
      <c r="H159" s="137"/>
      <c r="I159" s="138"/>
      <c r="J159" s="138"/>
      <c r="K159" s="138"/>
      <c r="L159" s="138"/>
      <c r="M159" s="138"/>
      <c r="N159" s="57"/>
      <c r="O159" s="57"/>
      <c r="P159" s="150"/>
      <c r="Q159" s="150"/>
      <c r="R159" s="150"/>
      <c r="S159" s="150"/>
      <c r="T159" s="150"/>
      <c r="W159" s="152"/>
      <c r="X159" s="152"/>
      <c r="Y159" s="152"/>
      <c r="AC159" s="150"/>
      <c r="AD159" s="150"/>
      <c r="AE159" s="150"/>
      <c r="AF159" s="150"/>
    </row>
    <row r="160" spans="8:34">
      <c r="H160" s="137"/>
      <c r="I160" s="138"/>
      <c r="J160" s="138"/>
      <c r="K160" s="138"/>
      <c r="L160" s="138"/>
      <c r="M160" s="138"/>
      <c r="N160" s="57"/>
      <c r="O160" s="57"/>
      <c r="P160" s="150"/>
      <c r="Q160" s="150"/>
      <c r="R160" s="150"/>
      <c r="S160" s="150"/>
      <c r="T160" s="150"/>
      <c r="W160" s="152"/>
      <c r="X160" s="152"/>
      <c r="Y160" s="152"/>
      <c r="AC160" s="150"/>
      <c r="AD160" s="150"/>
      <c r="AE160" s="150"/>
      <c r="AF160" s="150"/>
    </row>
    <row r="161" spans="8:32">
      <c r="H161" s="137"/>
      <c r="I161" s="138"/>
      <c r="J161" s="138"/>
      <c r="K161" s="138"/>
      <c r="L161" s="138"/>
      <c r="M161" s="138"/>
      <c r="N161" s="57"/>
      <c r="O161" s="57"/>
      <c r="P161" s="150"/>
      <c r="Q161" s="150"/>
      <c r="R161" s="150"/>
      <c r="S161" s="150"/>
      <c r="T161" s="150"/>
      <c r="W161" s="152"/>
      <c r="X161" s="152"/>
      <c r="Y161" s="152"/>
      <c r="AC161" s="150"/>
      <c r="AD161" s="150"/>
      <c r="AE161" s="150"/>
      <c r="AF161" s="150"/>
    </row>
    <row r="162" spans="8:32">
      <c r="H162" s="137"/>
      <c r="I162" s="138"/>
      <c r="J162" s="138"/>
      <c r="K162" s="138"/>
      <c r="L162" s="138"/>
      <c r="M162" s="138"/>
      <c r="N162" s="57"/>
      <c r="O162" s="57"/>
      <c r="P162" s="150"/>
      <c r="Q162" s="150"/>
      <c r="R162" s="150"/>
      <c r="S162" s="150"/>
      <c r="T162" s="150"/>
      <c r="W162" s="152"/>
      <c r="X162" s="152"/>
      <c r="Y162" s="152"/>
      <c r="AC162" s="150"/>
      <c r="AD162" s="150"/>
      <c r="AE162" s="150"/>
      <c r="AF162" s="150"/>
    </row>
    <row r="163" spans="8:32">
      <c r="H163" s="137"/>
      <c r="I163" s="138"/>
      <c r="J163" s="138"/>
      <c r="K163" s="138"/>
      <c r="L163" s="138"/>
      <c r="M163" s="138"/>
      <c r="O163" s="140"/>
      <c r="P163" s="150"/>
      <c r="Q163" s="150"/>
      <c r="R163" s="150"/>
      <c r="S163" s="150"/>
      <c r="T163" s="150"/>
      <c r="W163" s="152"/>
      <c r="X163" s="152"/>
      <c r="Y163" s="152"/>
      <c r="AC163" s="150"/>
      <c r="AD163" s="150"/>
      <c r="AE163" s="150"/>
      <c r="AF163" s="150"/>
    </row>
    <row r="164" spans="8:32">
      <c r="H164" s="137"/>
      <c r="I164" s="138"/>
      <c r="J164" s="138"/>
      <c r="K164" s="138"/>
      <c r="L164" s="138"/>
      <c r="M164" s="138"/>
      <c r="O164" s="140"/>
      <c r="P164" s="150"/>
      <c r="Q164" s="150"/>
      <c r="R164" s="150"/>
      <c r="S164" s="150"/>
      <c r="T164" s="150"/>
      <c r="W164" s="152"/>
      <c r="X164" s="152"/>
      <c r="Y164" s="152"/>
      <c r="AC164" s="150"/>
      <c r="AD164" s="150"/>
      <c r="AE164" s="150"/>
      <c r="AF164" s="150"/>
    </row>
    <row r="165" spans="8:32">
      <c r="H165" s="137"/>
      <c r="I165" s="138"/>
      <c r="J165" s="138"/>
      <c r="K165" s="138"/>
      <c r="L165" s="138"/>
      <c r="M165" s="138"/>
      <c r="O165" s="140"/>
      <c r="P165" s="150"/>
      <c r="Q165" s="150"/>
      <c r="R165" s="150"/>
      <c r="S165" s="150"/>
      <c r="T165" s="150"/>
      <c r="W165" s="152"/>
      <c r="X165" s="152"/>
      <c r="Y165" s="152"/>
      <c r="AC165" s="150"/>
      <c r="AD165" s="150"/>
      <c r="AE165" s="150"/>
      <c r="AF165" s="150"/>
    </row>
    <row r="166" spans="8:32">
      <c r="H166" s="153"/>
      <c r="I166" s="138"/>
      <c r="J166" s="138"/>
      <c r="K166" s="138"/>
      <c r="L166" s="138"/>
      <c r="M166" s="138"/>
      <c r="O166" s="140"/>
      <c r="P166" s="150"/>
      <c r="Q166" s="150"/>
      <c r="R166" s="150"/>
      <c r="S166" s="150"/>
      <c r="T166" s="150"/>
      <c r="W166" s="152"/>
      <c r="X166" s="152"/>
      <c r="Y166" s="152"/>
      <c r="AC166" s="150"/>
      <c r="AD166" s="150"/>
      <c r="AE166" s="150"/>
      <c r="AF166" s="150"/>
    </row>
    <row r="167" spans="8:32">
      <c r="H167" s="153"/>
      <c r="I167" s="154"/>
      <c r="J167" s="154"/>
      <c r="K167" s="154"/>
      <c r="L167" s="154"/>
      <c r="M167" s="154"/>
      <c r="O167" s="140"/>
      <c r="P167" s="150"/>
      <c r="Q167" s="150"/>
      <c r="R167" s="150"/>
      <c r="S167" s="150"/>
      <c r="T167" s="150"/>
      <c r="W167" s="152"/>
      <c r="X167" s="152"/>
      <c r="Y167" s="152"/>
      <c r="AC167" s="150"/>
      <c r="AD167" s="150"/>
      <c r="AE167" s="150"/>
      <c r="AF167" s="150"/>
    </row>
    <row r="168" spans="8:32">
      <c r="H168" s="153"/>
      <c r="I168" s="154"/>
      <c r="J168" s="154"/>
      <c r="K168" s="154"/>
      <c r="L168" s="154"/>
      <c r="M168" s="154"/>
      <c r="O168" s="140"/>
      <c r="P168" s="150"/>
      <c r="Q168" s="150"/>
      <c r="R168" s="150"/>
      <c r="S168" s="150"/>
      <c r="T168" s="150"/>
      <c r="W168" s="152"/>
      <c r="X168" s="152"/>
      <c r="Y168" s="152"/>
      <c r="AC168" s="150"/>
      <c r="AD168" s="150"/>
      <c r="AE168" s="150"/>
      <c r="AF168" s="150"/>
    </row>
    <row r="169" spans="8:32">
      <c r="H169" s="153"/>
      <c r="I169" s="154"/>
      <c r="J169" s="154"/>
      <c r="K169" s="154"/>
      <c r="L169" s="154"/>
      <c r="M169" s="154"/>
      <c r="O169" s="140"/>
      <c r="P169" s="150"/>
      <c r="Q169" s="150"/>
      <c r="R169" s="150"/>
      <c r="S169" s="150"/>
      <c r="T169" s="150"/>
      <c r="W169" s="152"/>
      <c r="X169" s="152"/>
      <c r="Y169" s="152"/>
      <c r="AC169" s="150"/>
      <c r="AD169" s="150"/>
      <c r="AE169" s="150"/>
      <c r="AF169" s="150"/>
    </row>
    <row r="170" spans="8:32">
      <c r="H170" s="153"/>
      <c r="I170" s="154"/>
      <c r="J170" s="154"/>
      <c r="K170" s="154"/>
      <c r="L170" s="154"/>
      <c r="M170" s="154"/>
      <c r="O170" s="140"/>
      <c r="P170" s="150"/>
      <c r="Q170" s="150"/>
      <c r="R170" s="150"/>
      <c r="S170" s="150"/>
      <c r="T170" s="150"/>
      <c r="W170" s="152"/>
      <c r="X170" s="152"/>
      <c r="Y170" s="152"/>
      <c r="AC170" s="150"/>
      <c r="AD170" s="150"/>
      <c r="AE170" s="150"/>
      <c r="AF170" s="150"/>
    </row>
    <row r="171" spans="8:32">
      <c r="H171" s="153"/>
      <c r="I171" s="154"/>
      <c r="J171" s="154"/>
      <c r="K171" s="154"/>
      <c r="L171" s="154"/>
      <c r="M171" s="154"/>
      <c r="O171" s="140"/>
      <c r="P171" s="150"/>
      <c r="Q171" s="150"/>
      <c r="R171" s="150"/>
      <c r="S171" s="150"/>
      <c r="T171" s="150"/>
      <c r="W171" s="152"/>
      <c r="X171" s="152"/>
      <c r="Y171" s="152"/>
      <c r="AC171" s="150"/>
      <c r="AD171" s="150"/>
      <c r="AE171" s="150"/>
      <c r="AF171" s="150"/>
    </row>
    <row r="172" spans="8:32">
      <c r="H172" s="153"/>
      <c r="I172" s="154"/>
      <c r="J172" s="154"/>
      <c r="K172" s="154"/>
      <c r="L172" s="154"/>
      <c r="M172" s="154"/>
      <c r="O172" s="140"/>
      <c r="P172" s="150"/>
      <c r="Q172" s="150"/>
      <c r="R172" s="150"/>
      <c r="S172" s="150"/>
      <c r="T172" s="150"/>
      <c r="W172" s="152"/>
      <c r="X172" s="152"/>
      <c r="Y172" s="152"/>
      <c r="AC172" s="150"/>
      <c r="AD172" s="150"/>
      <c r="AE172" s="150"/>
      <c r="AF172" s="150"/>
    </row>
    <row r="173" spans="8:32">
      <c r="H173" s="153"/>
      <c r="I173" s="154"/>
      <c r="J173" s="154"/>
      <c r="K173" s="154"/>
      <c r="L173" s="154"/>
      <c r="M173" s="154"/>
      <c r="O173" s="140"/>
      <c r="P173" s="150"/>
      <c r="Q173" s="150"/>
      <c r="R173" s="150"/>
      <c r="S173" s="150"/>
      <c r="T173" s="150"/>
      <c r="W173" s="152"/>
      <c r="X173" s="152"/>
      <c r="Y173" s="152"/>
      <c r="AC173" s="150"/>
      <c r="AD173" s="150"/>
      <c r="AE173" s="150"/>
      <c r="AF173" s="150"/>
    </row>
    <row r="174" spans="8:32">
      <c r="H174" s="153"/>
      <c r="I174" s="154"/>
      <c r="J174" s="154"/>
      <c r="K174" s="154"/>
      <c r="L174" s="154"/>
      <c r="M174" s="154"/>
      <c r="O174" s="140"/>
      <c r="P174" s="150"/>
      <c r="Q174" s="150"/>
      <c r="R174" s="150"/>
      <c r="S174" s="150"/>
      <c r="T174" s="150"/>
      <c r="W174" s="152"/>
      <c r="X174" s="152"/>
      <c r="Y174" s="152"/>
      <c r="AC174" s="150"/>
      <c r="AD174" s="150"/>
      <c r="AE174" s="150"/>
      <c r="AF174" s="150"/>
    </row>
    <row r="175" spans="8:32">
      <c r="H175" s="153"/>
      <c r="I175" s="154"/>
      <c r="J175" s="154"/>
      <c r="K175" s="154"/>
      <c r="L175" s="154"/>
      <c r="M175" s="154"/>
      <c r="O175" s="140"/>
      <c r="P175" s="150"/>
      <c r="Q175" s="150"/>
      <c r="R175" s="150"/>
      <c r="S175" s="150"/>
      <c r="T175" s="150"/>
      <c r="W175" s="152"/>
      <c r="X175" s="152"/>
      <c r="Y175" s="152"/>
      <c r="AC175" s="150"/>
      <c r="AD175" s="150"/>
      <c r="AE175" s="150"/>
      <c r="AF175" s="150"/>
    </row>
    <row r="176" spans="8:32">
      <c r="H176" s="153"/>
      <c r="I176" s="154"/>
      <c r="J176" s="154"/>
      <c r="K176" s="154"/>
      <c r="L176" s="154"/>
      <c r="M176" s="154"/>
      <c r="O176" s="140"/>
      <c r="P176" s="150"/>
      <c r="Q176" s="150"/>
      <c r="R176" s="150"/>
      <c r="S176" s="150"/>
      <c r="T176" s="150"/>
      <c r="W176" s="152"/>
      <c r="X176" s="152"/>
      <c r="Y176" s="152"/>
      <c r="AC176" s="150"/>
      <c r="AD176" s="150"/>
      <c r="AE176" s="150"/>
      <c r="AF176" s="150"/>
    </row>
    <row r="177" spans="8:32">
      <c r="H177" s="153"/>
      <c r="I177" s="154"/>
      <c r="J177" s="154"/>
      <c r="K177" s="154"/>
      <c r="L177" s="154"/>
      <c r="M177" s="154"/>
      <c r="O177" s="140"/>
      <c r="P177" s="150"/>
      <c r="Q177" s="150"/>
      <c r="R177" s="150"/>
      <c r="S177" s="150"/>
      <c r="T177" s="150"/>
      <c r="W177" s="152"/>
      <c r="X177" s="152"/>
      <c r="Y177" s="152"/>
      <c r="AC177" s="150"/>
      <c r="AD177" s="150"/>
      <c r="AE177" s="150"/>
      <c r="AF177" s="150"/>
    </row>
    <row r="178" spans="8:32">
      <c r="H178" s="153"/>
      <c r="I178" s="154"/>
      <c r="J178" s="154"/>
      <c r="K178" s="154"/>
      <c r="L178" s="154"/>
      <c r="M178" s="154"/>
      <c r="O178" s="140"/>
      <c r="P178" s="150"/>
      <c r="Q178" s="150"/>
      <c r="R178" s="150"/>
      <c r="S178" s="150"/>
      <c r="T178" s="150"/>
      <c r="W178" s="152"/>
      <c r="X178" s="152"/>
      <c r="Y178" s="152"/>
      <c r="AC178" s="150"/>
      <c r="AD178" s="150"/>
      <c r="AE178" s="150"/>
      <c r="AF178" s="150"/>
    </row>
    <row r="179" spans="8:32">
      <c r="H179" s="153"/>
      <c r="I179" s="154"/>
      <c r="J179" s="154"/>
      <c r="K179" s="154"/>
      <c r="L179" s="154"/>
      <c r="M179" s="154"/>
      <c r="O179" s="140"/>
      <c r="P179" s="150"/>
      <c r="Q179" s="150"/>
      <c r="R179" s="150"/>
      <c r="S179" s="150"/>
      <c r="T179" s="150"/>
      <c r="W179" s="152"/>
      <c r="X179" s="152"/>
      <c r="Y179" s="152"/>
      <c r="AC179" s="150"/>
      <c r="AD179" s="150"/>
      <c r="AE179" s="150"/>
      <c r="AF179" s="150"/>
    </row>
    <row r="180" spans="8:32">
      <c r="H180" s="153"/>
      <c r="I180" s="154"/>
      <c r="J180" s="154"/>
      <c r="K180" s="154"/>
      <c r="L180" s="154"/>
      <c r="M180" s="154"/>
      <c r="O180" s="140"/>
      <c r="P180" s="150"/>
      <c r="Q180" s="150"/>
      <c r="R180" s="150"/>
      <c r="S180" s="150"/>
      <c r="T180" s="150"/>
      <c r="W180" s="152"/>
      <c r="X180" s="152"/>
      <c r="Y180" s="152"/>
      <c r="AC180" s="150"/>
      <c r="AD180" s="150"/>
      <c r="AE180" s="150"/>
      <c r="AF180" s="150"/>
    </row>
    <row r="181" spans="8:32">
      <c r="H181" s="153"/>
      <c r="I181" s="154"/>
      <c r="J181" s="154"/>
      <c r="K181" s="154"/>
      <c r="L181" s="154"/>
      <c r="M181" s="154"/>
      <c r="O181" s="140"/>
      <c r="P181" s="150"/>
      <c r="Q181" s="150"/>
      <c r="R181" s="150"/>
      <c r="S181" s="150"/>
      <c r="T181" s="150"/>
      <c r="W181" s="152"/>
      <c r="X181" s="152"/>
      <c r="Y181" s="152"/>
      <c r="AC181" s="150"/>
      <c r="AD181" s="150"/>
      <c r="AE181" s="150"/>
      <c r="AF181" s="150"/>
    </row>
    <row r="182" spans="8:32">
      <c r="H182" s="153"/>
      <c r="I182" s="154"/>
      <c r="J182" s="154"/>
      <c r="K182" s="154"/>
      <c r="L182" s="154"/>
      <c r="M182" s="154"/>
      <c r="O182" s="140"/>
      <c r="P182" s="150"/>
      <c r="Q182" s="150"/>
      <c r="R182" s="150"/>
      <c r="S182" s="150"/>
      <c r="T182" s="150"/>
      <c r="AC182" s="150"/>
      <c r="AD182" s="150"/>
      <c r="AE182" s="150"/>
      <c r="AF182" s="150"/>
    </row>
    <row r="183" spans="8:32">
      <c r="H183" s="153"/>
      <c r="I183" s="154"/>
      <c r="J183" s="154"/>
      <c r="K183" s="154"/>
      <c r="L183" s="154"/>
      <c r="M183" s="154"/>
      <c r="O183" s="140"/>
      <c r="P183" s="150"/>
      <c r="Q183" s="150"/>
      <c r="R183" s="150"/>
      <c r="S183" s="150"/>
      <c r="T183" s="150"/>
      <c r="AC183" s="150"/>
      <c r="AD183" s="150"/>
      <c r="AE183" s="150"/>
      <c r="AF183" s="150"/>
    </row>
    <row r="184" spans="8:32">
      <c r="H184" s="153"/>
      <c r="I184" s="154"/>
      <c r="J184" s="154"/>
      <c r="K184" s="154"/>
      <c r="L184" s="154"/>
      <c r="M184" s="154"/>
      <c r="O184" s="140"/>
      <c r="P184" s="150"/>
      <c r="Q184" s="150"/>
      <c r="R184" s="150"/>
      <c r="S184" s="150"/>
      <c r="T184" s="150"/>
      <c r="AC184" s="150"/>
      <c r="AD184" s="150"/>
      <c r="AE184" s="150"/>
      <c r="AF184" s="150"/>
    </row>
    <row r="185" spans="8:32">
      <c r="H185" s="153"/>
      <c r="I185" s="154"/>
      <c r="J185" s="154"/>
      <c r="K185" s="154"/>
      <c r="L185" s="154"/>
      <c r="M185" s="154"/>
      <c r="O185" s="140"/>
      <c r="P185" s="150"/>
      <c r="Q185" s="150"/>
      <c r="R185" s="150"/>
      <c r="S185" s="150"/>
      <c r="T185" s="150"/>
      <c r="AC185" s="150"/>
      <c r="AD185" s="150"/>
      <c r="AE185" s="150"/>
      <c r="AF185" s="150"/>
    </row>
    <row r="186" spans="8:32">
      <c r="H186" s="153"/>
      <c r="I186" s="154"/>
      <c r="J186" s="154"/>
      <c r="K186" s="154"/>
      <c r="L186" s="154"/>
      <c r="M186" s="154"/>
      <c r="O186" s="140"/>
      <c r="P186" s="150"/>
      <c r="Q186" s="150"/>
      <c r="R186" s="150"/>
      <c r="S186" s="150"/>
      <c r="T186" s="150"/>
      <c r="AC186" s="150"/>
      <c r="AD186" s="150"/>
      <c r="AE186" s="150"/>
      <c r="AF186" s="150"/>
    </row>
    <row r="187" spans="8:32">
      <c r="H187" s="153"/>
      <c r="I187" s="154"/>
      <c r="J187" s="154"/>
      <c r="K187" s="154"/>
      <c r="L187" s="154"/>
      <c r="M187" s="154"/>
      <c r="O187" s="140"/>
      <c r="P187" s="150"/>
      <c r="Q187" s="150"/>
      <c r="R187" s="150"/>
      <c r="S187" s="150"/>
      <c r="T187" s="150"/>
      <c r="AC187" s="150"/>
      <c r="AD187" s="150"/>
      <c r="AE187" s="150"/>
      <c r="AF187" s="150"/>
    </row>
    <row r="188" spans="8:32">
      <c r="H188" s="153"/>
      <c r="I188" s="154"/>
      <c r="J188" s="154"/>
      <c r="K188" s="154"/>
      <c r="L188" s="154"/>
      <c r="M188" s="154"/>
      <c r="O188" s="140"/>
      <c r="P188" s="150"/>
      <c r="Q188" s="150"/>
      <c r="R188" s="150"/>
      <c r="S188" s="150"/>
      <c r="T188" s="150"/>
      <c r="AC188" s="150"/>
      <c r="AD188" s="150"/>
      <c r="AE188" s="150"/>
      <c r="AF188" s="150"/>
    </row>
    <row r="189" spans="8:32">
      <c r="H189" s="153"/>
      <c r="I189" s="154"/>
      <c r="J189" s="154"/>
      <c r="K189" s="154"/>
      <c r="L189" s="154"/>
      <c r="M189" s="154"/>
      <c r="O189" s="140"/>
      <c r="P189" s="150"/>
      <c r="Q189" s="150"/>
      <c r="R189" s="150"/>
      <c r="S189" s="150"/>
      <c r="T189" s="150"/>
      <c r="AC189" s="150"/>
      <c r="AD189" s="150"/>
      <c r="AE189" s="150"/>
      <c r="AF189" s="150"/>
    </row>
    <row r="190" spans="8:32">
      <c r="H190" s="153"/>
      <c r="I190" s="154"/>
      <c r="J190" s="154"/>
      <c r="K190" s="154"/>
      <c r="L190" s="154"/>
      <c r="M190" s="154"/>
      <c r="O190" s="140"/>
      <c r="P190" s="150"/>
      <c r="Q190" s="150"/>
      <c r="R190" s="150"/>
      <c r="S190" s="150"/>
      <c r="T190" s="150"/>
      <c r="AC190" s="150"/>
      <c r="AD190" s="150"/>
      <c r="AE190" s="150"/>
      <c r="AF190" s="150"/>
    </row>
    <row r="191" spans="8:32">
      <c r="H191" s="153"/>
      <c r="I191" s="154"/>
      <c r="J191" s="154"/>
      <c r="K191" s="154"/>
      <c r="L191" s="154"/>
      <c r="M191" s="154"/>
      <c r="O191" s="140"/>
      <c r="P191" s="150"/>
      <c r="Q191" s="150"/>
      <c r="R191" s="150"/>
      <c r="S191" s="150"/>
      <c r="T191" s="150"/>
      <c r="AC191" s="150"/>
      <c r="AD191" s="150"/>
      <c r="AE191" s="150"/>
      <c r="AF191" s="150"/>
    </row>
    <row r="192" spans="8:32">
      <c r="H192" s="153"/>
      <c r="I192" s="154"/>
      <c r="J192" s="154"/>
      <c r="K192" s="154"/>
      <c r="L192" s="154"/>
      <c r="M192" s="154"/>
      <c r="O192" s="140"/>
      <c r="P192" s="150"/>
      <c r="Q192" s="150"/>
      <c r="R192" s="150"/>
      <c r="S192" s="150"/>
      <c r="T192" s="150"/>
      <c r="AC192" s="150"/>
      <c r="AD192" s="150"/>
      <c r="AE192" s="150"/>
      <c r="AF192" s="150"/>
    </row>
    <row r="193" spans="8:32">
      <c r="H193" s="153"/>
      <c r="I193" s="154"/>
      <c r="J193" s="154"/>
      <c r="K193" s="154"/>
      <c r="L193" s="154"/>
      <c r="M193" s="154"/>
      <c r="O193" s="140"/>
      <c r="P193" s="150"/>
      <c r="Q193" s="150"/>
      <c r="R193" s="150"/>
      <c r="S193" s="150"/>
      <c r="T193" s="150"/>
      <c r="AC193" s="150"/>
      <c r="AD193" s="150"/>
      <c r="AE193" s="150"/>
      <c r="AF193" s="150"/>
    </row>
    <row r="194" spans="8:32">
      <c r="H194" s="153"/>
      <c r="I194" s="154"/>
      <c r="J194" s="154"/>
      <c r="K194" s="154"/>
      <c r="L194" s="154"/>
      <c r="M194" s="154"/>
      <c r="O194" s="140"/>
      <c r="P194" s="150"/>
      <c r="Q194" s="150"/>
      <c r="R194" s="150"/>
      <c r="S194" s="150"/>
      <c r="T194" s="150"/>
      <c r="AC194" s="150"/>
      <c r="AD194" s="150"/>
      <c r="AE194" s="150"/>
      <c r="AF194" s="150"/>
    </row>
    <row r="195" spans="8:32">
      <c r="H195" s="153"/>
      <c r="I195" s="154"/>
      <c r="J195" s="154"/>
      <c r="K195" s="154"/>
      <c r="L195" s="154"/>
      <c r="M195" s="154"/>
      <c r="O195" s="140"/>
      <c r="P195" s="150"/>
      <c r="Q195" s="150"/>
      <c r="R195" s="150"/>
      <c r="S195" s="150"/>
      <c r="T195" s="150"/>
      <c r="AC195" s="150"/>
      <c r="AD195" s="150"/>
      <c r="AE195" s="150"/>
      <c r="AF195" s="150"/>
    </row>
    <row r="196" spans="8:32">
      <c r="H196" s="153"/>
      <c r="I196" s="154"/>
      <c r="J196" s="154"/>
      <c r="K196" s="154"/>
      <c r="L196" s="154"/>
      <c r="M196" s="154"/>
      <c r="O196" s="140"/>
      <c r="P196" s="150"/>
      <c r="Q196" s="150"/>
      <c r="R196" s="150"/>
      <c r="S196" s="150"/>
      <c r="T196" s="150"/>
      <c r="AC196" s="150"/>
      <c r="AD196" s="150"/>
      <c r="AE196" s="150"/>
      <c r="AF196" s="150"/>
    </row>
    <row r="197" spans="8:32">
      <c r="H197" s="153"/>
      <c r="I197" s="154"/>
      <c r="J197" s="154"/>
      <c r="K197" s="154"/>
      <c r="L197" s="154"/>
      <c r="M197" s="154"/>
      <c r="O197" s="140"/>
      <c r="P197" s="150"/>
      <c r="Q197" s="150"/>
      <c r="R197" s="150"/>
      <c r="S197" s="150"/>
      <c r="T197" s="150"/>
      <c r="AC197" s="150"/>
      <c r="AD197" s="150"/>
      <c r="AE197" s="150"/>
      <c r="AF197" s="150"/>
    </row>
    <row r="198" spans="8:32">
      <c r="H198" s="153"/>
      <c r="I198" s="154"/>
      <c r="J198" s="154"/>
      <c r="K198" s="154"/>
      <c r="L198" s="154"/>
      <c r="M198" s="154"/>
      <c r="O198" s="140"/>
      <c r="P198" s="150"/>
      <c r="Q198" s="150"/>
      <c r="R198" s="150"/>
      <c r="S198" s="150"/>
      <c r="T198" s="150"/>
      <c r="AC198" s="150"/>
      <c r="AD198" s="150"/>
      <c r="AE198" s="150"/>
      <c r="AF198" s="150"/>
    </row>
    <row r="199" spans="8:32">
      <c r="H199" s="153"/>
      <c r="I199" s="154"/>
      <c r="J199" s="154"/>
      <c r="K199" s="154"/>
      <c r="L199" s="154"/>
      <c r="M199" s="154"/>
      <c r="O199" s="140"/>
      <c r="P199" s="150"/>
      <c r="Q199" s="150"/>
      <c r="R199" s="150"/>
      <c r="S199" s="150"/>
      <c r="T199" s="150"/>
      <c r="AC199" s="150"/>
      <c r="AD199" s="150"/>
      <c r="AE199" s="150"/>
      <c r="AF199" s="150"/>
    </row>
    <row r="200" spans="8:32">
      <c r="H200" s="153"/>
      <c r="I200" s="154"/>
      <c r="J200" s="154"/>
      <c r="K200" s="154"/>
      <c r="L200" s="154"/>
      <c r="M200" s="154"/>
      <c r="O200" s="140"/>
      <c r="P200" s="150"/>
      <c r="Q200" s="150"/>
      <c r="R200" s="150"/>
      <c r="S200" s="150"/>
      <c r="T200" s="150"/>
      <c r="AC200" s="150"/>
      <c r="AD200" s="150"/>
      <c r="AE200" s="150"/>
      <c r="AF200" s="150"/>
    </row>
    <row r="201" spans="8:32">
      <c r="H201" s="153"/>
      <c r="I201" s="154"/>
      <c r="J201" s="154"/>
      <c r="K201" s="154"/>
      <c r="L201" s="154"/>
      <c r="M201" s="154"/>
      <c r="O201" s="140"/>
      <c r="P201" s="150"/>
      <c r="Q201" s="150"/>
      <c r="R201" s="150"/>
      <c r="S201" s="150"/>
      <c r="T201" s="150"/>
      <c r="AC201" s="150"/>
      <c r="AD201" s="150"/>
      <c r="AE201" s="150"/>
      <c r="AF201" s="150"/>
    </row>
    <row r="202" spans="8:32">
      <c r="H202" s="153"/>
      <c r="I202" s="154"/>
      <c r="J202" s="154"/>
      <c r="K202" s="154"/>
      <c r="L202" s="154"/>
      <c r="M202" s="154"/>
      <c r="O202" s="140"/>
      <c r="P202" s="150"/>
      <c r="Q202" s="150"/>
      <c r="R202" s="150"/>
      <c r="S202" s="150"/>
      <c r="T202" s="150"/>
      <c r="AC202" s="150"/>
      <c r="AD202" s="150"/>
      <c r="AE202" s="150"/>
      <c r="AF202" s="150"/>
    </row>
    <row r="203" spans="8:32">
      <c r="H203" s="153"/>
      <c r="I203" s="154"/>
      <c r="J203" s="154"/>
      <c r="K203" s="154"/>
      <c r="L203" s="154"/>
      <c r="M203" s="154"/>
      <c r="O203" s="140"/>
      <c r="P203" s="150"/>
      <c r="Q203" s="150"/>
      <c r="R203" s="150"/>
      <c r="S203" s="150"/>
      <c r="T203" s="150"/>
      <c r="AC203" s="150"/>
      <c r="AD203" s="150"/>
      <c r="AE203" s="150"/>
      <c r="AF203" s="150"/>
    </row>
    <row r="204" spans="8:32">
      <c r="H204" s="153"/>
      <c r="I204" s="154"/>
      <c r="J204" s="154"/>
      <c r="K204" s="154"/>
      <c r="L204" s="154"/>
      <c r="M204" s="154"/>
      <c r="O204" s="140"/>
      <c r="P204" s="150"/>
      <c r="Q204" s="150"/>
      <c r="R204" s="150"/>
      <c r="S204" s="150"/>
      <c r="T204" s="150"/>
      <c r="AC204" s="150"/>
      <c r="AD204" s="150"/>
      <c r="AE204" s="150"/>
      <c r="AF204" s="150"/>
    </row>
    <row r="205" spans="8:32">
      <c r="H205" s="153"/>
      <c r="I205" s="154"/>
      <c r="J205" s="154"/>
      <c r="K205" s="154"/>
      <c r="L205" s="154"/>
      <c r="M205" s="154"/>
      <c r="O205" s="140"/>
      <c r="P205" s="150"/>
      <c r="Q205" s="150"/>
      <c r="R205" s="150"/>
      <c r="S205" s="150"/>
      <c r="T205" s="150"/>
      <c r="AC205" s="150"/>
      <c r="AD205" s="150"/>
      <c r="AE205" s="150"/>
      <c r="AF205" s="150"/>
    </row>
    <row r="206" spans="8:32">
      <c r="H206" s="153"/>
      <c r="I206" s="154"/>
      <c r="J206" s="154"/>
      <c r="K206" s="154"/>
      <c r="L206" s="154"/>
      <c r="M206" s="154"/>
      <c r="O206" s="140"/>
      <c r="P206" s="150"/>
      <c r="Q206" s="150"/>
      <c r="R206" s="150"/>
      <c r="S206" s="150"/>
      <c r="T206" s="150"/>
      <c r="AC206" s="150"/>
      <c r="AD206" s="150"/>
      <c r="AE206" s="150"/>
      <c r="AF206" s="150"/>
    </row>
    <row r="207" spans="8:32">
      <c r="H207" s="153"/>
      <c r="I207" s="154"/>
      <c r="J207" s="154"/>
      <c r="K207" s="154"/>
      <c r="L207" s="154"/>
      <c r="M207" s="154"/>
      <c r="O207" s="140"/>
      <c r="P207" s="150"/>
      <c r="Q207" s="150"/>
      <c r="R207" s="150"/>
      <c r="S207" s="150"/>
      <c r="T207" s="150"/>
      <c r="AC207" s="150"/>
      <c r="AD207" s="150"/>
      <c r="AE207" s="150"/>
      <c r="AF207" s="150"/>
    </row>
    <row r="208" spans="8:32">
      <c r="H208" s="153"/>
      <c r="I208" s="154"/>
      <c r="J208" s="154"/>
      <c r="K208" s="154"/>
      <c r="L208" s="154"/>
      <c r="M208" s="154"/>
      <c r="O208" s="140"/>
      <c r="P208" s="150"/>
      <c r="Q208" s="150"/>
      <c r="R208" s="150"/>
      <c r="S208" s="150"/>
      <c r="T208" s="150"/>
      <c r="AC208" s="150"/>
      <c r="AD208" s="150"/>
      <c r="AE208" s="150"/>
      <c r="AF208" s="150"/>
    </row>
    <row r="209" spans="8:32">
      <c r="H209" s="153"/>
      <c r="I209" s="154"/>
      <c r="J209" s="154"/>
      <c r="K209" s="154"/>
      <c r="L209" s="154"/>
      <c r="M209" s="154"/>
      <c r="O209" s="140"/>
      <c r="P209" s="150"/>
      <c r="Q209" s="150"/>
      <c r="R209" s="150"/>
      <c r="S209" s="150"/>
      <c r="T209" s="150"/>
      <c r="AC209" s="150"/>
      <c r="AD209" s="150"/>
      <c r="AE209" s="150"/>
      <c r="AF209" s="150"/>
    </row>
    <row r="210" spans="8:32">
      <c r="H210" s="153"/>
      <c r="I210" s="154"/>
      <c r="J210" s="154"/>
      <c r="K210" s="154"/>
      <c r="L210" s="154"/>
      <c r="M210" s="154"/>
      <c r="O210" s="140"/>
      <c r="P210" s="150"/>
      <c r="Q210" s="150"/>
      <c r="R210" s="150"/>
      <c r="S210" s="150"/>
      <c r="T210" s="150"/>
      <c r="AC210" s="150"/>
      <c r="AD210" s="150"/>
      <c r="AE210" s="150"/>
      <c r="AF210" s="150"/>
    </row>
    <row r="211" spans="8:32">
      <c r="H211" s="153"/>
      <c r="I211" s="154"/>
      <c r="J211" s="154"/>
      <c r="K211" s="154"/>
      <c r="L211" s="154"/>
      <c r="M211" s="154"/>
      <c r="O211" s="140"/>
      <c r="P211" s="150"/>
      <c r="Q211" s="150"/>
      <c r="R211" s="150"/>
      <c r="S211" s="150"/>
      <c r="T211" s="150"/>
      <c r="AC211" s="150"/>
      <c r="AD211" s="150"/>
      <c r="AE211" s="150"/>
      <c r="AF211" s="150"/>
    </row>
    <row r="212" spans="8:32">
      <c r="H212" s="153"/>
      <c r="I212" s="154"/>
      <c r="J212" s="154"/>
      <c r="K212" s="154"/>
      <c r="L212" s="154"/>
      <c r="M212" s="154"/>
      <c r="O212" s="140"/>
      <c r="P212" s="150"/>
      <c r="Q212" s="150"/>
      <c r="R212" s="150"/>
      <c r="S212" s="150"/>
      <c r="T212" s="150"/>
      <c r="AC212" s="150"/>
      <c r="AD212" s="150"/>
      <c r="AE212" s="150"/>
      <c r="AF212" s="150"/>
    </row>
    <row r="213" spans="8:32">
      <c r="H213" s="153"/>
      <c r="I213" s="154"/>
      <c r="J213" s="154"/>
      <c r="K213" s="154"/>
      <c r="L213" s="154"/>
      <c r="M213" s="154"/>
      <c r="O213" s="140"/>
      <c r="P213" s="150"/>
      <c r="Q213" s="150"/>
      <c r="R213" s="150"/>
      <c r="S213" s="150"/>
      <c r="T213" s="150"/>
      <c r="AC213" s="150"/>
    </row>
    <row r="214" spans="8:32">
      <c r="H214" s="153"/>
      <c r="I214" s="154"/>
      <c r="J214" s="154"/>
      <c r="K214" s="154"/>
      <c r="L214" s="154"/>
      <c r="M214" s="154"/>
      <c r="O214" s="140"/>
      <c r="P214" s="150"/>
      <c r="Q214" s="150"/>
      <c r="R214" s="150"/>
      <c r="S214" s="150"/>
      <c r="T214" s="150"/>
      <c r="AC214" s="150"/>
    </row>
    <row r="215" spans="8:32">
      <c r="H215" s="153"/>
      <c r="I215" s="154"/>
      <c r="J215" s="154"/>
      <c r="K215" s="154"/>
      <c r="L215" s="154"/>
      <c r="M215" s="154"/>
      <c r="O215" s="140"/>
      <c r="P215" s="150"/>
      <c r="Q215" s="150"/>
      <c r="R215" s="150"/>
      <c r="S215" s="150"/>
      <c r="T215" s="150"/>
      <c r="AC215" s="150"/>
    </row>
    <row r="216" spans="8:32">
      <c r="H216" s="153"/>
      <c r="I216" s="154"/>
      <c r="J216" s="154"/>
      <c r="K216" s="154"/>
      <c r="L216" s="154"/>
      <c r="M216" s="154"/>
      <c r="O216" s="140"/>
      <c r="P216" s="150"/>
      <c r="Q216" s="150"/>
      <c r="R216" s="150"/>
      <c r="S216" s="150"/>
      <c r="T216" s="150"/>
      <c r="AC216" s="150"/>
    </row>
    <row r="217" spans="8:32">
      <c r="H217" s="153"/>
      <c r="I217" s="154"/>
      <c r="J217" s="154"/>
      <c r="K217" s="154"/>
      <c r="L217" s="154"/>
      <c r="M217" s="154"/>
      <c r="O217" s="140"/>
      <c r="P217" s="150"/>
      <c r="Q217" s="150"/>
      <c r="R217" s="150"/>
      <c r="S217" s="150"/>
      <c r="T217" s="150"/>
      <c r="AC217" s="150"/>
    </row>
    <row r="218" spans="8:32">
      <c r="H218" s="153"/>
      <c r="I218" s="154"/>
      <c r="J218" s="154"/>
      <c r="K218" s="154"/>
      <c r="L218" s="154"/>
      <c r="M218" s="154"/>
      <c r="O218" s="140"/>
      <c r="P218" s="150"/>
      <c r="Q218" s="150"/>
      <c r="R218" s="150"/>
      <c r="S218" s="150"/>
      <c r="T218" s="150"/>
      <c r="AC218" s="150"/>
    </row>
    <row r="219" spans="8:32">
      <c r="H219" s="153"/>
      <c r="I219" s="154"/>
      <c r="J219" s="154"/>
      <c r="K219" s="154"/>
      <c r="L219" s="154"/>
      <c r="M219" s="154"/>
      <c r="O219" s="140"/>
      <c r="P219" s="150"/>
      <c r="Q219" s="150"/>
      <c r="R219" s="150"/>
      <c r="S219" s="150"/>
      <c r="T219" s="150"/>
      <c r="AC219" s="150"/>
    </row>
    <row r="220" spans="8:32">
      <c r="H220" s="153"/>
      <c r="I220" s="154"/>
      <c r="J220" s="154"/>
      <c r="K220" s="154"/>
      <c r="L220" s="154"/>
      <c r="M220" s="154"/>
      <c r="O220" s="140"/>
      <c r="P220" s="150"/>
      <c r="Q220" s="150"/>
      <c r="R220" s="150"/>
      <c r="S220" s="150"/>
      <c r="T220" s="150"/>
      <c r="AC220" s="150"/>
    </row>
    <row r="221" spans="8:32">
      <c r="H221" s="153"/>
      <c r="I221" s="154"/>
      <c r="J221" s="154"/>
      <c r="K221" s="154"/>
      <c r="L221" s="154"/>
      <c r="M221" s="154"/>
      <c r="O221" s="140"/>
      <c r="P221" s="150"/>
      <c r="Q221" s="150"/>
      <c r="R221" s="150"/>
      <c r="S221" s="150"/>
      <c r="T221" s="150"/>
      <c r="AC221" s="150"/>
    </row>
    <row r="222" spans="8:32">
      <c r="H222" s="153"/>
      <c r="I222" s="154"/>
      <c r="J222" s="154"/>
      <c r="K222" s="154"/>
      <c r="L222" s="154"/>
      <c r="M222" s="154"/>
      <c r="O222" s="140"/>
      <c r="P222" s="150"/>
      <c r="Q222" s="150"/>
      <c r="R222" s="150"/>
      <c r="S222" s="150"/>
      <c r="T222" s="150"/>
      <c r="AC222" s="150"/>
    </row>
    <row r="223" spans="8:32">
      <c r="H223" s="153"/>
      <c r="I223" s="154"/>
      <c r="J223" s="154"/>
      <c r="K223" s="154"/>
      <c r="L223" s="154"/>
      <c r="M223" s="154"/>
      <c r="O223" s="140"/>
      <c r="P223" s="150"/>
      <c r="Q223" s="150"/>
      <c r="R223" s="150"/>
      <c r="S223" s="150"/>
      <c r="T223" s="150"/>
      <c r="AC223" s="150"/>
    </row>
    <row r="224" spans="8:32">
      <c r="H224" s="153"/>
      <c r="I224" s="154"/>
      <c r="J224" s="154"/>
      <c r="K224" s="154"/>
      <c r="L224" s="154"/>
      <c r="M224" s="154"/>
      <c r="O224" s="140"/>
      <c r="P224" s="150"/>
      <c r="Q224" s="150"/>
      <c r="R224" s="150"/>
      <c r="S224" s="150"/>
      <c r="T224" s="150"/>
      <c r="AC224" s="150"/>
    </row>
    <row r="225" spans="8:29">
      <c r="H225" s="153"/>
      <c r="I225" s="154"/>
      <c r="J225" s="154"/>
      <c r="K225" s="154"/>
      <c r="L225" s="154"/>
      <c r="M225" s="154"/>
      <c r="O225" s="140"/>
      <c r="P225" s="150"/>
      <c r="Q225" s="150"/>
      <c r="R225" s="150"/>
      <c r="S225" s="150"/>
      <c r="T225" s="150"/>
      <c r="AC225" s="150"/>
    </row>
    <row r="226" spans="8:29">
      <c r="H226" s="153"/>
      <c r="I226" s="154"/>
      <c r="J226" s="154"/>
      <c r="K226" s="154"/>
      <c r="L226" s="154"/>
      <c r="M226" s="154"/>
      <c r="O226" s="140"/>
      <c r="P226" s="150"/>
      <c r="Q226" s="150"/>
      <c r="R226" s="150"/>
      <c r="S226" s="150"/>
      <c r="T226" s="150"/>
      <c r="AC226" s="150"/>
    </row>
    <row r="227" spans="8:29">
      <c r="H227" s="153"/>
      <c r="I227" s="154"/>
      <c r="J227" s="154"/>
      <c r="K227" s="154"/>
      <c r="L227" s="154"/>
      <c r="M227" s="154"/>
      <c r="O227" s="140"/>
      <c r="P227" s="150"/>
      <c r="Q227" s="150"/>
      <c r="R227" s="150"/>
      <c r="S227" s="150"/>
      <c r="T227" s="150"/>
    </row>
    <row r="228" spans="8:29">
      <c r="H228" s="153"/>
      <c r="I228" s="154"/>
      <c r="J228" s="154"/>
      <c r="K228" s="154"/>
      <c r="L228" s="154"/>
      <c r="M228" s="154"/>
      <c r="O228" s="140"/>
      <c r="P228" s="150"/>
      <c r="Q228" s="150"/>
      <c r="R228" s="150"/>
      <c r="S228" s="150"/>
      <c r="T228" s="150"/>
    </row>
    <row r="229" spans="8:29">
      <c r="H229" s="153"/>
      <c r="I229" s="154"/>
      <c r="J229" s="154"/>
      <c r="K229" s="154"/>
      <c r="L229" s="154"/>
      <c r="M229" s="154"/>
      <c r="O229" s="140"/>
      <c r="P229" s="150"/>
      <c r="Q229" s="150"/>
      <c r="R229" s="150"/>
      <c r="S229" s="150"/>
      <c r="T229" s="150"/>
    </row>
    <row r="230" spans="8:29">
      <c r="H230" s="153"/>
      <c r="I230" s="154"/>
      <c r="J230" s="154"/>
      <c r="K230" s="154"/>
      <c r="L230" s="154"/>
      <c r="M230" s="154"/>
      <c r="O230" s="140"/>
      <c r="P230" s="150"/>
      <c r="Q230" s="150"/>
      <c r="R230" s="150"/>
      <c r="S230" s="150"/>
      <c r="T230" s="150"/>
    </row>
    <row r="231" spans="8:29">
      <c r="H231" s="153"/>
      <c r="I231" s="154"/>
      <c r="J231" s="154"/>
      <c r="K231" s="154"/>
      <c r="L231" s="154"/>
      <c r="M231" s="154"/>
      <c r="O231" s="140"/>
      <c r="P231" s="150"/>
      <c r="Q231" s="150"/>
      <c r="R231" s="150"/>
      <c r="S231" s="150"/>
      <c r="T231" s="150"/>
    </row>
    <row r="232" spans="8:29">
      <c r="H232" s="153"/>
      <c r="I232" s="154"/>
      <c r="J232" s="154"/>
      <c r="K232" s="154"/>
      <c r="L232" s="154"/>
      <c r="M232" s="154"/>
      <c r="O232" s="140"/>
      <c r="P232" s="150"/>
      <c r="Q232" s="150"/>
      <c r="R232" s="150"/>
      <c r="S232" s="150"/>
      <c r="T232" s="150"/>
    </row>
    <row r="233" spans="8:29">
      <c r="H233" s="153"/>
      <c r="I233" s="154"/>
      <c r="J233" s="154"/>
      <c r="K233" s="154"/>
      <c r="L233" s="154"/>
      <c r="M233" s="154"/>
      <c r="O233" s="140"/>
      <c r="P233" s="150"/>
      <c r="Q233" s="150"/>
      <c r="R233" s="150"/>
      <c r="S233" s="150"/>
      <c r="T233" s="150"/>
    </row>
    <row r="234" spans="8:29">
      <c r="H234" s="153"/>
      <c r="I234" s="154"/>
      <c r="J234" s="154"/>
      <c r="K234" s="154"/>
      <c r="L234" s="154"/>
      <c r="M234" s="154"/>
      <c r="O234" s="140"/>
      <c r="P234" s="150"/>
      <c r="Q234" s="150"/>
      <c r="R234" s="150"/>
      <c r="S234" s="150"/>
      <c r="T234" s="150"/>
    </row>
    <row r="235" spans="8:29">
      <c r="H235" s="153"/>
      <c r="I235" s="154"/>
      <c r="J235" s="154"/>
      <c r="K235" s="154"/>
      <c r="L235" s="154"/>
      <c r="M235" s="154"/>
      <c r="O235" s="140"/>
      <c r="P235" s="150"/>
      <c r="Q235" s="150"/>
      <c r="R235" s="150"/>
      <c r="S235" s="150"/>
      <c r="T235" s="150"/>
    </row>
    <row r="236" spans="8:29">
      <c r="H236" s="153"/>
      <c r="I236" s="154"/>
      <c r="J236" s="154"/>
      <c r="K236" s="154"/>
      <c r="L236" s="154"/>
      <c r="M236" s="154"/>
      <c r="O236" s="140"/>
      <c r="P236" s="150"/>
      <c r="Q236" s="150"/>
      <c r="R236" s="150"/>
      <c r="S236" s="150"/>
      <c r="T236" s="150"/>
    </row>
    <row r="237" spans="8:29">
      <c r="H237" s="153"/>
      <c r="I237" s="154"/>
      <c r="J237" s="154"/>
      <c r="K237" s="154"/>
      <c r="L237" s="154"/>
      <c r="M237" s="154"/>
      <c r="O237" s="140"/>
      <c r="P237" s="150"/>
      <c r="Q237" s="150"/>
      <c r="R237" s="150"/>
      <c r="S237" s="150"/>
      <c r="T237" s="150"/>
    </row>
    <row r="238" spans="8:29">
      <c r="H238" s="153"/>
      <c r="I238" s="154"/>
      <c r="J238" s="154"/>
      <c r="K238" s="154"/>
      <c r="L238" s="154"/>
      <c r="M238" s="154"/>
      <c r="O238" s="140"/>
      <c r="P238" s="150"/>
      <c r="Q238" s="150"/>
      <c r="R238" s="150"/>
      <c r="S238" s="150"/>
      <c r="T238" s="150"/>
    </row>
    <row r="239" spans="8:29">
      <c r="H239" s="153"/>
      <c r="I239" s="154"/>
      <c r="J239" s="154"/>
      <c r="K239" s="154"/>
      <c r="L239" s="154"/>
      <c r="M239" s="154"/>
      <c r="O239" s="140"/>
      <c r="P239" s="150"/>
      <c r="Q239" s="150"/>
      <c r="R239" s="150"/>
      <c r="S239" s="150"/>
      <c r="T239" s="150"/>
    </row>
    <row r="240" spans="8:29">
      <c r="H240" s="153"/>
      <c r="I240" s="154"/>
      <c r="J240" s="154"/>
      <c r="K240" s="154"/>
      <c r="L240" s="154"/>
      <c r="M240" s="154"/>
      <c r="O240" s="140"/>
      <c r="P240" s="150"/>
      <c r="Q240" s="150"/>
      <c r="R240" s="150"/>
      <c r="S240" s="150"/>
      <c r="T240" s="150"/>
    </row>
    <row r="241" spans="8:20">
      <c r="H241" s="153"/>
      <c r="I241" s="154"/>
      <c r="J241" s="154"/>
      <c r="K241" s="154"/>
      <c r="L241" s="154"/>
      <c r="M241" s="154"/>
      <c r="O241" s="140"/>
      <c r="P241" s="150"/>
      <c r="Q241" s="150"/>
      <c r="R241" s="150"/>
      <c r="S241" s="150"/>
      <c r="T241" s="150"/>
    </row>
    <row r="242" spans="8:20">
      <c r="H242" s="153"/>
      <c r="I242" s="154"/>
      <c r="J242" s="154"/>
      <c r="K242" s="154"/>
      <c r="L242" s="154"/>
      <c r="M242" s="154"/>
      <c r="O242" s="140"/>
      <c r="P242" s="150"/>
      <c r="Q242" s="150"/>
      <c r="R242" s="150"/>
      <c r="S242" s="150"/>
      <c r="T242" s="150"/>
    </row>
    <row r="243" spans="8:20">
      <c r="H243" s="153"/>
      <c r="I243" s="154"/>
      <c r="J243" s="154"/>
      <c r="K243" s="154"/>
      <c r="L243" s="154"/>
      <c r="M243" s="154"/>
      <c r="O243" s="140"/>
      <c r="P243" s="150"/>
      <c r="Q243" s="150"/>
      <c r="R243" s="150"/>
      <c r="S243" s="150"/>
      <c r="T243" s="150"/>
    </row>
    <row r="244" spans="8:20">
      <c r="H244" s="153"/>
      <c r="I244" s="154"/>
      <c r="J244" s="154"/>
      <c r="K244" s="154"/>
      <c r="L244" s="154"/>
      <c r="M244" s="154"/>
      <c r="O244" s="140"/>
      <c r="P244" s="150"/>
      <c r="Q244" s="150"/>
      <c r="R244" s="150"/>
      <c r="S244" s="150"/>
      <c r="T244" s="150"/>
    </row>
    <row r="245" spans="8:20">
      <c r="H245" s="153"/>
      <c r="I245" s="154"/>
      <c r="J245" s="154"/>
      <c r="K245" s="154"/>
      <c r="L245" s="154"/>
      <c r="M245" s="154"/>
      <c r="O245" s="140"/>
      <c r="P245" s="150"/>
      <c r="Q245" s="150"/>
      <c r="R245" s="150"/>
      <c r="S245" s="150"/>
      <c r="T245" s="150"/>
    </row>
    <row r="246" spans="8:20">
      <c r="H246" s="153"/>
      <c r="I246" s="154"/>
      <c r="J246" s="154"/>
      <c r="K246" s="154"/>
      <c r="L246" s="154"/>
      <c r="M246" s="154"/>
      <c r="O246" s="140"/>
      <c r="P246" s="150"/>
      <c r="Q246" s="150"/>
      <c r="R246" s="150"/>
      <c r="S246" s="150"/>
      <c r="T246" s="150"/>
    </row>
    <row r="247" spans="8:20">
      <c r="H247" s="153"/>
      <c r="I247" s="154"/>
      <c r="J247" s="154"/>
      <c r="K247" s="154"/>
      <c r="L247" s="154"/>
      <c r="M247" s="154"/>
      <c r="O247" s="140"/>
      <c r="P247" s="150"/>
      <c r="Q247" s="150"/>
      <c r="R247" s="150"/>
      <c r="S247" s="150"/>
      <c r="T247" s="150"/>
    </row>
    <row r="248" spans="8:20">
      <c r="H248" s="153"/>
      <c r="I248" s="154"/>
      <c r="J248" s="154"/>
      <c r="K248" s="154"/>
      <c r="L248" s="154"/>
      <c r="M248" s="154"/>
      <c r="O248" s="140"/>
      <c r="P248" s="150"/>
      <c r="Q248" s="150"/>
      <c r="R248" s="150"/>
      <c r="S248" s="150"/>
      <c r="T248" s="150"/>
    </row>
    <row r="249" spans="8:20">
      <c r="H249" s="153"/>
      <c r="I249" s="154"/>
      <c r="J249" s="154"/>
      <c r="K249" s="154"/>
      <c r="L249" s="154"/>
      <c r="M249" s="154"/>
      <c r="O249" s="140"/>
      <c r="P249" s="150"/>
      <c r="Q249" s="150"/>
      <c r="R249" s="150"/>
      <c r="S249" s="150"/>
      <c r="T249" s="150"/>
    </row>
    <row r="250" spans="8:20">
      <c r="H250" s="153"/>
      <c r="I250" s="154"/>
      <c r="J250" s="154"/>
      <c r="K250" s="154"/>
      <c r="L250" s="154"/>
      <c r="M250" s="154"/>
      <c r="O250" s="140"/>
      <c r="P250" s="150"/>
      <c r="Q250" s="150"/>
      <c r="R250" s="150"/>
      <c r="S250" s="150"/>
      <c r="T250" s="150"/>
    </row>
    <row r="251" spans="8:20">
      <c r="H251" s="153"/>
      <c r="I251" s="154"/>
      <c r="J251" s="154"/>
      <c r="K251" s="154"/>
      <c r="L251" s="154"/>
      <c r="M251" s="154"/>
      <c r="O251" s="140"/>
      <c r="P251" s="150"/>
      <c r="Q251" s="150"/>
      <c r="R251" s="150"/>
      <c r="S251" s="150"/>
      <c r="T251" s="150"/>
    </row>
    <row r="252" spans="8:20">
      <c r="H252" s="153"/>
      <c r="I252" s="154"/>
      <c r="J252" s="154"/>
      <c r="K252" s="154"/>
      <c r="L252" s="154"/>
      <c r="M252" s="154"/>
      <c r="O252" s="140"/>
      <c r="P252" s="150"/>
      <c r="Q252" s="150"/>
      <c r="R252" s="150"/>
      <c r="S252" s="150"/>
      <c r="T252" s="150"/>
    </row>
    <row r="253" spans="8:20">
      <c r="H253" s="153"/>
      <c r="I253" s="154"/>
      <c r="J253" s="154"/>
      <c r="K253" s="154"/>
      <c r="L253" s="154"/>
      <c r="M253" s="154"/>
      <c r="O253" s="140"/>
      <c r="P253" s="150"/>
      <c r="Q253" s="150"/>
      <c r="R253" s="150"/>
      <c r="S253" s="150"/>
      <c r="T253" s="150"/>
    </row>
    <row r="254" spans="8:20">
      <c r="H254" s="153"/>
      <c r="I254" s="154"/>
      <c r="J254" s="154"/>
      <c r="K254" s="154"/>
      <c r="L254" s="154"/>
      <c r="M254" s="154"/>
      <c r="O254" s="140"/>
      <c r="P254" s="150"/>
      <c r="Q254" s="150"/>
      <c r="R254" s="150"/>
      <c r="S254" s="150"/>
      <c r="T254" s="150"/>
    </row>
    <row r="255" spans="8:20">
      <c r="H255" s="153"/>
      <c r="I255" s="154"/>
      <c r="J255" s="154"/>
      <c r="K255" s="154"/>
      <c r="L255" s="154"/>
      <c r="M255" s="154"/>
      <c r="O255" s="140"/>
      <c r="P255" s="150"/>
      <c r="Q255" s="150"/>
      <c r="R255" s="150"/>
      <c r="S255" s="150"/>
      <c r="T255" s="150"/>
    </row>
    <row r="256" spans="8:20">
      <c r="H256" s="153"/>
      <c r="I256" s="154"/>
      <c r="J256" s="154"/>
      <c r="K256" s="154"/>
      <c r="L256" s="154"/>
      <c r="M256" s="154"/>
      <c r="O256" s="140"/>
      <c r="P256" s="150"/>
      <c r="Q256" s="150"/>
      <c r="R256" s="150"/>
      <c r="S256" s="150"/>
      <c r="T256" s="150"/>
    </row>
    <row r="257" spans="8:20">
      <c r="H257" s="153"/>
      <c r="I257" s="154"/>
      <c r="J257" s="154"/>
      <c r="K257" s="154"/>
      <c r="L257" s="154"/>
      <c r="M257" s="154"/>
      <c r="O257" s="140"/>
      <c r="P257" s="150"/>
      <c r="Q257" s="150"/>
      <c r="R257" s="150"/>
      <c r="S257" s="150"/>
      <c r="T257" s="150"/>
    </row>
    <row r="258" spans="8:20">
      <c r="H258" s="153"/>
      <c r="I258" s="154"/>
      <c r="J258" s="154"/>
      <c r="K258" s="154"/>
      <c r="L258" s="154"/>
      <c r="M258" s="154"/>
      <c r="O258" s="140"/>
      <c r="P258" s="150"/>
      <c r="Q258" s="150"/>
      <c r="R258" s="150"/>
      <c r="S258" s="150"/>
      <c r="T258" s="150"/>
    </row>
    <row r="259" spans="8:20">
      <c r="H259" s="153"/>
      <c r="I259" s="154"/>
      <c r="J259" s="154"/>
      <c r="K259" s="154"/>
      <c r="L259" s="154"/>
      <c r="M259" s="154"/>
      <c r="O259" s="140"/>
      <c r="P259" s="150"/>
      <c r="Q259" s="150"/>
      <c r="R259" s="150"/>
      <c r="S259" s="150"/>
      <c r="T259" s="150"/>
    </row>
    <row r="260" spans="8:20">
      <c r="H260" s="153"/>
      <c r="I260" s="154"/>
      <c r="J260" s="154"/>
      <c r="K260" s="154"/>
      <c r="L260" s="154"/>
      <c r="M260" s="154"/>
      <c r="O260" s="140"/>
      <c r="P260" s="150"/>
      <c r="Q260" s="150"/>
      <c r="R260" s="150"/>
      <c r="S260" s="150"/>
      <c r="T260" s="150"/>
    </row>
    <row r="261" spans="8:20">
      <c r="H261" s="153"/>
      <c r="I261" s="154"/>
      <c r="J261" s="154"/>
      <c r="K261" s="154"/>
      <c r="L261" s="154"/>
      <c r="M261" s="154"/>
      <c r="O261" s="140"/>
      <c r="P261" s="150"/>
      <c r="Q261" s="150"/>
      <c r="R261" s="150"/>
      <c r="S261" s="150"/>
      <c r="T261" s="150"/>
    </row>
    <row r="262" spans="8:20">
      <c r="H262" s="153"/>
      <c r="I262" s="154"/>
      <c r="J262" s="154"/>
      <c r="K262" s="154"/>
      <c r="L262" s="154"/>
      <c r="M262" s="154"/>
      <c r="O262" s="140"/>
      <c r="P262" s="150"/>
      <c r="Q262" s="150"/>
      <c r="R262" s="150"/>
      <c r="S262" s="150"/>
      <c r="T262" s="150"/>
    </row>
    <row r="263" spans="8:20">
      <c r="H263" s="153"/>
      <c r="I263" s="154"/>
      <c r="J263" s="154"/>
      <c r="K263" s="154"/>
      <c r="L263" s="154"/>
      <c r="M263" s="154"/>
      <c r="O263" s="140"/>
      <c r="P263" s="150"/>
      <c r="Q263" s="150"/>
      <c r="R263" s="150"/>
      <c r="S263" s="150"/>
      <c r="T263" s="150"/>
    </row>
    <row r="264" spans="8:20">
      <c r="H264" s="153"/>
      <c r="I264" s="154"/>
      <c r="J264" s="154"/>
      <c r="K264" s="154"/>
      <c r="L264" s="154"/>
      <c r="M264" s="154"/>
      <c r="O264" s="140"/>
      <c r="P264" s="150"/>
      <c r="Q264" s="150"/>
      <c r="R264" s="150"/>
      <c r="S264" s="150"/>
      <c r="T264" s="150"/>
    </row>
    <row r="265" spans="8:20">
      <c r="H265" s="153"/>
      <c r="I265" s="154"/>
      <c r="J265" s="154"/>
      <c r="K265" s="154"/>
      <c r="L265" s="154"/>
      <c r="M265" s="154"/>
      <c r="O265" s="140"/>
      <c r="P265" s="150"/>
      <c r="Q265" s="150"/>
      <c r="R265" s="150"/>
      <c r="S265" s="150"/>
      <c r="T265" s="150"/>
    </row>
    <row r="266" spans="8:20">
      <c r="H266" s="153"/>
      <c r="I266" s="154"/>
      <c r="J266" s="154"/>
      <c r="K266" s="154"/>
      <c r="L266" s="154"/>
      <c r="M266" s="154"/>
      <c r="O266" s="140"/>
      <c r="P266" s="150"/>
      <c r="Q266" s="150"/>
      <c r="R266" s="150"/>
      <c r="S266" s="150"/>
      <c r="T266" s="150"/>
    </row>
    <row r="267" spans="8:20">
      <c r="H267" s="153"/>
      <c r="I267" s="154"/>
      <c r="J267" s="154"/>
      <c r="K267" s="154"/>
      <c r="L267" s="154"/>
      <c r="M267" s="154"/>
      <c r="O267" s="140"/>
      <c r="P267" s="150"/>
      <c r="Q267" s="150"/>
      <c r="R267" s="150"/>
      <c r="S267" s="150"/>
      <c r="T267" s="150"/>
    </row>
    <row r="268" spans="8:20">
      <c r="H268" s="153"/>
      <c r="I268" s="154"/>
      <c r="J268" s="154"/>
      <c r="K268" s="154"/>
      <c r="L268" s="154"/>
      <c r="M268" s="154"/>
      <c r="O268" s="140"/>
      <c r="P268" s="150"/>
      <c r="Q268" s="150"/>
      <c r="R268" s="150"/>
      <c r="S268" s="150"/>
      <c r="T268" s="150"/>
    </row>
    <row r="269" spans="8:20">
      <c r="H269" s="153"/>
      <c r="I269" s="154"/>
      <c r="J269" s="154"/>
      <c r="K269" s="154"/>
      <c r="L269" s="154"/>
      <c r="M269" s="154"/>
      <c r="O269" s="140"/>
      <c r="P269" s="150"/>
      <c r="Q269" s="150"/>
      <c r="R269" s="150"/>
      <c r="S269" s="150"/>
      <c r="T269" s="150"/>
    </row>
    <row r="270" spans="8:20">
      <c r="H270" s="153"/>
      <c r="I270" s="154"/>
      <c r="J270" s="154"/>
      <c r="K270" s="154"/>
      <c r="L270" s="154"/>
      <c r="M270" s="154"/>
      <c r="O270" s="140"/>
      <c r="P270" s="150"/>
      <c r="Q270" s="150"/>
      <c r="R270" s="150"/>
      <c r="S270" s="150"/>
      <c r="T270" s="150"/>
    </row>
    <row r="271" spans="8:20">
      <c r="H271" s="153"/>
      <c r="I271" s="154"/>
      <c r="J271" s="154"/>
      <c r="K271" s="154"/>
      <c r="L271" s="154"/>
      <c r="M271" s="154"/>
      <c r="O271" s="140"/>
      <c r="P271" s="150"/>
      <c r="Q271" s="150"/>
      <c r="R271" s="150"/>
      <c r="S271" s="150"/>
      <c r="T271" s="150"/>
    </row>
    <row r="272" spans="8:20">
      <c r="H272" s="153"/>
      <c r="I272" s="154"/>
      <c r="J272" s="154"/>
      <c r="K272" s="154"/>
      <c r="L272" s="154"/>
      <c r="M272" s="154"/>
      <c r="O272" s="140"/>
      <c r="P272" s="150"/>
      <c r="Q272" s="150"/>
      <c r="R272" s="150"/>
      <c r="S272" s="150"/>
      <c r="T272" s="150"/>
    </row>
    <row r="273" spans="8:20">
      <c r="H273" s="153"/>
      <c r="I273" s="154"/>
      <c r="J273" s="154"/>
      <c r="K273" s="154"/>
      <c r="L273" s="154"/>
      <c r="M273" s="154"/>
      <c r="O273" s="140"/>
      <c r="P273" s="150"/>
      <c r="Q273" s="150"/>
      <c r="R273" s="150"/>
      <c r="S273" s="150"/>
      <c r="T273" s="150"/>
    </row>
    <row r="274" spans="8:20">
      <c r="H274" s="153"/>
      <c r="I274" s="154"/>
      <c r="J274" s="154"/>
      <c r="K274" s="154"/>
      <c r="L274" s="154"/>
      <c r="M274" s="154"/>
      <c r="O274" s="140"/>
      <c r="P274" s="150"/>
      <c r="Q274" s="150"/>
      <c r="R274" s="150"/>
      <c r="S274" s="150"/>
      <c r="T274" s="150"/>
    </row>
    <row r="275" spans="8:20">
      <c r="H275" s="153"/>
      <c r="I275" s="154"/>
      <c r="J275" s="154"/>
      <c r="K275" s="154"/>
      <c r="L275" s="154"/>
      <c r="M275" s="154"/>
      <c r="O275" s="140"/>
      <c r="P275" s="150"/>
      <c r="Q275" s="150"/>
      <c r="R275" s="150"/>
      <c r="S275" s="150"/>
      <c r="T275" s="150"/>
    </row>
    <row r="276" spans="8:20">
      <c r="H276" s="153"/>
      <c r="I276" s="154"/>
      <c r="J276" s="154"/>
      <c r="K276" s="154"/>
      <c r="L276" s="154"/>
      <c r="M276" s="154"/>
      <c r="O276" s="140"/>
      <c r="P276" s="150"/>
      <c r="Q276" s="150"/>
      <c r="R276" s="150"/>
      <c r="S276" s="150"/>
      <c r="T276" s="150"/>
    </row>
    <row r="277" spans="8:20">
      <c r="H277" s="153"/>
      <c r="I277" s="154"/>
      <c r="J277" s="154"/>
      <c r="K277" s="154"/>
      <c r="L277" s="154"/>
      <c r="M277" s="154"/>
      <c r="O277" s="140"/>
      <c r="P277" s="150"/>
      <c r="Q277" s="150"/>
      <c r="R277" s="150"/>
      <c r="S277" s="150"/>
      <c r="T277" s="150"/>
    </row>
    <row r="278" spans="8:20">
      <c r="H278" s="153"/>
      <c r="I278" s="154"/>
      <c r="J278" s="154"/>
      <c r="K278" s="154"/>
      <c r="L278" s="154"/>
      <c r="M278" s="154"/>
      <c r="O278" s="140"/>
      <c r="P278" s="150"/>
      <c r="Q278" s="150"/>
      <c r="R278" s="150"/>
      <c r="S278" s="150"/>
      <c r="T278" s="150"/>
    </row>
    <row r="279" spans="8:20">
      <c r="H279" s="153"/>
      <c r="I279" s="154"/>
      <c r="J279" s="154"/>
      <c r="K279" s="154"/>
      <c r="L279" s="154"/>
      <c r="M279" s="154"/>
      <c r="O279" s="140"/>
      <c r="P279" s="150"/>
      <c r="Q279" s="150"/>
      <c r="R279" s="150"/>
      <c r="S279" s="150"/>
      <c r="T279" s="150"/>
    </row>
    <row r="280" spans="8:20">
      <c r="H280" s="153"/>
      <c r="I280" s="154"/>
      <c r="J280" s="154"/>
      <c r="K280" s="154"/>
      <c r="L280" s="154"/>
      <c r="M280" s="154"/>
      <c r="O280" s="140"/>
      <c r="P280" s="150"/>
      <c r="Q280" s="150"/>
      <c r="R280" s="150"/>
      <c r="S280" s="150"/>
      <c r="T280" s="150"/>
    </row>
    <row r="281" spans="8:20">
      <c r="H281" s="153"/>
      <c r="I281" s="154"/>
      <c r="J281" s="154"/>
      <c r="K281" s="154"/>
      <c r="L281" s="154"/>
      <c r="M281" s="154"/>
      <c r="O281" s="140"/>
      <c r="P281" s="150"/>
      <c r="Q281" s="150"/>
      <c r="R281" s="150"/>
      <c r="S281" s="150"/>
      <c r="T281" s="150"/>
    </row>
    <row r="282" spans="8:20">
      <c r="H282" s="153"/>
      <c r="I282" s="154"/>
      <c r="J282" s="154"/>
      <c r="K282" s="154"/>
      <c r="L282" s="154"/>
      <c r="M282" s="154"/>
      <c r="O282" s="140"/>
      <c r="P282" s="150"/>
      <c r="Q282" s="150"/>
      <c r="R282" s="150"/>
      <c r="S282" s="150"/>
      <c r="T282" s="150"/>
    </row>
    <row r="283" spans="8:20">
      <c r="H283" s="153"/>
      <c r="I283" s="154"/>
      <c r="J283" s="154"/>
      <c r="K283" s="154"/>
      <c r="L283" s="154"/>
      <c r="M283" s="154"/>
      <c r="O283" s="140"/>
      <c r="P283" s="150"/>
      <c r="Q283" s="150"/>
      <c r="R283" s="150"/>
      <c r="S283" s="150"/>
      <c r="T283" s="150"/>
    </row>
    <row r="284" spans="8:20">
      <c r="H284" s="153"/>
      <c r="I284" s="154"/>
      <c r="J284" s="154"/>
      <c r="K284" s="154"/>
      <c r="L284" s="154"/>
      <c r="M284" s="154"/>
      <c r="O284" s="140"/>
      <c r="P284" s="150"/>
      <c r="Q284" s="150"/>
      <c r="R284" s="150"/>
      <c r="S284" s="150"/>
      <c r="T284" s="150"/>
    </row>
    <row r="285" spans="8:20">
      <c r="H285" s="153"/>
      <c r="I285" s="154"/>
      <c r="J285" s="154"/>
      <c r="K285" s="154"/>
      <c r="L285" s="154"/>
      <c r="M285" s="154"/>
      <c r="O285" s="140"/>
      <c r="P285" s="150"/>
      <c r="Q285" s="150"/>
      <c r="R285" s="150"/>
      <c r="S285" s="150"/>
      <c r="T285" s="150"/>
    </row>
    <row r="286" spans="8:20">
      <c r="H286" s="153"/>
      <c r="I286" s="154"/>
      <c r="J286" s="154"/>
      <c r="K286" s="154"/>
      <c r="L286" s="154"/>
      <c r="M286" s="154"/>
      <c r="O286" s="140"/>
      <c r="P286" s="150"/>
      <c r="Q286" s="150"/>
      <c r="R286" s="150"/>
      <c r="S286" s="150"/>
      <c r="T286" s="150"/>
    </row>
    <row r="287" spans="8:20">
      <c r="H287" s="153"/>
      <c r="I287" s="154"/>
      <c r="J287" s="154"/>
      <c r="K287" s="154"/>
      <c r="L287" s="154"/>
      <c r="M287" s="154"/>
      <c r="O287" s="140"/>
      <c r="P287" s="150"/>
      <c r="Q287" s="150"/>
      <c r="R287" s="150"/>
      <c r="S287" s="150"/>
      <c r="T287" s="150"/>
    </row>
    <row r="288" spans="8:20">
      <c r="H288" s="153"/>
      <c r="I288" s="154"/>
      <c r="J288" s="154"/>
      <c r="K288" s="154"/>
      <c r="L288" s="154"/>
      <c r="M288" s="154"/>
      <c r="O288" s="140"/>
      <c r="P288" s="150"/>
      <c r="Q288" s="150"/>
      <c r="R288" s="150"/>
      <c r="S288" s="150"/>
      <c r="T288" s="150"/>
    </row>
    <row r="289" spans="8:20">
      <c r="H289" s="153"/>
      <c r="I289" s="154"/>
      <c r="J289" s="154"/>
      <c r="K289" s="154"/>
      <c r="L289" s="154"/>
      <c r="M289" s="154"/>
      <c r="O289" s="140"/>
      <c r="P289" s="150"/>
      <c r="Q289" s="150"/>
      <c r="R289" s="150"/>
      <c r="S289" s="150"/>
      <c r="T289" s="150"/>
    </row>
    <row r="290" spans="8:20">
      <c r="H290" s="153"/>
      <c r="I290" s="154"/>
      <c r="J290" s="154"/>
      <c r="K290" s="154"/>
      <c r="L290" s="154"/>
      <c r="M290" s="154"/>
      <c r="O290" s="140"/>
      <c r="P290" s="150"/>
      <c r="Q290" s="150"/>
      <c r="R290" s="150"/>
      <c r="S290" s="150"/>
      <c r="T290" s="150"/>
    </row>
    <row r="291" spans="8:20">
      <c r="H291" s="153"/>
      <c r="I291" s="154"/>
      <c r="J291" s="154"/>
      <c r="K291" s="154"/>
      <c r="L291" s="154"/>
      <c r="M291" s="154"/>
      <c r="O291" s="140"/>
      <c r="P291" s="150"/>
      <c r="Q291" s="150"/>
      <c r="R291" s="150"/>
      <c r="S291" s="150"/>
      <c r="T291" s="150"/>
    </row>
    <row r="292" spans="8:20">
      <c r="H292" s="153"/>
      <c r="I292" s="154"/>
      <c r="J292" s="154"/>
      <c r="K292" s="154"/>
      <c r="L292" s="154"/>
      <c r="M292" s="154"/>
      <c r="O292" s="140"/>
      <c r="P292" s="150"/>
      <c r="Q292" s="150"/>
      <c r="R292" s="150"/>
      <c r="S292" s="150"/>
      <c r="T292" s="150"/>
    </row>
    <row r="293" spans="8:20">
      <c r="H293" s="153"/>
      <c r="I293" s="154"/>
      <c r="J293" s="154"/>
      <c r="K293" s="154"/>
      <c r="L293" s="154"/>
      <c r="M293" s="154"/>
      <c r="O293" s="155"/>
      <c r="P293" s="150"/>
      <c r="Q293" s="150"/>
      <c r="R293" s="150"/>
      <c r="S293" s="150"/>
      <c r="T293" s="150"/>
    </row>
    <row r="294" spans="8:20">
      <c r="H294" s="153"/>
      <c r="I294" s="154"/>
      <c r="J294" s="154"/>
      <c r="K294" s="154"/>
      <c r="L294" s="154"/>
      <c r="M294" s="154"/>
      <c r="O294" s="155"/>
      <c r="P294" s="150"/>
      <c r="Q294" s="150"/>
      <c r="R294" s="150"/>
      <c r="S294" s="150"/>
      <c r="T294" s="150"/>
    </row>
    <row r="295" spans="8:20">
      <c r="H295" s="153"/>
      <c r="I295" s="154"/>
      <c r="J295" s="154"/>
      <c r="K295" s="154"/>
      <c r="L295" s="154"/>
      <c r="M295" s="154"/>
      <c r="O295" s="155"/>
      <c r="P295" s="150"/>
      <c r="Q295" s="150"/>
      <c r="R295" s="150"/>
      <c r="S295" s="150"/>
      <c r="T295" s="150"/>
    </row>
    <row r="296" spans="8:20">
      <c r="H296" s="153"/>
      <c r="I296" s="154"/>
      <c r="J296" s="154"/>
      <c r="K296" s="154"/>
      <c r="L296" s="154"/>
      <c r="M296" s="154"/>
      <c r="O296" s="155"/>
      <c r="P296" s="150"/>
      <c r="Q296" s="150"/>
      <c r="R296" s="150"/>
      <c r="S296" s="150"/>
      <c r="T296" s="150"/>
    </row>
    <row r="297" spans="8:20">
      <c r="H297" s="153"/>
      <c r="I297" s="154"/>
      <c r="J297" s="154"/>
      <c r="K297" s="154"/>
      <c r="L297" s="154"/>
      <c r="M297" s="154"/>
      <c r="O297" s="155"/>
      <c r="P297" s="150"/>
      <c r="Q297" s="150"/>
      <c r="R297" s="150"/>
      <c r="S297" s="150"/>
      <c r="T297" s="150"/>
    </row>
    <row r="298" spans="8:20">
      <c r="H298" s="153"/>
      <c r="I298" s="154"/>
      <c r="J298" s="154"/>
      <c r="K298" s="154"/>
      <c r="L298" s="154"/>
      <c r="M298" s="154"/>
      <c r="O298" s="155"/>
      <c r="P298" s="150"/>
      <c r="Q298" s="150"/>
      <c r="R298" s="150"/>
      <c r="S298" s="150"/>
      <c r="T298" s="150"/>
    </row>
    <row r="299" spans="8:20">
      <c r="H299" s="153"/>
      <c r="I299" s="154"/>
      <c r="J299" s="154"/>
      <c r="K299" s="154"/>
      <c r="L299" s="154"/>
      <c r="M299" s="154"/>
      <c r="O299" s="155"/>
      <c r="P299" s="150"/>
      <c r="Q299" s="150"/>
      <c r="R299" s="150"/>
      <c r="S299" s="150"/>
      <c r="T299" s="150"/>
    </row>
    <row r="300" spans="8:20">
      <c r="H300" s="153"/>
      <c r="I300" s="154"/>
      <c r="J300" s="154"/>
      <c r="K300" s="154"/>
      <c r="L300" s="154"/>
      <c r="M300" s="154"/>
      <c r="O300" s="155"/>
      <c r="P300" s="150"/>
      <c r="Q300" s="150"/>
      <c r="R300" s="150"/>
      <c r="S300" s="150"/>
      <c r="T300" s="150"/>
    </row>
    <row r="301" spans="8:20">
      <c r="H301" s="153"/>
      <c r="I301" s="154"/>
      <c r="J301" s="154"/>
      <c r="K301" s="154"/>
      <c r="L301" s="154"/>
      <c r="M301" s="154"/>
      <c r="O301" s="155"/>
      <c r="P301" s="150"/>
      <c r="Q301" s="150"/>
      <c r="R301" s="150"/>
      <c r="S301" s="150"/>
      <c r="T301" s="150"/>
    </row>
    <row r="302" spans="8:20">
      <c r="H302" s="153"/>
      <c r="I302" s="154"/>
      <c r="J302" s="154"/>
      <c r="K302" s="154"/>
      <c r="L302" s="154"/>
      <c r="M302" s="154"/>
      <c r="O302" s="155"/>
      <c r="P302" s="150"/>
      <c r="Q302" s="150"/>
      <c r="R302" s="150"/>
      <c r="S302" s="150"/>
      <c r="T302" s="150"/>
    </row>
    <row r="303" spans="8:20">
      <c r="H303" s="153"/>
      <c r="I303" s="154"/>
      <c r="J303" s="154"/>
      <c r="K303" s="154"/>
      <c r="L303" s="154"/>
      <c r="M303" s="154"/>
      <c r="O303" s="155"/>
      <c r="P303" s="150"/>
      <c r="Q303" s="150"/>
      <c r="R303" s="150"/>
      <c r="S303" s="150"/>
      <c r="T303" s="150"/>
    </row>
    <row r="304" spans="8:20">
      <c r="H304" s="153"/>
      <c r="I304" s="154"/>
      <c r="J304" s="154"/>
      <c r="K304" s="154"/>
      <c r="L304" s="154"/>
      <c r="M304" s="154"/>
      <c r="O304" s="155"/>
      <c r="P304" s="150"/>
      <c r="Q304" s="150"/>
      <c r="R304" s="150"/>
      <c r="S304" s="150"/>
      <c r="T304" s="150"/>
    </row>
    <row r="305" spans="8:20">
      <c r="H305" s="153"/>
      <c r="I305" s="154"/>
      <c r="J305" s="154"/>
      <c r="K305" s="154"/>
      <c r="L305" s="154"/>
      <c r="M305" s="154"/>
      <c r="O305" s="155"/>
      <c r="P305" s="150"/>
      <c r="Q305" s="150"/>
      <c r="R305" s="150"/>
      <c r="S305" s="150"/>
      <c r="T305" s="150"/>
    </row>
    <row r="306" spans="8:20">
      <c r="H306" s="153"/>
      <c r="I306" s="154"/>
      <c r="J306" s="154"/>
      <c r="K306" s="154"/>
      <c r="L306" s="154"/>
      <c r="M306" s="154"/>
      <c r="O306" s="155"/>
      <c r="P306" s="150"/>
      <c r="Q306" s="150"/>
      <c r="R306" s="150"/>
      <c r="S306" s="150"/>
      <c r="T306" s="150"/>
    </row>
    <row r="307" spans="8:20">
      <c r="H307" s="153"/>
      <c r="I307" s="154"/>
      <c r="J307" s="154"/>
      <c r="K307" s="154"/>
      <c r="L307" s="154"/>
      <c r="M307" s="154"/>
      <c r="O307" s="155"/>
      <c r="P307" s="150"/>
      <c r="Q307" s="150"/>
      <c r="R307" s="150"/>
      <c r="S307" s="150"/>
      <c r="T307" s="150"/>
    </row>
    <row r="308" spans="8:20">
      <c r="H308" s="153"/>
      <c r="I308" s="154"/>
      <c r="J308" s="154"/>
      <c r="K308" s="154"/>
      <c r="L308" s="154"/>
      <c r="M308" s="154"/>
      <c r="O308" s="155"/>
      <c r="P308" s="150"/>
      <c r="Q308" s="150"/>
      <c r="R308" s="150"/>
      <c r="S308" s="150"/>
      <c r="T308" s="150"/>
    </row>
    <row r="309" spans="8:20">
      <c r="H309" s="153"/>
      <c r="I309" s="154"/>
      <c r="J309" s="154"/>
      <c r="K309" s="154"/>
      <c r="L309" s="154"/>
      <c r="M309" s="154"/>
      <c r="O309" s="155"/>
      <c r="P309" s="150"/>
      <c r="Q309" s="150"/>
      <c r="R309" s="150"/>
      <c r="S309" s="150"/>
      <c r="T309" s="150"/>
    </row>
    <row r="310" spans="8:20">
      <c r="H310" s="153"/>
      <c r="I310" s="154"/>
      <c r="J310" s="154"/>
      <c r="K310" s="154"/>
      <c r="L310" s="154"/>
      <c r="M310" s="154"/>
      <c r="O310" s="155"/>
      <c r="P310" s="150"/>
      <c r="Q310" s="150"/>
      <c r="R310" s="150"/>
      <c r="S310" s="150"/>
      <c r="T310" s="150"/>
    </row>
    <row r="311" spans="8:20">
      <c r="H311" s="153"/>
      <c r="I311" s="154"/>
      <c r="J311" s="154"/>
      <c r="K311" s="154"/>
      <c r="L311" s="154"/>
      <c r="M311" s="154"/>
      <c r="O311" s="155"/>
      <c r="P311" s="150"/>
      <c r="Q311" s="150"/>
      <c r="R311" s="150"/>
      <c r="S311" s="150"/>
      <c r="T311" s="150"/>
    </row>
    <row r="312" spans="8:20">
      <c r="H312" s="153"/>
      <c r="I312" s="154"/>
      <c r="J312" s="154"/>
      <c r="K312" s="154"/>
      <c r="L312" s="154"/>
      <c r="M312" s="154"/>
      <c r="O312" s="155"/>
      <c r="P312" s="150"/>
      <c r="Q312" s="150"/>
      <c r="R312" s="150"/>
      <c r="S312" s="150"/>
      <c r="T312" s="150"/>
    </row>
    <row r="313" spans="8:20">
      <c r="H313" s="153"/>
      <c r="I313" s="154"/>
      <c r="J313" s="154"/>
      <c r="K313" s="154"/>
      <c r="L313" s="154"/>
      <c r="M313" s="154"/>
      <c r="O313" s="155"/>
      <c r="P313" s="150"/>
      <c r="Q313" s="150"/>
      <c r="R313" s="150"/>
      <c r="S313" s="150"/>
      <c r="T313" s="150"/>
    </row>
    <row r="314" spans="8:20">
      <c r="H314" s="152"/>
      <c r="I314" s="152"/>
      <c r="J314" s="152"/>
      <c r="K314" s="152"/>
      <c r="L314" s="152"/>
      <c r="M314" s="152"/>
      <c r="O314" s="155"/>
      <c r="P314" s="150"/>
      <c r="Q314" s="150"/>
      <c r="R314" s="150"/>
      <c r="S314" s="150"/>
      <c r="T314" s="150"/>
    </row>
    <row r="315" spans="8:20">
      <c r="H315" s="152"/>
      <c r="I315" s="152"/>
      <c r="J315" s="152"/>
      <c r="K315" s="152"/>
      <c r="L315" s="152"/>
      <c r="M315" s="152"/>
      <c r="O315" s="155"/>
      <c r="P315" s="150"/>
      <c r="Q315" s="150"/>
      <c r="R315" s="150"/>
      <c r="S315" s="150"/>
      <c r="T315" s="150"/>
    </row>
    <row r="316" spans="8:20">
      <c r="H316" s="152"/>
      <c r="I316" s="152"/>
      <c r="J316" s="152"/>
      <c r="K316" s="152"/>
      <c r="L316" s="152"/>
      <c r="M316" s="152"/>
      <c r="O316" s="155"/>
      <c r="P316" s="150"/>
      <c r="Q316" s="150"/>
      <c r="R316" s="150"/>
      <c r="S316" s="150"/>
      <c r="T316" s="150"/>
    </row>
    <row r="317" spans="8:20">
      <c r="H317" s="152"/>
      <c r="I317" s="152"/>
      <c r="J317" s="152"/>
      <c r="K317" s="152"/>
      <c r="L317" s="152"/>
      <c r="M317" s="152"/>
      <c r="O317" s="155"/>
      <c r="P317" s="150"/>
      <c r="Q317" s="150"/>
      <c r="R317" s="150"/>
      <c r="S317" s="150"/>
      <c r="T317" s="150"/>
    </row>
    <row r="318" spans="8:20">
      <c r="H318" s="152"/>
      <c r="I318" s="152"/>
      <c r="J318" s="152"/>
      <c r="K318" s="152"/>
      <c r="L318" s="152"/>
      <c r="M318" s="152"/>
      <c r="O318" s="155"/>
      <c r="P318" s="150"/>
      <c r="Q318" s="150"/>
      <c r="R318" s="150"/>
      <c r="S318" s="150"/>
      <c r="T318" s="150"/>
    </row>
    <row r="319" spans="8:20">
      <c r="H319" s="152"/>
      <c r="I319" s="152"/>
      <c r="J319" s="152"/>
      <c r="K319" s="152"/>
      <c r="L319" s="152"/>
      <c r="M319" s="152"/>
      <c r="O319" s="155"/>
      <c r="P319" s="150"/>
      <c r="Q319" s="150"/>
      <c r="R319" s="150"/>
      <c r="S319" s="150"/>
      <c r="T319" s="150"/>
    </row>
    <row r="320" spans="8:20">
      <c r="H320" s="152"/>
      <c r="I320" s="152"/>
      <c r="J320" s="152"/>
      <c r="K320" s="152"/>
      <c r="L320" s="152"/>
      <c r="M320" s="152"/>
      <c r="O320" s="155"/>
      <c r="P320" s="150"/>
      <c r="Q320" s="150"/>
      <c r="R320" s="150"/>
      <c r="S320" s="150"/>
      <c r="T320" s="150"/>
    </row>
    <row r="321" spans="8:20">
      <c r="H321" s="152"/>
      <c r="I321" s="152"/>
      <c r="J321" s="152"/>
      <c r="K321" s="152"/>
      <c r="L321" s="152"/>
      <c r="M321" s="152"/>
      <c r="O321" s="155"/>
      <c r="P321" s="150"/>
      <c r="Q321" s="150"/>
      <c r="R321" s="150"/>
      <c r="S321" s="150"/>
      <c r="T321" s="150"/>
    </row>
    <row r="322" spans="8:20">
      <c r="H322" s="152"/>
      <c r="I322" s="152"/>
      <c r="J322" s="152"/>
      <c r="K322" s="152"/>
      <c r="L322" s="152"/>
      <c r="M322" s="152"/>
      <c r="O322" s="155"/>
      <c r="P322" s="150"/>
      <c r="Q322" s="150"/>
      <c r="R322" s="150"/>
      <c r="S322" s="150"/>
      <c r="T322" s="150"/>
    </row>
    <row r="323" spans="8:20">
      <c r="H323" s="152"/>
      <c r="I323" s="152"/>
      <c r="J323" s="152"/>
      <c r="K323" s="152"/>
      <c r="L323" s="152"/>
      <c r="M323" s="152"/>
      <c r="O323" s="155"/>
      <c r="P323" s="150"/>
      <c r="Q323" s="150"/>
      <c r="R323" s="150"/>
      <c r="S323" s="150"/>
      <c r="T323" s="150"/>
    </row>
    <row r="324" spans="8:20">
      <c r="H324" s="152"/>
      <c r="I324" s="152"/>
      <c r="J324" s="152"/>
      <c r="K324" s="152"/>
      <c r="L324" s="152"/>
      <c r="M324" s="152"/>
      <c r="O324" s="155"/>
      <c r="P324" s="150"/>
      <c r="Q324" s="150"/>
      <c r="R324" s="150"/>
      <c r="S324" s="150"/>
      <c r="T324" s="150"/>
    </row>
    <row r="325" spans="8:20">
      <c r="H325" s="152"/>
      <c r="I325" s="152"/>
      <c r="J325" s="152"/>
      <c r="K325" s="152"/>
      <c r="L325" s="152"/>
      <c r="M325" s="152"/>
      <c r="O325" s="155"/>
      <c r="P325" s="150"/>
      <c r="Q325" s="150"/>
      <c r="R325" s="150"/>
      <c r="S325" s="150"/>
      <c r="T325" s="150"/>
    </row>
    <row r="326" spans="8:20">
      <c r="H326" s="152"/>
      <c r="I326" s="152"/>
      <c r="J326" s="152"/>
      <c r="K326" s="152"/>
      <c r="L326" s="152"/>
      <c r="M326" s="152"/>
      <c r="O326" s="155"/>
      <c r="P326" s="150"/>
      <c r="Q326" s="150"/>
      <c r="R326" s="150"/>
      <c r="S326" s="150"/>
      <c r="T326" s="150"/>
    </row>
    <row r="327" spans="8:20">
      <c r="H327" s="152"/>
      <c r="I327" s="152"/>
      <c r="J327" s="152"/>
      <c r="K327" s="152"/>
      <c r="L327" s="152"/>
      <c r="M327" s="152"/>
      <c r="O327" s="155"/>
      <c r="P327" s="150"/>
      <c r="Q327" s="150"/>
      <c r="R327" s="150"/>
      <c r="S327" s="150"/>
      <c r="T327" s="150"/>
    </row>
    <row r="328" spans="8:20">
      <c r="H328" s="152"/>
      <c r="I328" s="152"/>
      <c r="J328" s="152"/>
      <c r="K328" s="152"/>
      <c r="L328" s="152"/>
      <c r="M328" s="152"/>
      <c r="O328" s="155"/>
      <c r="P328" s="150"/>
      <c r="Q328" s="150"/>
      <c r="R328" s="150"/>
      <c r="S328" s="150"/>
      <c r="T328" s="150"/>
    </row>
    <row r="329" spans="8:20">
      <c r="H329" s="152"/>
      <c r="I329" s="152"/>
      <c r="J329" s="152"/>
      <c r="K329" s="152"/>
      <c r="L329" s="152"/>
      <c r="M329" s="152"/>
      <c r="O329" s="155"/>
      <c r="P329" s="150"/>
      <c r="Q329" s="150"/>
      <c r="R329" s="150"/>
      <c r="S329" s="150"/>
      <c r="T329" s="150"/>
    </row>
    <row r="330" spans="8:20">
      <c r="H330" s="152"/>
      <c r="I330" s="152"/>
      <c r="J330" s="152"/>
      <c r="K330" s="152"/>
      <c r="L330" s="152"/>
      <c r="M330" s="152"/>
      <c r="O330" s="155"/>
      <c r="P330" s="150"/>
      <c r="Q330" s="150"/>
      <c r="R330" s="150"/>
      <c r="S330" s="150"/>
      <c r="T330" s="150"/>
    </row>
    <row r="331" spans="8:20">
      <c r="H331" s="152"/>
      <c r="I331" s="152"/>
      <c r="J331" s="152"/>
      <c r="K331" s="152"/>
      <c r="L331" s="152"/>
      <c r="M331" s="152"/>
      <c r="O331" s="155"/>
      <c r="P331" s="150"/>
      <c r="Q331" s="150"/>
      <c r="R331" s="150"/>
      <c r="S331" s="150"/>
      <c r="T331" s="150"/>
    </row>
    <row r="332" spans="8:20">
      <c r="H332" s="152"/>
      <c r="I332" s="152"/>
      <c r="J332" s="152"/>
      <c r="K332" s="152"/>
      <c r="L332" s="152"/>
      <c r="M332" s="152"/>
      <c r="O332" s="155"/>
      <c r="P332" s="150"/>
      <c r="Q332" s="150"/>
      <c r="R332" s="150"/>
      <c r="S332" s="150"/>
      <c r="T332" s="150"/>
    </row>
    <row r="333" spans="8:20">
      <c r="H333" s="152"/>
      <c r="I333" s="152"/>
      <c r="J333" s="152"/>
      <c r="K333" s="152"/>
      <c r="L333" s="152"/>
      <c r="M333" s="152"/>
      <c r="O333" s="155"/>
      <c r="P333" s="150"/>
      <c r="Q333" s="150"/>
      <c r="R333" s="150"/>
      <c r="S333" s="150"/>
      <c r="T333" s="150"/>
    </row>
    <row r="334" spans="8:20">
      <c r="H334" s="152"/>
      <c r="I334" s="152"/>
      <c r="J334" s="152"/>
      <c r="K334" s="152"/>
      <c r="L334" s="152"/>
      <c r="M334" s="152"/>
      <c r="O334" s="155"/>
      <c r="P334" s="150"/>
      <c r="Q334" s="150"/>
      <c r="R334" s="150"/>
      <c r="S334" s="150"/>
      <c r="T334" s="150"/>
    </row>
    <row r="335" spans="8:20">
      <c r="H335" s="152"/>
      <c r="I335" s="152"/>
      <c r="J335" s="152"/>
      <c r="K335" s="152"/>
      <c r="L335" s="152"/>
      <c r="M335" s="152"/>
      <c r="O335" s="155"/>
      <c r="P335" s="150"/>
      <c r="Q335" s="150"/>
      <c r="R335" s="150"/>
      <c r="S335" s="150"/>
      <c r="T335" s="150"/>
    </row>
    <row r="336" spans="8:20">
      <c r="H336" s="152"/>
      <c r="I336" s="152"/>
      <c r="J336" s="152"/>
      <c r="K336" s="152"/>
      <c r="L336" s="152"/>
      <c r="M336" s="152"/>
      <c r="O336" s="155"/>
      <c r="P336" s="150"/>
      <c r="Q336" s="150"/>
      <c r="R336" s="150"/>
      <c r="S336" s="150"/>
      <c r="T336" s="150"/>
    </row>
    <row r="337" spans="8:20">
      <c r="H337" s="152"/>
      <c r="I337" s="152"/>
      <c r="J337" s="152"/>
      <c r="K337" s="152"/>
      <c r="L337" s="152"/>
      <c r="M337" s="152"/>
      <c r="O337" s="155"/>
      <c r="P337" s="150"/>
      <c r="Q337" s="150"/>
      <c r="R337" s="150"/>
      <c r="S337" s="150"/>
      <c r="T337" s="150"/>
    </row>
    <row r="338" spans="8:20">
      <c r="H338" s="152"/>
      <c r="I338" s="152"/>
      <c r="J338" s="152"/>
      <c r="K338" s="152"/>
      <c r="L338" s="152"/>
      <c r="M338" s="152"/>
      <c r="O338" s="155"/>
      <c r="P338" s="150"/>
      <c r="Q338" s="150"/>
      <c r="R338" s="150"/>
      <c r="S338" s="150"/>
      <c r="T338" s="150"/>
    </row>
    <row r="339" spans="8:20">
      <c r="H339" s="152"/>
      <c r="I339" s="152"/>
      <c r="J339" s="152"/>
      <c r="K339" s="152"/>
      <c r="L339" s="152"/>
      <c r="M339" s="152"/>
      <c r="O339" s="155"/>
      <c r="P339" s="150"/>
      <c r="Q339" s="150"/>
      <c r="R339" s="150"/>
      <c r="S339" s="150"/>
      <c r="T339" s="150"/>
    </row>
    <row r="340" spans="8:20">
      <c r="H340" s="152"/>
      <c r="I340" s="152"/>
      <c r="J340" s="152"/>
      <c r="K340" s="152"/>
      <c r="L340" s="152"/>
      <c r="M340" s="152"/>
      <c r="O340" s="155"/>
      <c r="P340" s="150"/>
      <c r="Q340" s="150"/>
      <c r="R340" s="150"/>
      <c r="S340" s="150"/>
      <c r="T340" s="150"/>
    </row>
    <row r="341" spans="8:20">
      <c r="H341" s="152"/>
      <c r="I341" s="152"/>
      <c r="J341" s="152"/>
      <c r="K341" s="152"/>
      <c r="L341" s="152"/>
      <c r="M341" s="152"/>
      <c r="O341" s="155"/>
      <c r="P341" s="150"/>
      <c r="Q341" s="150"/>
      <c r="R341" s="150"/>
      <c r="S341" s="150"/>
      <c r="T341" s="150"/>
    </row>
    <row r="342" spans="8:20">
      <c r="H342" s="152"/>
      <c r="I342" s="152"/>
      <c r="J342" s="152"/>
      <c r="K342" s="152"/>
      <c r="L342" s="152"/>
      <c r="M342" s="152"/>
      <c r="O342" s="155"/>
      <c r="P342" s="150"/>
      <c r="Q342" s="150"/>
      <c r="R342" s="150"/>
      <c r="S342" s="150"/>
      <c r="T342" s="150"/>
    </row>
    <row r="343" spans="8:20">
      <c r="H343" s="152"/>
      <c r="I343" s="152"/>
      <c r="J343" s="152"/>
      <c r="K343" s="152"/>
      <c r="L343" s="152"/>
      <c r="M343" s="152"/>
      <c r="O343" s="155"/>
      <c r="P343" s="150"/>
      <c r="Q343" s="150"/>
      <c r="R343" s="150"/>
      <c r="S343" s="150"/>
      <c r="T343" s="150"/>
    </row>
    <row r="344" spans="8:20">
      <c r="H344" s="152"/>
      <c r="I344" s="152"/>
      <c r="J344" s="152"/>
      <c r="K344" s="152"/>
      <c r="L344" s="152"/>
      <c r="M344" s="152"/>
      <c r="O344" s="155"/>
      <c r="P344" s="150"/>
      <c r="Q344" s="150"/>
      <c r="R344" s="150"/>
      <c r="S344" s="150"/>
      <c r="T344" s="150"/>
    </row>
    <row r="345" spans="8:20">
      <c r="H345" s="152"/>
      <c r="I345" s="152"/>
      <c r="J345" s="152"/>
      <c r="K345" s="152"/>
      <c r="L345" s="152"/>
      <c r="M345" s="152"/>
      <c r="O345" s="155"/>
      <c r="P345" s="150"/>
      <c r="Q345" s="150"/>
      <c r="R345" s="150"/>
      <c r="S345" s="150"/>
      <c r="T345" s="150"/>
    </row>
    <row r="346" spans="8:20">
      <c r="H346" s="152"/>
      <c r="I346" s="152"/>
      <c r="J346" s="152"/>
      <c r="K346" s="152"/>
      <c r="L346" s="152"/>
      <c r="M346" s="152"/>
      <c r="O346" s="155"/>
      <c r="P346" s="150"/>
      <c r="Q346" s="150"/>
      <c r="R346" s="150"/>
      <c r="S346" s="150"/>
      <c r="T346" s="150"/>
    </row>
    <row r="347" spans="8:20">
      <c r="H347" s="152"/>
      <c r="I347" s="152"/>
      <c r="J347" s="152"/>
      <c r="K347" s="152"/>
      <c r="L347" s="152"/>
      <c r="M347" s="152"/>
      <c r="O347" s="155"/>
      <c r="P347" s="150"/>
      <c r="Q347" s="150"/>
      <c r="R347" s="150"/>
      <c r="S347" s="150"/>
      <c r="T347" s="150"/>
    </row>
    <row r="348" spans="8:20">
      <c r="H348" s="152"/>
      <c r="I348" s="152"/>
      <c r="J348" s="152"/>
      <c r="K348" s="152"/>
      <c r="L348" s="152"/>
      <c r="M348" s="152"/>
      <c r="O348" s="155"/>
      <c r="P348" s="150"/>
      <c r="Q348" s="150"/>
      <c r="R348" s="150"/>
      <c r="S348" s="150"/>
      <c r="T348" s="150"/>
    </row>
    <row r="349" spans="8:20">
      <c r="H349" s="152"/>
      <c r="I349" s="152"/>
      <c r="J349" s="152"/>
      <c r="K349" s="152"/>
      <c r="L349" s="152"/>
      <c r="M349" s="152"/>
      <c r="O349" s="155"/>
      <c r="P349" s="150"/>
      <c r="Q349" s="150"/>
      <c r="R349" s="150"/>
      <c r="S349" s="150"/>
      <c r="T349" s="150"/>
    </row>
    <row r="350" spans="8:20">
      <c r="H350" s="152"/>
      <c r="I350" s="152"/>
      <c r="J350" s="152"/>
      <c r="K350" s="152"/>
      <c r="L350" s="152"/>
      <c r="M350" s="152"/>
      <c r="O350" s="155"/>
      <c r="P350" s="150"/>
      <c r="Q350" s="150"/>
      <c r="R350" s="150"/>
      <c r="S350" s="150"/>
      <c r="T350" s="150"/>
    </row>
    <row r="351" spans="8:20">
      <c r="H351" s="152"/>
      <c r="I351" s="152"/>
      <c r="J351" s="152"/>
      <c r="K351" s="152"/>
      <c r="L351" s="152"/>
      <c r="M351" s="152"/>
      <c r="O351" s="155"/>
      <c r="P351" s="150"/>
      <c r="Q351" s="150"/>
      <c r="R351" s="150"/>
      <c r="S351" s="150"/>
      <c r="T351" s="150"/>
    </row>
    <row r="352" spans="8:20">
      <c r="H352" s="152"/>
      <c r="I352" s="152"/>
      <c r="J352" s="152"/>
      <c r="K352" s="152"/>
      <c r="L352" s="152"/>
      <c r="M352" s="152"/>
      <c r="O352" s="155"/>
      <c r="P352" s="150"/>
      <c r="Q352" s="150"/>
      <c r="R352" s="150"/>
      <c r="S352" s="150"/>
      <c r="T352" s="150"/>
    </row>
  </sheetData>
  <mergeCells count="3">
    <mergeCell ref="O1:T1"/>
    <mergeCell ref="V1:AA1"/>
    <mergeCell ref="AC1:AH1"/>
  </mergeCells>
  <phoneticPr fontId="5" type="noConversion"/>
  <conditionalFormatting sqref="H166:H273 AC57:AC106 V108:V156 O163:O292">
    <cfRule type="expression" dxfId="3" priority="2" stopIfTrue="1">
      <formula>H57&gt;0</formula>
    </cfRule>
  </conditionalFormatting>
  <conditionalFormatting sqref="A4:B4 A7:B7">
    <cfRule type="expression" dxfId="2" priority="1" stopIfTrue="1">
      <formula>A4&gt;0</formula>
    </cfRule>
  </conditionalFormatting>
  <conditionalFormatting sqref="N4:N156 N163:N65535 AB4:AB65535 U4:U156">
    <cfRule type="expression" dxfId="1" priority="3" stopIfTrue="1">
      <formula>OR(O4&lt;&gt;"",M4&lt;&gt;"")</formula>
    </cfRule>
  </conditionalFormatting>
  <conditionalFormatting sqref="U157:U65535">
    <cfRule type="expression" dxfId="0" priority="4" stopIfTrue="1">
      <formula>OR(V158&lt;&gt;"",T157&lt;&gt;"")</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01" r:id="rId4" name="Drop Down 1">
              <controlPr defaultSize="0" autoLine="0" autoPict="0">
                <anchor moveWithCells="1">
                  <from>
                    <xdr:col>1</xdr:col>
                    <xdr:colOff>0</xdr:colOff>
                    <xdr:row>7</xdr:row>
                    <xdr:rowOff>0</xdr:rowOff>
                  </from>
                  <to>
                    <xdr:col>1</xdr:col>
                    <xdr:colOff>714375</xdr:colOff>
                    <xdr:row>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51"/>
  <sheetViews>
    <sheetView showGridLines="0" topLeftCell="A13" zoomScaleNormal="100" workbookViewId="0">
      <selection activeCell="Q30" sqref="Q30"/>
    </sheetView>
  </sheetViews>
  <sheetFormatPr defaultRowHeight="14.25"/>
  <cols>
    <col min="14" max="14" width="9.625" customWidth="1"/>
  </cols>
  <sheetData>
    <row r="1" spans="1:14" ht="20.25" customHeight="1">
      <c r="A1" s="2"/>
      <c r="B1" s="2"/>
      <c r="C1" s="2"/>
    </row>
    <row r="2" spans="1:14" ht="15.75">
      <c r="A2" s="2"/>
      <c r="B2" s="2"/>
      <c r="C2" s="2"/>
    </row>
    <row r="3" spans="1:14" ht="18" customHeight="1">
      <c r="A3" s="2"/>
      <c r="B3" s="2"/>
      <c r="C3" s="2"/>
    </row>
    <row r="4" spans="1:14">
      <c r="A4" s="187" t="s">
        <v>30</v>
      </c>
      <c r="B4" s="187"/>
      <c r="C4" s="187"/>
      <c r="D4" s="187"/>
      <c r="E4" s="187"/>
      <c r="F4" s="187"/>
      <c r="G4" s="187"/>
      <c r="H4" s="187"/>
      <c r="I4" s="187"/>
      <c r="J4" s="187"/>
      <c r="K4" s="187"/>
      <c r="L4" s="187"/>
      <c r="M4" s="187"/>
      <c r="N4" s="187"/>
    </row>
    <row r="5" spans="1:14">
      <c r="A5" s="190" t="s">
        <v>31</v>
      </c>
      <c r="B5" s="190"/>
      <c r="C5" s="190"/>
      <c r="D5" s="190"/>
      <c r="E5" s="190"/>
      <c r="F5" s="190"/>
      <c r="G5" s="190"/>
      <c r="H5" s="190" t="s">
        <v>38</v>
      </c>
      <c r="I5" s="190"/>
      <c r="J5" s="190"/>
      <c r="K5" s="190"/>
      <c r="L5" s="190"/>
      <c r="M5" s="190"/>
      <c r="N5" s="190"/>
    </row>
    <row r="6" spans="1:14" ht="13.5" customHeight="1">
      <c r="A6" s="190"/>
      <c r="B6" s="190"/>
      <c r="C6" s="190"/>
      <c r="D6" s="190"/>
      <c r="E6" s="190"/>
      <c r="F6" s="190"/>
      <c r="G6" s="190"/>
      <c r="H6" s="190"/>
      <c r="I6" s="190"/>
      <c r="J6" s="190"/>
      <c r="K6" s="190"/>
      <c r="L6" s="190"/>
      <c r="M6" s="190"/>
      <c r="N6" s="190"/>
    </row>
    <row r="7" spans="1:14" ht="15.75">
      <c r="A7" s="43"/>
      <c r="B7" s="43"/>
      <c r="C7" s="43"/>
      <c r="D7" s="43"/>
      <c r="E7" s="43"/>
      <c r="F7" s="43"/>
      <c r="G7" s="43"/>
      <c r="H7" s="43"/>
      <c r="I7" s="43"/>
      <c r="J7" s="43"/>
      <c r="K7" s="43"/>
      <c r="L7" s="43"/>
      <c r="M7" s="3"/>
    </row>
    <row r="8" spans="1:14" ht="15.75">
      <c r="A8" s="43"/>
      <c r="B8" s="43"/>
      <c r="C8" s="43"/>
      <c r="D8" s="43"/>
      <c r="E8" s="43"/>
      <c r="F8" s="43"/>
      <c r="G8" s="43"/>
      <c r="H8" s="43"/>
      <c r="I8" s="43"/>
      <c r="J8" s="43"/>
      <c r="K8" s="43"/>
      <c r="L8" s="43"/>
      <c r="M8" s="3"/>
    </row>
    <row r="9" spans="1:14" ht="15.75">
      <c r="A9" s="43"/>
      <c r="B9" s="43"/>
      <c r="C9" s="43"/>
      <c r="D9" s="43"/>
      <c r="E9" s="43"/>
      <c r="F9" s="43"/>
      <c r="G9" s="43"/>
      <c r="H9" s="43"/>
      <c r="I9" s="43"/>
      <c r="J9" s="43"/>
      <c r="K9" s="43"/>
      <c r="L9" s="43"/>
      <c r="M9" s="3"/>
    </row>
    <row r="10" spans="1:14" ht="15.75">
      <c r="A10" s="43"/>
      <c r="B10" s="43"/>
      <c r="C10" s="43"/>
      <c r="D10" s="43"/>
      <c r="E10" s="43"/>
      <c r="F10" s="43"/>
      <c r="G10" s="43"/>
      <c r="H10" s="43"/>
      <c r="I10" s="43"/>
      <c r="J10" s="43"/>
      <c r="K10" s="43"/>
      <c r="L10" s="43"/>
      <c r="M10" s="3"/>
    </row>
    <row r="11" spans="1:14" ht="15.75">
      <c r="A11" s="43"/>
      <c r="B11" s="43"/>
      <c r="C11" s="43"/>
      <c r="D11" s="43"/>
      <c r="E11" s="43"/>
      <c r="F11" s="43"/>
      <c r="G11" s="43"/>
      <c r="H11" s="43"/>
      <c r="I11" s="43"/>
      <c r="J11" s="43"/>
      <c r="K11" s="43"/>
      <c r="L11" s="43"/>
      <c r="M11" s="3"/>
    </row>
    <row r="12" spans="1:14" ht="15.75">
      <c r="A12" s="43"/>
      <c r="B12" s="43"/>
      <c r="C12" s="43"/>
      <c r="D12" s="43"/>
      <c r="E12" s="43"/>
      <c r="F12" s="43"/>
      <c r="G12" s="43"/>
      <c r="H12" s="43"/>
      <c r="I12" s="43"/>
      <c r="J12" s="43"/>
      <c r="K12" s="43"/>
      <c r="L12" s="43"/>
      <c r="M12" s="3"/>
    </row>
    <row r="13" spans="1:14" ht="15.75">
      <c r="A13" s="43"/>
      <c r="B13" s="43"/>
      <c r="C13" s="43"/>
      <c r="D13" s="43"/>
      <c r="E13" s="43"/>
      <c r="F13" s="43"/>
      <c r="G13" s="43"/>
      <c r="H13" s="43"/>
      <c r="I13" s="43"/>
      <c r="J13" s="43"/>
      <c r="K13" s="43"/>
      <c r="L13" s="43"/>
      <c r="M13" s="3"/>
    </row>
    <row r="14" spans="1:14" ht="15.75">
      <c r="A14" s="43"/>
      <c r="B14" s="43"/>
      <c r="C14" s="43"/>
      <c r="D14" s="43"/>
      <c r="E14" s="43"/>
      <c r="F14" s="43"/>
      <c r="G14" s="43"/>
      <c r="H14" s="43"/>
      <c r="I14" s="43"/>
      <c r="J14" s="43"/>
      <c r="K14" s="43"/>
      <c r="L14" s="43"/>
      <c r="M14" s="3"/>
    </row>
    <row r="15" spans="1:14" ht="15.75">
      <c r="A15" s="43"/>
      <c r="B15" s="43"/>
      <c r="C15" s="43"/>
      <c r="D15" s="43"/>
      <c r="E15" s="43"/>
      <c r="F15" s="43"/>
      <c r="G15" s="43"/>
      <c r="H15" s="43"/>
      <c r="I15" s="43"/>
      <c r="J15" s="43"/>
      <c r="K15" s="43"/>
      <c r="L15" s="43"/>
      <c r="M15" s="3"/>
    </row>
    <row r="16" spans="1:14" ht="15.75">
      <c r="A16" s="43"/>
      <c r="B16" s="43"/>
      <c r="C16" s="43"/>
      <c r="D16" s="43"/>
      <c r="E16" s="43"/>
      <c r="F16" s="43"/>
      <c r="G16" s="43"/>
      <c r="H16" s="43"/>
      <c r="I16" s="43"/>
      <c r="J16" s="43"/>
      <c r="K16" s="43"/>
      <c r="L16" s="43"/>
      <c r="M16" s="3"/>
    </row>
    <row r="17" spans="1:14" ht="15.75">
      <c r="A17" s="43"/>
      <c r="B17" s="43"/>
      <c r="C17" s="43"/>
      <c r="D17" s="43"/>
      <c r="E17" s="43"/>
      <c r="F17" s="43"/>
      <c r="G17" s="43"/>
      <c r="H17" s="43"/>
      <c r="I17" s="43"/>
      <c r="J17" s="43"/>
      <c r="K17" s="43"/>
      <c r="L17" s="43"/>
      <c r="M17" s="3"/>
    </row>
    <row r="18" spans="1:14" ht="15.75">
      <c r="A18" s="43"/>
      <c r="B18" s="43"/>
      <c r="C18" s="43"/>
      <c r="D18" s="43"/>
      <c r="E18" s="43"/>
      <c r="F18" s="43"/>
      <c r="G18" s="43"/>
      <c r="H18" s="43"/>
      <c r="I18" s="43"/>
      <c r="J18" s="43"/>
      <c r="K18" s="43"/>
      <c r="L18" s="43"/>
      <c r="M18" s="3"/>
    </row>
    <row r="19" spans="1:14" ht="15.75">
      <c r="A19" s="43"/>
      <c r="B19" s="43"/>
      <c r="C19" s="43"/>
      <c r="D19" s="43"/>
      <c r="E19" s="43"/>
      <c r="F19" s="43"/>
      <c r="G19" s="43"/>
      <c r="H19" s="43"/>
      <c r="I19" s="43"/>
      <c r="J19" s="43"/>
      <c r="K19" s="43"/>
      <c r="L19" s="43"/>
      <c r="M19" s="3"/>
    </row>
    <row r="20" spans="1:14" ht="15.75">
      <c r="A20" s="43"/>
      <c r="B20" s="43"/>
      <c r="C20" s="43"/>
      <c r="D20" s="43"/>
      <c r="E20" s="43"/>
      <c r="F20" s="43"/>
      <c r="G20" s="43"/>
      <c r="H20" s="43"/>
      <c r="I20" s="43"/>
      <c r="J20" s="43"/>
      <c r="K20" s="43"/>
      <c r="L20" s="43"/>
      <c r="M20" s="3"/>
    </row>
    <row r="21" spans="1:14" ht="15.75" customHeight="1">
      <c r="A21" s="190" t="s">
        <v>409</v>
      </c>
      <c r="B21" s="190"/>
      <c r="C21" s="190"/>
      <c r="D21" s="190"/>
      <c r="E21" s="190"/>
      <c r="F21" s="190"/>
      <c r="G21" s="190"/>
      <c r="H21" s="189" t="s">
        <v>29</v>
      </c>
      <c r="I21" s="189"/>
      <c r="J21" s="189"/>
      <c r="K21" s="189"/>
      <c r="L21" s="189"/>
      <c r="M21" s="189"/>
      <c r="N21" s="189"/>
    </row>
    <row r="22" spans="1:14" ht="15.75" customHeight="1">
      <c r="A22" s="190"/>
      <c r="B22" s="190"/>
      <c r="C22" s="190"/>
      <c r="D22" s="190"/>
      <c r="E22" s="190"/>
      <c r="F22" s="190"/>
      <c r="G22" s="190"/>
      <c r="H22" s="189"/>
      <c r="I22" s="189"/>
      <c r="J22" s="189"/>
      <c r="K22" s="189"/>
      <c r="L22" s="189"/>
      <c r="M22" s="189"/>
      <c r="N22" s="189"/>
    </row>
    <row r="23" spans="1:14" ht="15.75">
      <c r="A23" s="43"/>
      <c r="B23" s="43"/>
      <c r="C23" s="43"/>
      <c r="D23" s="43"/>
      <c r="E23" s="43"/>
      <c r="F23" s="43"/>
      <c r="G23" s="43"/>
      <c r="H23" s="43"/>
      <c r="I23" s="43"/>
      <c r="J23" s="43"/>
      <c r="K23" s="43"/>
      <c r="L23" s="43"/>
      <c r="M23" s="3"/>
    </row>
    <row r="24" spans="1:14" ht="15.75">
      <c r="A24" s="43"/>
      <c r="B24" s="43"/>
      <c r="C24" s="43"/>
      <c r="D24" s="43"/>
      <c r="E24" s="43"/>
      <c r="F24" s="43"/>
      <c r="G24" s="43"/>
      <c r="H24" s="43"/>
      <c r="I24" s="43"/>
      <c r="J24" s="43"/>
      <c r="K24" s="43"/>
      <c r="L24" s="43"/>
      <c r="M24" s="3"/>
    </row>
    <row r="25" spans="1:14" ht="15.75">
      <c r="A25" s="43"/>
      <c r="B25" s="43"/>
      <c r="C25" s="43"/>
      <c r="D25" s="43"/>
      <c r="E25" s="43"/>
      <c r="F25" s="43"/>
      <c r="G25" s="43"/>
      <c r="H25" s="43"/>
      <c r="I25" s="43"/>
      <c r="J25" s="43"/>
      <c r="K25" s="43"/>
      <c r="L25" s="43"/>
      <c r="M25" s="3"/>
    </row>
    <row r="26" spans="1:14" ht="15.75">
      <c r="A26" s="43"/>
      <c r="B26" s="43"/>
      <c r="C26" s="43"/>
      <c r="D26" s="43"/>
      <c r="E26" s="43"/>
      <c r="F26" s="43"/>
      <c r="G26" s="43"/>
      <c r="H26" s="43"/>
      <c r="I26" s="43"/>
      <c r="J26" s="43"/>
      <c r="K26" s="43"/>
      <c r="L26" s="43"/>
      <c r="M26" s="3"/>
    </row>
    <row r="27" spans="1:14" ht="15.75">
      <c r="A27" s="43"/>
      <c r="B27" s="43"/>
      <c r="C27" s="43"/>
      <c r="D27" s="43"/>
      <c r="E27" s="43"/>
      <c r="F27" s="43"/>
      <c r="G27" s="43"/>
      <c r="H27" s="43"/>
      <c r="I27" s="43"/>
      <c r="J27" s="43"/>
      <c r="K27" s="43"/>
      <c r="L27" s="43"/>
      <c r="M27" s="3"/>
    </row>
    <row r="28" spans="1:14" ht="15.75">
      <c r="A28" s="43"/>
      <c r="B28" s="43"/>
      <c r="C28" s="43"/>
      <c r="D28" s="43"/>
      <c r="E28" s="43"/>
      <c r="F28" s="43"/>
      <c r="G28" s="43"/>
      <c r="H28" s="43"/>
      <c r="I28" s="43"/>
      <c r="J28" s="43"/>
      <c r="K28" s="43"/>
      <c r="L28" s="43"/>
      <c r="M28" s="3"/>
    </row>
    <row r="29" spans="1:14" ht="15.75">
      <c r="A29" s="43"/>
      <c r="B29" s="43"/>
      <c r="C29" s="43"/>
      <c r="D29" s="43"/>
      <c r="E29" s="43"/>
      <c r="F29" s="43"/>
      <c r="G29" s="43"/>
      <c r="H29" s="43"/>
      <c r="I29" s="43"/>
      <c r="J29" s="43"/>
      <c r="K29" s="43"/>
      <c r="L29" s="43"/>
      <c r="M29" s="3"/>
    </row>
    <row r="30" spans="1:14" ht="15.75">
      <c r="A30" s="43"/>
      <c r="B30" s="43"/>
      <c r="C30" s="43"/>
      <c r="D30" s="43"/>
      <c r="E30" s="43"/>
      <c r="F30" s="43"/>
      <c r="G30" s="43"/>
      <c r="H30" s="43"/>
      <c r="I30" s="43"/>
      <c r="J30" s="43"/>
      <c r="K30" s="43"/>
      <c r="L30" s="43"/>
      <c r="M30" s="3"/>
    </row>
    <row r="31" spans="1:14" ht="15.75">
      <c r="A31" s="43"/>
      <c r="B31" s="43"/>
      <c r="C31" s="43"/>
      <c r="D31" s="43"/>
      <c r="E31" s="43"/>
      <c r="F31" s="43"/>
      <c r="G31" s="43"/>
      <c r="H31" s="43"/>
      <c r="I31" s="43"/>
      <c r="J31" s="43"/>
      <c r="K31" s="43"/>
      <c r="L31" s="43"/>
      <c r="M31" s="3"/>
    </row>
    <row r="32" spans="1:14" ht="15.75">
      <c r="A32" s="43"/>
      <c r="B32" s="43"/>
      <c r="C32" s="43"/>
      <c r="D32" s="43"/>
      <c r="E32" s="43"/>
      <c r="F32" s="43"/>
      <c r="G32" s="43"/>
      <c r="H32" s="43"/>
      <c r="I32" s="43"/>
      <c r="J32" s="43"/>
      <c r="K32" s="43"/>
      <c r="L32" s="43"/>
      <c r="M32" s="3"/>
    </row>
    <row r="33" spans="1:13" ht="15.75">
      <c r="A33" s="43"/>
      <c r="B33" s="43"/>
      <c r="C33" s="43"/>
      <c r="D33" s="43"/>
      <c r="E33" s="43"/>
      <c r="F33" s="43"/>
      <c r="G33" s="43"/>
      <c r="H33" s="43"/>
      <c r="I33" s="43"/>
      <c r="J33" s="43"/>
      <c r="K33" s="43"/>
      <c r="L33" s="43"/>
      <c r="M33" s="3"/>
    </row>
    <row r="34" spans="1:13" ht="15.75">
      <c r="A34" s="43"/>
      <c r="B34" s="43"/>
      <c r="C34" s="43"/>
      <c r="D34" s="43"/>
      <c r="E34" s="43"/>
      <c r="F34" s="43"/>
      <c r="G34" s="43"/>
      <c r="H34" s="43"/>
      <c r="I34" s="43"/>
      <c r="J34" s="43"/>
      <c r="K34" s="43"/>
      <c r="L34" s="43"/>
      <c r="M34" s="3"/>
    </row>
    <row r="35" spans="1:13" ht="15.75">
      <c r="A35" s="43"/>
      <c r="B35" s="43"/>
      <c r="C35" s="43"/>
      <c r="D35" s="43"/>
      <c r="E35" s="43"/>
      <c r="F35" s="43"/>
      <c r="G35" s="43"/>
      <c r="H35" s="43"/>
      <c r="I35" s="43"/>
      <c r="J35" s="43"/>
      <c r="K35" s="43"/>
      <c r="L35" s="43"/>
      <c r="M35" s="3"/>
    </row>
    <row r="36" spans="1:13" ht="15.75">
      <c r="A36" s="43"/>
      <c r="B36" s="43"/>
      <c r="C36" s="43"/>
      <c r="D36" s="43"/>
      <c r="E36" s="43"/>
      <c r="F36" s="43"/>
      <c r="G36" s="43"/>
      <c r="H36" s="43"/>
      <c r="I36" s="43"/>
      <c r="J36" s="43"/>
      <c r="K36" s="43"/>
      <c r="L36" s="43"/>
      <c r="M36" s="3"/>
    </row>
    <row r="37" spans="1:13" ht="15.75">
      <c r="A37" s="1" t="s">
        <v>34</v>
      </c>
      <c r="B37" s="4"/>
      <c r="C37" s="4"/>
      <c r="D37" s="43"/>
      <c r="E37" s="43"/>
      <c r="F37" s="43"/>
      <c r="G37" s="43"/>
      <c r="H37" s="188"/>
      <c r="I37" s="188"/>
      <c r="J37" s="188"/>
      <c r="K37" s="188"/>
      <c r="L37" s="188"/>
      <c r="M37" s="3"/>
    </row>
    <row r="38" spans="1:13" ht="15.75">
      <c r="A38" s="43"/>
      <c r="B38" s="43"/>
      <c r="C38" s="43"/>
      <c r="D38" s="43"/>
      <c r="E38" s="43"/>
      <c r="F38" s="43"/>
      <c r="G38" s="43"/>
      <c r="H38" s="43"/>
      <c r="I38" s="43"/>
      <c r="J38" s="43"/>
      <c r="K38" s="43"/>
      <c r="L38" s="43"/>
      <c r="M38" s="3"/>
    </row>
    <row r="39" spans="1:13" ht="15.75">
      <c r="H39" s="43"/>
      <c r="I39" s="43"/>
      <c r="J39" s="43"/>
      <c r="K39" s="43"/>
      <c r="L39" s="43"/>
      <c r="M39" s="3"/>
    </row>
    <row r="40" spans="1:13" ht="15.75">
      <c r="H40" s="43"/>
      <c r="I40" s="43"/>
      <c r="J40" s="43"/>
      <c r="K40" s="43"/>
      <c r="L40" s="43"/>
      <c r="M40" s="3"/>
    </row>
    <row r="41" spans="1:13" ht="15.75">
      <c r="H41" s="43"/>
      <c r="I41" s="43"/>
      <c r="J41" s="43"/>
      <c r="K41" s="43"/>
      <c r="L41" s="43"/>
      <c r="M41" s="3"/>
    </row>
    <row r="42" spans="1:13" ht="15.75">
      <c r="H42" s="43"/>
      <c r="I42" s="43"/>
      <c r="J42" s="43"/>
      <c r="K42" s="43"/>
      <c r="L42" s="43"/>
      <c r="M42" s="3"/>
    </row>
    <row r="43" spans="1:13" ht="15.75">
      <c r="H43" s="43"/>
      <c r="I43" s="43"/>
      <c r="J43" s="43"/>
      <c r="K43" s="43"/>
      <c r="L43" s="43"/>
      <c r="M43" s="3"/>
    </row>
    <row r="44" spans="1:13" ht="15.75">
      <c r="H44" s="43"/>
      <c r="I44" s="43"/>
      <c r="J44" s="43"/>
      <c r="K44" s="43"/>
      <c r="L44" s="43"/>
      <c r="M44" s="3"/>
    </row>
    <row r="45" spans="1:13" ht="15.75">
      <c r="H45" s="43"/>
      <c r="I45" s="43"/>
      <c r="J45" s="43"/>
      <c r="K45" s="43"/>
      <c r="L45" s="43"/>
      <c r="M45" s="3"/>
    </row>
    <row r="46" spans="1:13" ht="15.75">
      <c r="H46" s="43"/>
      <c r="I46" s="43"/>
      <c r="J46" s="43"/>
      <c r="K46" s="43"/>
      <c r="L46" s="43"/>
      <c r="M46" s="3"/>
    </row>
    <row r="47" spans="1:13" ht="15.75">
      <c r="H47" s="43"/>
      <c r="I47" s="43"/>
      <c r="J47" s="43"/>
      <c r="K47" s="43"/>
      <c r="L47" s="43"/>
      <c r="M47" s="3"/>
    </row>
    <row r="48" spans="1:13" ht="15.75">
      <c r="H48" s="43"/>
      <c r="I48" s="43"/>
      <c r="J48" s="43"/>
      <c r="K48" s="43"/>
      <c r="L48" s="43"/>
      <c r="M48" s="3"/>
    </row>
    <row r="49" spans="8:13" ht="15.75">
      <c r="H49" s="43"/>
      <c r="I49" s="43"/>
      <c r="J49" s="43"/>
      <c r="K49" s="43"/>
      <c r="L49" s="43"/>
      <c r="M49" s="3"/>
    </row>
    <row r="50" spans="8:13" ht="15.75">
      <c r="H50" s="43"/>
      <c r="I50" s="43"/>
      <c r="J50" s="43"/>
      <c r="K50" s="43"/>
      <c r="L50" s="43"/>
      <c r="M50" s="3"/>
    </row>
    <row r="51" spans="8:13" ht="15.75">
      <c r="H51" s="43"/>
      <c r="I51" s="43"/>
      <c r="J51" s="43"/>
      <c r="K51" s="43"/>
      <c r="L51" s="43"/>
      <c r="M51" s="3"/>
    </row>
  </sheetData>
  <mergeCells count="6">
    <mergeCell ref="A4:N4"/>
    <mergeCell ref="H37:L37"/>
    <mergeCell ref="H21:N22"/>
    <mergeCell ref="A21:G22"/>
    <mergeCell ref="A5:G6"/>
    <mergeCell ref="H5:N6"/>
  </mergeCells>
  <phoneticPr fontId="73"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24"/>
  <sheetViews>
    <sheetView showGridLines="0" workbookViewId="0">
      <pane xSplit="12" topLeftCell="M1" activePane="topRight" state="frozenSplit"/>
      <selection pane="topRight" activeCell="J22" sqref="J22"/>
    </sheetView>
  </sheetViews>
  <sheetFormatPr defaultRowHeight="15.75"/>
  <cols>
    <col min="1" max="1" width="9" style="52"/>
    <col min="2" max="2" width="9" style="52" customWidth="1"/>
    <col min="3" max="3" width="10.25" style="52" customWidth="1"/>
    <col min="4" max="9" width="9" style="52" customWidth="1"/>
    <col min="10" max="10" width="11.125" style="52" bestFit="1" customWidth="1"/>
    <col min="11" max="12" width="9" style="52" customWidth="1"/>
    <col min="13" max="16384" width="9" style="52"/>
  </cols>
  <sheetData>
    <row r="1" spans="1:12">
      <c r="G1" s="79"/>
    </row>
    <row r="3" spans="1:12" ht="13.5" customHeight="1"/>
    <row r="4" spans="1:12">
      <c r="A4" s="67" t="s">
        <v>56</v>
      </c>
      <c r="B4" s="66">
        <f>通信行业周报!H7-3</f>
        <v>41950</v>
      </c>
      <c r="C4" s="66"/>
      <c r="D4" s="65"/>
    </row>
    <row r="5" spans="1:12" ht="24" customHeight="1" thickBot="1">
      <c r="A5" s="191" t="s">
        <v>55</v>
      </c>
      <c r="B5" s="192"/>
      <c r="C5" s="192"/>
      <c r="D5" s="192"/>
      <c r="E5" s="192"/>
      <c r="F5" s="192"/>
      <c r="G5" s="192"/>
      <c r="H5" s="192"/>
      <c r="I5" s="192"/>
      <c r="J5" s="192"/>
      <c r="K5" s="192"/>
      <c r="L5" s="192"/>
    </row>
    <row r="6" spans="1:12" s="62" customFormat="1" ht="16.5" customHeight="1">
      <c r="A6" s="197" t="s">
        <v>54</v>
      </c>
      <c r="B6" s="198"/>
      <c r="C6" s="195" t="s">
        <v>53</v>
      </c>
      <c r="D6" s="196" t="s">
        <v>52</v>
      </c>
      <c r="E6" s="196"/>
      <c r="F6" s="196"/>
      <c r="G6" s="201" t="s">
        <v>51</v>
      </c>
      <c r="H6" s="202"/>
      <c r="I6" s="203"/>
      <c r="J6" s="64" t="s">
        <v>90</v>
      </c>
      <c r="K6" s="196" t="s">
        <v>50</v>
      </c>
      <c r="L6" s="196"/>
    </row>
    <row r="7" spans="1:12" s="62" customFormat="1" ht="16.5" customHeight="1">
      <c r="A7" s="199"/>
      <c r="B7" s="200"/>
      <c r="C7" s="196"/>
      <c r="D7" s="63" t="s">
        <v>49</v>
      </c>
      <c r="E7" s="63" t="s">
        <v>48</v>
      </c>
      <c r="F7" s="63" t="s">
        <v>47</v>
      </c>
      <c r="G7" s="63" t="s">
        <v>49</v>
      </c>
      <c r="H7" s="63" t="s">
        <v>48</v>
      </c>
      <c r="I7" s="63" t="s">
        <v>47</v>
      </c>
      <c r="J7" s="63" t="s">
        <v>88</v>
      </c>
      <c r="K7" s="63" t="s">
        <v>88</v>
      </c>
      <c r="L7" s="63" t="s">
        <v>89</v>
      </c>
    </row>
    <row r="8" spans="1:12">
      <c r="A8" s="61" t="s">
        <v>74</v>
      </c>
      <c r="B8" s="61" t="s">
        <v>63</v>
      </c>
      <c r="C8" s="61" t="s">
        <v>82</v>
      </c>
      <c r="D8" s="76">
        <v>-0.86473131562693206</v>
      </c>
      <c r="E8" s="76">
        <v>3.7059913526868327</v>
      </c>
      <c r="F8" s="76">
        <v>20.233589038088805</v>
      </c>
      <c r="G8" s="76">
        <v>8.5351077447967452</v>
      </c>
      <c r="H8" s="76">
        <v>12.823129298077363</v>
      </c>
      <c r="I8" s="76">
        <v>512.55319703711848</v>
      </c>
      <c r="J8" s="76">
        <v>35.770000457763672</v>
      </c>
      <c r="K8" s="76">
        <v>54.851582023672883</v>
      </c>
      <c r="L8" s="76">
        <v>46.757255508843173</v>
      </c>
    </row>
    <row r="9" spans="1:12">
      <c r="A9" s="61" t="s">
        <v>77</v>
      </c>
      <c r="B9" s="61" t="s">
        <v>72</v>
      </c>
      <c r="C9" s="61" t="s">
        <v>81</v>
      </c>
      <c r="D9" s="76">
        <v>8.4961767204760896E-2</v>
      </c>
      <c r="E9" s="76">
        <v>-0.61597281223449984</v>
      </c>
      <c r="F9" s="76">
        <v>10.642614976838892</v>
      </c>
      <c r="G9" s="76">
        <v>12.992722551131354</v>
      </c>
      <c r="H9" s="76">
        <v>15.640238735357785</v>
      </c>
      <c r="I9" s="76">
        <v>664.69165181366748</v>
      </c>
      <c r="J9" s="76">
        <v>33.673980712890625</v>
      </c>
      <c r="K9" s="76">
        <v>85.329225924157555</v>
      </c>
      <c r="L9" s="76">
        <v>61.199916908372842</v>
      </c>
    </row>
    <row r="10" spans="1:12">
      <c r="A10" s="61" t="s">
        <v>87</v>
      </c>
      <c r="B10" s="61" t="s">
        <v>94</v>
      </c>
      <c r="C10" s="61" t="s">
        <v>100</v>
      </c>
      <c r="D10" s="76">
        <v>0</v>
      </c>
      <c r="E10" s="76">
        <v>0</v>
      </c>
      <c r="F10" s="76">
        <v>28.975643875937784</v>
      </c>
      <c r="G10" s="76">
        <v>0</v>
      </c>
      <c r="H10" s="76">
        <v>0</v>
      </c>
      <c r="I10" s="76">
        <v>421.81208141058505</v>
      </c>
      <c r="J10" s="76">
        <v>31.47401237487793</v>
      </c>
      <c r="K10" s="76">
        <v>27.354244973530406</v>
      </c>
      <c r="L10" s="76">
        <v>36.536048123308149</v>
      </c>
    </row>
    <row r="11" spans="1:12">
      <c r="A11" s="61" t="s">
        <v>75</v>
      </c>
      <c r="B11" s="61" t="s">
        <v>95</v>
      </c>
      <c r="C11" s="61" t="s">
        <v>80</v>
      </c>
      <c r="D11" s="76">
        <v>-2.4342105263157943</v>
      </c>
      <c r="E11" s="76">
        <v>-0.52631578947369695</v>
      </c>
      <c r="F11" s="76">
        <v>15.948694101378802</v>
      </c>
      <c r="G11" s="76">
        <v>9.6947624229678411</v>
      </c>
      <c r="H11" s="76">
        <v>11.330950530151329</v>
      </c>
      <c r="I11" s="76">
        <v>269.93463738172619</v>
      </c>
      <c r="J11" s="76">
        <v>18.058937072753906</v>
      </c>
      <c r="K11" s="76">
        <v>107.92634104195685</v>
      </c>
      <c r="L11" s="76">
        <v>28.631417400646452</v>
      </c>
    </row>
    <row r="12" spans="1:12">
      <c r="A12" s="61" t="s">
        <v>79</v>
      </c>
      <c r="B12" s="61" t="s">
        <v>96</v>
      </c>
      <c r="C12" s="61" t="s">
        <v>99</v>
      </c>
      <c r="D12" s="76">
        <v>1.7651052274270107</v>
      </c>
      <c r="E12" s="76">
        <v>3.7338764426340765</v>
      </c>
      <c r="F12" s="76">
        <v>51.549316450196272</v>
      </c>
      <c r="G12" s="76">
        <v>17.892794000793955</v>
      </c>
      <c r="H12" s="76">
        <v>22.126801500697027</v>
      </c>
      <c r="I12" s="76">
        <v>776.86115340886022</v>
      </c>
      <c r="J12" s="76">
        <v>30.387187957763672</v>
      </c>
      <c r="K12" s="76">
        <v>28.621289929562671</v>
      </c>
      <c r="L12" s="76">
        <v>29.72550811326758</v>
      </c>
    </row>
    <row r="13" spans="1:12">
      <c r="A13" s="61" t="s">
        <v>76</v>
      </c>
      <c r="B13" s="61" t="s">
        <v>73</v>
      </c>
      <c r="C13" s="61" t="s">
        <v>83</v>
      </c>
      <c r="D13" s="76">
        <v>-4.1762013729977117</v>
      </c>
      <c r="E13" s="76">
        <v>-5.2059496567505743</v>
      </c>
      <c r="F13" s="76">
        <v>75.276094125265374</v>
      </c>
      <c r="G13" s="76">
        <v>15.935757443784189</v>
      </c>
      <c r="H13" s="76">
        <v>17.881162976882067</v>
      </c>
      <c r="I13" s="76">
        <v>524.38588050455542</v>
      </c>
      <c r="J13" s="76">
        <v>66.022865295410156</v>
      </c>
      <c r="K13" s="76">
        <v>205.28387027236198</v>
      </c>
      <c r="L13" s="76">
        <v>109.93082545634788</v>
      </c>
    </row>
    <row r="14" spans="1:12">
      <c r="A14" s="61" t="s">
        <v>84</v>
      </c>
      <c r="B14" s="61" t="s">
        <v>97</v>
      </c>
      <c r="C14" s="61" t="s">
        <v>85</v>
      </c>
      <c r="D14" s="76">
        <v>2.4390243902439046</v>
      </c>
      <c r="E14" s="76">
        <v>2.2067363530778428</v>
      </c>
      <c r="F14" s="76">
        <v>38.147566718995307</v>
      </c>
      <c r="G14" s="76">
        <v>27.521424564633115</v>
      </c>
      <c r="H14" s="76">
        <v>30.447552891760459</v>
      </c>
      <c r="I14" s="76">
        <v>593.7201742995145</v>
      </c>
      <c r="J14" s="76">
        <v>135.06890869140625</v>
      </c>
      <c r="K14" s="76">
        <v>119.84281183391796</v>
      </c>
      <c r="L14" s="76">
        <v>338.63911182214167</v>
      </c>
    </row>
    <row r="15" spans="1:12">
      <c r="A15" s="69" t="s">
        <v>78</v>
      </c>
      <c r="B15" s="69" t="s">
        <v>98</v>
      </c>
      <c r="C15" s="69" t="s">
        <v>86</v>
      </c>
      <c r="D15" s="77">
        <v>7.1768060836502112</v>
      </c>
      <c r="E15" s="77">
        <v>4.230038022813698</v>
      </c>
      <c r="F15" s="77">
        <v>92.770053944907204</v>
      </c>
      <c r="G15" s="77">
        <v>6.7619407299190062</v>
      </c>
      <c r="H15" s="77">
        <v>8.1291916118521765</v>
      </c>
      <c r="I15" s="77">
        <v>236.32925284243206</v>
      </c>
      <c r="J15" s="77">
        <v>34.633697509765625</v>
      </c>
      <c r="K15" s="77">
        <v>6.6767604573029589</v>
      </c>
      <c r="L15" s="77">
        <v>17.973287136332779</v>
      </c>
    </row>
    <row r="16" spans="1:12">
      <c r="A16" s="122"/>
      <c r="B16" s="122"/>
      <c r="C16" s="122"/>
      <c r="D16" s="123"/>
      <c r="E16" s="123"/>
      <c r="F16" s="123"/>
      <c r="G16" s="123"/>
      <c r="H16" s="123"/>
      <c r="I16" s="123"/>
      <c r="J16" s="123"/>
      <c r="K16" s="123"/>
      <c r="L16" s="123"/>
    </row>
    <row r="17" spans="1:26">
      <c r="A17" s="1" t="s">
        <v>91</v>
      </c>
      <c r="B17" s="55"/>
      <c r="C17" s="55"/>
      <c r="D17" s="55"/>
      <c r="E17" s="55"/>
      <c r="F17" s="55"/>
      <c r="G17" s="55"/>
      <c r="H17" s="55"/>
      <c r="I17" s="55"/>
      <c r="J17" s="55"/>
      <c r="K17" s="55"/>
      <c r="L17" s="55"/>
      <c r="M17" s="59"/>
      <c r="N17" s="58"/>
      <c r="O17" s="58"/>
      <c r="P17" s="58"/>
      <c r="Q17" s="58"/>
      <c r="R17" s="58"/>
      <c r="S17" s="58"/>
      <c r="T17" s="58"/>
      <c r="U17" s="58"/>
      <c r="V17" s="58"/>
      <c r="W17" s="58"/>
      <c r="X17" s="58"/>
      <c r="Y17" s="58"/>
      <c r="Z17" s="58"/>
    </row>
    <row r="18" spans="1:26">
      <c r="A18" s="55"/>
      <c r="B18" s="55"/>
      <c r="C18" s="55"/>
      <c r="D18" s="55"/>
      <c r="E18" s="55"/>
      <c r="F18" s="55"/>
      <c r="G18" s="55"/>
      <c r="H18" s="55"/>
      <c r="I18" s="55"/>
      <c r="J18" s="55"/>
      <c r="K18" s="55"/>
      <c r="L18" s="55"/>
      <c r="M18" s="59"/>
      <c r="N18" s="58"/>
      <c r="O18" s="58"/>
      <c r="P18" s="58"/>
      <c r="Q18" s="58"/>
      <c r="R18" s="58"/>
      <c r="S18" s="58"/>
      <c r="T18" s="58"/>
      <c r="U18" s="58"/>
      <c r="V18" s="58"/>
      <c r="W18" s="58"/>
      <c r="X18" s="58"/>
      <c r="Y18" s="58"/>
      <c r="Z18" s="58"/>
    </row>
    <row r="19" spans="1:26">
      <c r="A19" s="55"/>
      <c r="B19" s="55"/>
      <c r="C19" s="55"/>
      <c r="D19" s="55"/>
      <c r="E19" s="55"/>
      <c r="F19" s="55"/>
      <c r="G19" s="55"/>
      <c r="H19" s="55"/>
      <c r="I19" s="55"/>
      <c r="J19" s="55"/>
      <c r="K19" s="55"/>
      <c r="L19" s="55"/>
      <c r="M19" s="59"/>
      <c r="N19" s="58"/>
      <c r="O19" s="58"/>
      <c r="P19" s="58"/>
      <c r="Q19" s="58"/>
      <c r="R19" s="58"/>
      <c r="S19" s="58"/>
      <c r="T19" s="58"/>
      <c r="U19" s="58"/>
      <c r="V19" s="58"/>
      <c r="W19" s="58"/>
      <c r="X19" s="58"/>
      <c r="Y19" s="58"/>
      <c r="Z19" s="58"/>
    </row>
    <row r="20" spans="1:26">
      <c r="A20" s="55"/>
      <c r="B20" s="55"/>
      <c r="C20" s="55"/>
      <c r="D20" s="55"/>
      <c r="E20" s="55"/>
      <c r="F20" s="55"/>
      <c r="G20" s="55"/>
      <c r="H20" s="55"/>
      <c r="I20" s="55"/>
      <c r="J20" s="55"/>
      <c r="K20" s="55"/>
      <c r="L20" s="55"/>
      <c r="M20" s="59"/>
      <c r="N20" s="58"/>
      <c r="O20" s="58"/>
      <c r="P20" s="58"/>
      <c r="Q20" s="58"/>
      <c r="R20" s="58"/>
      <c r="S20" s="58"/>
      <c r="T20" s="58"/>
      <c r="U20" s="58"/>
      <c r="V20" s="58"/>
      <c r="W20" s="58"/>
      <c r="X20" s="58"/>
      <c r="Y20" s="58"/>
      <c r="Z20" s="58"/>
    </row>
    <row r="21" spans="1:26">
      <c r="A21" s="55"/>
      <c r="B21" s="55"/>
      <c r="C21" s="55"/>
      <c r="D21" s="55"/>
      <c r="E21" s="55"/>
      <c r="F21" s="55"/>
      <c r="G21" s="55"/>
      <c r="H21" s="55"/>
      <c r="I21" s="55"/>
      <c r="J21" s="55"/>
      <c r="K21" s="55"/>
      <c r="L21" s="55"/>
      <c r="M21" s="59"/>
      <c r="N21" s="58"/>
      <c r="O21" s="58"/>
      <c r="P21" s="58"/>
      <c r="Q21" s="58"/>
      <c r="R21" s="58"/>
      <c r="S21" s="58"/>
      <c r="T21" s="58"/>
      <c r="U21" s="58"/>
      <c r="V21" s="58"/>
      <c r="W21" s="58"/>
      <c r="X21" s="58"/>
      <c r="Y21" s="58"/>
      <c r="Z21" s="58"/>
    </row>
    <row r="22" spans="1:26">
      <c r="A22" s="55"/>
      <c r="B22" s="55"/>
      <c r="C22" s="55"/>
      <c r="D22" s="55"/>
      <c r="E22" s="55"/>
      <c r="F22" s="55"/>
      <c r="G22" s="55"/>
      <c r="H22" s="55"/>
      <c r="I22" s="55"/>
      <c r="J22" s="55"/>
      <c r="K22" s="55"/>
      <c r="L22" s="55"/>
      <c r="M22" s="59"/>
      <c r="N22" s="58"/>
      <c r="O22" s="58"/>
      <c r="P22" s="58"/>
      <c r="Q22" s="58"/>
      <c r="R22" s="58"/>
      <c r="S22" s="58"/>
      <c r="T22" s="58"/>
      <c r="U22" s="58"/>
      <c r="V22" s="58"/>
      <c r="W22" s="58"/>
      <c r="X22" s="58"/>
      <c r="Y22" s="58"/>
      <c r="Z22" s="58"/>
    </row>
    <row r="23" spans="1:26">
      <c r="A23" s="55"/>
      <c r="B23" s="55"/>
      <c r="C23" s="55"/>
      <c r="D23" s="55"/>
      <c r="E23" s="55"/>
      <c r="F23" s="55"/>
      <c r="G23" s="55"/>
      <c r="H23" s="55"/>
      <c r="I23" s="55"/>
      <c r="J23" s="55"/>
      <c r="K23" s="55"/>
      <c r="L23" s="55"/>
      <c r="M23" s="60"/>
    </row>
    <row r="24" spans="1:26">
      <c r="A24" s="55"/>
      <c r="B24" s="55"/>
      <c r="C24" s="55"/>
      <c r="D24" s="55"/>
      <c r="E24" s="55"/>
      <c r="F24" s="55"/>
      <c r="G24" s="55"/>
      <c r="H24" s="55"/>
      <c r="I24" s="55"/>
      <c r="J24" s="55"/>
      <c r="K24" s="55"/>
      <c r="L24" s="55"/>
      <c r="M24" s="59"/>
      <c r="N24" s="59"/>
      <c r="O24" s="59"/>
      <c r="P24" s="59"/>
      <c r="Q24" s="59"/>
      <c r="R24" s="59"/>
      <c r="S24" s="59"/>
      <c r="T24" s="59"/>
      <c r="U24" s="59"/>
      <c r="V24" s="59"/>
      <c r="W24" s="59"/>
      <c r="X24" s="59"/>
      <c r="Y24" s="59"/>
      <c r="Z24" s="59"/>
    </row>
    <row r="25" spans="1:26">
      <c r="A25" s="55"/>
      <c r="B25" s="55"/>
      <c r="C25" s="55"/>
      <c r="D25" s="55"/>
      <c r="E25" s="55"/>
      <c r="F25" s="55"/>
      <c r="G25" s="55"/>
      <c r="H25" s="55"/>
      <c r="I25" s="55"/>
      <c r="J25" s="55"/>
      <c r="K25" s="55"/>
      <c r="L25" s="55"/>
      <c r="M25" s="59"/>
      <c r="N25" s="58"/>
      <c r="O25" s="58"/>
      <c r="P25" s="58"/>
      <c r="Q25" s="58"/>
      <c r="R25" s="58"/>
      <c r="S25" s="58"/>
      <c r="T25" s="58"/>
      <c r="U25" s="58"/>
      <c r="V25" s="58"/>
      <c r="W25" s="58"/>
      <c r="X25" s="58"/>
      <c r="Y25" s="58"/>
      <c r="Z25" s="58"/>
    </row>
    <row r="26" spans="1:26">
      <c r="A26" s="55"/>
      <c r="B26" s="55"/>
      <c r="C26" s="55"/>
      <c r="D26" s="55"/>
      <c r="E26" s="55"/>
      <c r="F26" s="55"/>
      <c r="G26" s="55"/>
      <c r="H26" s="55"/>
      <c r="I26" s="55"/>
      <c r="J26" s="55"/>
      <c r="K26" s="55"/>
      <c r="L26" s="55"/>
      <c r="M26" s="59"/>
      <c r="N26" s="58"/>
      <c r="O26" s="58"/>
      <c r="P26" s="58"/>
      <c r="Q26" s="58"/>
      <c r="R26" s="58"/>
      <c r="S26" s="58"/>
      <c r="T26" s="58"/>
      <c r="U26" s="58"/>
      <c r="V26" s="58"/>
      <c r="W26" s="58"/>
      <c r="X26" s="58"/>
      <c r="Y26" s="58"/>
      <c r="Z26" s="58"/>
    </row>
    <row r="27" spans="1:26">
      <c r="A27" s="55"/>
      <c r="B27" s="55"/>
      <c r="C27" s="55"/>
      <c r="D27" s="55"/>
      <c r="E27" s="55"/>
      <c r="F27" s="55"/>
      <c r="G27" s="55"/>
      <c r="H27" s="55"/>
      <c r="I27" s="55"/>
      <c r="J27" s="55"/>
      <c r="K27" s="55"/>
      <c r="L27" s="55"/>
      <c r="M27" s="59"/>
      <c r="N27" s="58"/>
      <c r="O27" s="58"/>
      <c r="P27" s="58"/>
      <c r="Q27" s="58"/>
      <c r="R27" s="58"/>
      <c r="S27" s="58"/>
      <c r="T27" s="58"/>
      <c r="U27" s="58"/>
      <c r="V27" s="58"/>
      <c r="W27" s="58"/>
      <c r="X27" s="58"/>
      <c r="Y27" s="58"/>
      <c r="Z27" s="58"/>
    </row>
    <row r="28" spans="1:26">
      <c r="A28" s="55"/>
      <c r="B28" s="55"/>
      <c r="C28" s="55"/>
      <c r="D28" s="55"/>
      <c r="E28" s="55"/>
      <c r="F28" s="55"/>
      <c r="G28" s="55"/>
      <c r="H28" s="55"/>
      <c r="I28" s="55"/>
      <c r="J28" s="55"/>
      <c r="K28" s="55"/>
      <c r="L28" s="55"/>
      <c r="M28" s="59"/>
      <c r="N28" s="58"/>
      <c r="O28" s="58"/>
      <c r="P28" s="58"/>
      <c r="Q28" s="58"/>
      <c r="R28" s="58"/>
      <c r="S28" s="58"/>
      <c r="T28" s="58"/>
      <c r="U28" s="58"/>
      <c r="V28" s="58"/>
      <c r="W28" s="58"/>
      <c r="X28" s="58"/>
      <c r="Y28" s="58"/>
      <c r="Z28" s="58"/>
    </row>
    <row r="29" spans="1:26">
      <c r="A29" s="193"/>
      <c r="B29" s="194"/>
      <c r="C29" s="194"/>
      <c r="D29" s="194"/>
      <c r="E29" s="194"/>
      <c r="F29" s="55"/>
      <c r="G29" s="55"/>
      <c r="H29" s="55"/>
      <c r="I29" s="55"/>
      <c r="J29" s="55"/>
      <c r="K29" s="55"/>
      <c r="L29" s="55"/>
      <c r="M29" s="59"/>
      <c r="N29" s="58"/>
      <c r="O29" s="58"/>
      <c r="P29" s="58"/>
      <c r="Q29" s="58"/>
      <c r="R29" s="58"/>
      <c r="S29" s="58"/>
      <c r="T29" s="58"/>
      <c r="U29" s="58"/>
      <c r="V29" s="58"/>
      <c r="W29" s="58"/>
      <c r="X29" s="58"/>
      <c r="Y29" s="58"/>
      <c r="Z29" s="58"/>
    </row>
    <row r="30" spans="1:26">
      <c r="A30" s="194"/>
      <c r="B30" s="194"/>
      <c r="C30" s="194"/>
      <c r="D30" s="194"/>
      <c r="E30" s="194"/>
      <c r="F30" s="55"/>
      <c r="G30" s="55"/>
      <c r="H30" s="55"/>
      <c r="I30" s="55"/>
      <c r="J30" s="55"/>
      <c r="K30" s="55"/>
      <c r="L30" s="55"/>
      <c r="M30" s="59"/>
      <c r="N30" s="58"/>
      <c r="O30" s="58"/>
      <c r="P30" s="58"/>
      <c r="Q30" s="58"/>
      <c r="R30" s="58"/>
      <c r="S30" s="58"/>
      <c r="T30" s="58"/>
      <c r="U30" s="58"/>
      <c r="V30" s="58"/>
      <c r="W30" s="58"/>
      <c r="X30" s="58"/>
      <c r="Y30" s="58"/>
      <c r="Z30" s="58"/>
    </row>
    <row r="31" spans="1:26">
      <c r="A31" s="55"/>
      <c r="B31" s="55"/>
      <c r="C31" s="55"/>
      <c r="D31" s="55"/>
      <c r="E31" s="55"/>
      <c r="F31" s="55"/>
      <c r="G31" s="55"/>
      <c r="H31" s="55"/>
      <c r="I31" s="55"/>
      <c r="J31" s="55"/>
      <c r="K31" s="55"/>
      <c r="L31" s="55"/>
      <c r="M31" s="59"/>
      <c r="N31" s="58"/>
      <c r="O31" s="58"/>
      <c r="P31" s="58"/>
      <c r="Q31" s="58"/>
      <c r="R31" s="58"/>
      <c r="S31" s="58"/>
      <c r="T31" s="58"/>
      <c r="U31" s="58"/>
      <c r="V31" s="58"/>
      <c r="W31" s="58"/>
      <c r="X31" s="58"/>
      <c r="Y31" s="58"/>
      <c r="Z31" s="58"/>
    </row>
    <row r="32" spans="1:26">
      <c r="A32" s="55"/>
      <c r="B32" s="55"/>
      <c r="C32" s="55"/>
      <c r="D32" s="55"/>
      <c r="E32" s="55"/>
      <c r="F32" s="55"/>
      <c r="G32" s="55"/>
      <c r="H32" s="55"/>
      <c r="I32" s="55"/>
      <c r="J32" s="55"/>
      <c r="K32" s="55"/>
      <c r="L32" s="55"/>
    </row>
    <row r="33" spans="1:12">
      <c r="A33" s="55"/>
      <c r="B33" s="55"/>
      <c r="C33" s="55"/>
      <c r="D33" s="55"/>
      <c r="E33" s="55"/>
      <c r="F33" s="55"/>
      <c r="G33" s="55"/>
      <c r="H33" s="55"/>
      <c r="I33" s="55"/>
      <c r="J33" s="55"/>
      <c r="K33" s="55"/>
      <c r="L33" s="55"/>
    </row>
    <row r="34" spans="1:12">
      <c r="A34" s="55"/>
      <c r="B34" s="55"/>
      <c r="C34" s="55"/>
      <c r="D34" s="55"/>
      <c r="E34" s="55"/>
      <c r="F34" s="55"/>
      <c r="G34" s="55"/>
      <c r="H34" s="55"/>
      <c r="I34" s="55"/>
      <c r="J34" s="55"/>
      <c r="K34" s="55"/>
      <c r="L34" s="55"/>
    </row>
    <row r="35" spans="1:12">
      <c r="A35" s="55"/>
      <c r="B35" s="55"/>
      <c r="C35" s="55"/>
      <c r="D35" s="55"/>
      <c r="E35" s="55"/>
      <c r="F35" s="55"/>
      <c r="G35" s="55"/>
      <c r="H35" s="55"/>
      <c r="I35" s="55"/>
      <c r="J35" s="55"/>
      <c r="K35" s="55"/>
      <c r="L35" s="55"/>
    </row>
    <row r="36" spans="1:12">
      <c r="A36" s="55"/>
      <c r="B36" s="55"/>
      <c r="C36" s="55"/>
      <c r="D36" s="55"/>
      <c r="E36" s="55"/>
      <c r="F36" s="55"/>
      <c r="G36" s="55"/>
      <c r="H36" s="55"/>
      <c r="I36" s="55"/>
      <c r="J36" s="55"/>
      <c r="K36" s="55"/>
      <c r="L36" s="55"/>
    </row>
    <row r="37" spans="1:12">
      <c r="A37" s="55"/>
      <c r="B37" s="55"/>
      <c r="C37" s="55"/>
      <c r="D37" s="55"/>
      <c r="E37" s="55"/>
      <c r="F37" s="55"/>
      <c r="G37" s="55"/>
      <c r="H37" s="55"/>
      <c r="I37" s="55"/>
      <c r="J37" s="55"/>
      <c r="K37" s="55"/>
      <c r="L37" s="55"/>
    </row>
    <row r="38" spans="1:12">
      <c r="A38" s="55"/>
      <c r="B38" s="55"/>
      <c r="C38" s="55"/>
      <c r="D38" s="55"/>
      <c r="E38" s="55"/>
      <c r="F38" s="55"/>
      <c r="G38" s="55"/>
      <c r="H38" s="55"/>
      <c r="I38" s="55"/>
      <c r="J38" s="55"/>
      <c r="K38" s="55"/>
      <c r="L38" s="55"/>
    </row>
    <row r="39" spans="1:12">
      <c r="A39" s="55"/>
      <c r="B39" s="55"/>
      <c r="C39" s="55"/>
      <c r="D39" s="55"/>
      <c r="E39" s="55"/>
      <c r="F39" s="55"/>
      <c r="G39" s="55"/>
      <c r="H39" s="55"/>
      <c r="I39" s="55"/>
      <c r="J39" s="55"/>
      <c r="K39" s="55"/>
      <c r="L39" s="55"/>
    </row>
    <row r="40" spans="1:12">
      <c r="A40" s="55"/>
      <c r="B40" s="55"/>
      <c r="C40" s="55"/>
      <c r="D40" s="55"/>
      <c r="E40" s="55"/>
      <c r="F40" s="55"/>
      <c r="G40" s="55"/>
      <c r="H40" s="55"/>
      <c r="I40" s="55"/>
      <c r="J40" s="55"/>
      <c r="K40" s="55"/>
      <c r="L40" s="55"/>
    </row>
    <row r="41" spans="1:12">
      <c r="A41" s="55"/>
      <c r="B41" s="55"/>
      <c r="C41" s="55"/>
      <c r="D41" s="55"/>
      <c r="E41" s="55"/>
      <c r="F41" s="55"/>
      <c r="G41" s="55"/>
      <c r="H41" s="55"/>
      <c r="I41" s="55"/>
      <c r="J41" s="55"/>
      <c r="K41" s="55"/>
      <c r="L41" s="55"/>
    </row>
    <row r="42" spans="1:12">
      <c r="A42" s="55"/>
      <c r="B42" s="55"/>
      <c r="C42" s="55"/>
      <c r="D42" s="55"/>
      <c r="E42" s="55"/>
      <c r="F42" s="55"/>
      <c r="G42" s="55"/>
      <c r="H42" s="55"/>
      <c r="I42" s="55"/>
      <c r="J42" s="55"/>
      <c r="K42" s="55"/>
      <c r="L42" s="55"/>
    </row>
    <row r="43" spans="1:12">
      <c r="A43" s="55"/>
      <c r="B43" s="55"/>
      <c r="C43" s="55"/>
      <c r="D43" s="55"/>
      <c r="E43" s="55"/>
      <c r="F43" s="55"/>
      <c r="G43" s="55"/>
      <c r="H43" s="55"/>
      <c r="I43" s="55"/>
      <c r="J43" s="55"/>
      <c r="K43" s="55"/>
      <c r="L43" s="55"/>
    </row>
    <row r="44" spans="1:12">
      <c r="A44" s="57"/>
      <c r="B44" s="56"/>
      <c r="C44" s="56"/>
      <c r="D44" s="56"/>
      <c r="E44" s="55"/>
      <c r="F44" s="55"/>
      <c r="G44" s="55"/>
      <c r="H44" s="55"/>
      <c r="I44" s="55"/>
      <c r="J44" s="55"/>
      <c r="K44" s="55"/>
      <c r="L44" s="55"/>
    </row>
    <row r="45" spans="1:12">
      <c r="B45" s="56"/>
      <c r="C45" s="56"/>
      <c r="D45" s="56"/>
      <c r="E45" s="55"/>
      <c r="F45" s="55"/>
      <c r="G45" s="55"/>
      <c r="H45" s="55"/>
      <c r="I45" s="55"/>
      <c r="J45" s="55"/>
      <c r="K45" s="55"/>
      <c r="L45" s="55"/>
    </row>
    <row r="46" spans="1:12">
      <c r="A46" s="55"/>
      <c r="B46" s="55"/>
      <c r="C46" s="55"/>
      <c r="D46" s="55"/>
      <c r="E46" s="55"/>
      <c r="F46" s="55"/>
      <c r="G46" s="55"/>
      <c r="H46" s="55"/>
      <c r="I46" s="55"/>
      <c r="J46" s="55"/>
      <c r="K46" s="55"/>
      <c r="L46" s="55"/>
    </row>
    <row r="47" spans="1:12">
      <c r="A47" s="55"/>
      <c r="B47" s="55"/>
      <c r="C47" s="55"/>
      <c r="D47" s="55"/>
      <c r="E47" s="55"/>
      <c r="F47" s="55"/>
      <c r="G47" s="55"/>
      <c r="H47" s="55"/>
      <c r="I47" s="55"/>
      <c r="J47" s="55"/>
      <c r="K47" s="55"/>
      <c r="L47" s="55"/>
    </row>
    <row r="48" spans="1:12">
      <c r="A48" s="55"/>
      <c r="B48" s="55"/>
      <c r="C48" s="55"/>
      <c r="D48" s="55"/>
      <c r="E48" s="55"/>
      <c r="F48" s="55"/>
      <c r="G48" s="55"/>
      <c r="H48" s="55"/>
      <c r="I48" s="55"/>
      <c r="J48" s="55"/>
      <c r="K48" s="55"/>
      <c r="L48" s="55"/>
    </row>
    <row r="49" spans="1:12">
      <c r="A49" s="55"/>
      <c r="B49" s="55"/>
      <c r="C49" s="55"/>
      <c r="D49" s="55"/>
      <c r="E49" s="55"/>
      <c r="F49" s="55"/>
      <c r="G49" s="55"/>
      <c r="H49" s="55"/>
      <c r="I49" s="55"/>
      <c r="J49" s="55"/>
      <c r="K49" s="55"/>
      <c r="L49" s="55"/>
    </row>
    <row r="50" spans="1:12">
      <c r="A50" s="55"/>
      <c r="B50" s="55"/>
      <c r="C50" s="55"/>
      <c r="D50" s="55"/>
      <c r="E50" s="55"/>
      <c r="F50" s="55"/>
      <c r="G50" s="55"/>
      <c r="H50" s="55"/>
      <c r="I50" s="55"/>
      <c r="J50" s="55"/>
      <c r="K50" s="55"/>
      <c r="L50" s="55"/>
    </row>
    <row r="51" spans="1:12">
      <c r="A51" s="55"/>
      <c r="B51" s="55"/>
      <c r="C51" s="55"/>
      <c r="D51" s="55"/>
      <c r="E51" s="55"/>
      <c r="F51" s="55"/>
      <c r="G51" s="55"/>
      <c r="H51" s="55"/>
      <c r="I51" s="55"/>
      <c r="J51" s="55"/>
      <c r="K51" s="55"/>
      <c r="L51" s="55"/>
    </row>
    <row r="52" spans="1:12">
      <c r="A52" s="55"/>
      <c r="B52" s="55"/>
      <c r="C52" s="55"/>
      <c r="D52" s="55"/>
      <c r="E52" s="55"/>
      <c r="F52" s="55"/>
      <c r="G52" s="55"/>
      <c r="H52" s="55"/>
      <c r="I52" s="55"/>
      <c r="J52" s="55"/>
      <c r="K52" s="55"/>
      <c r="L52" s="55"/>
    </row>
    <row r="53" spans="1:12">
      <c r="A53" s="55"/>
      <c r="B53" s="55"/>
      <c r="C53" s="55"/>
      <c r="D53" s="55"/>
      <c r="E53" s="55"/>
      <c r="F53" s="55"/>
      <c r="G53" s="55"/>
      <c r="H53" s="55"/>
      <c r="I53" s="55"/>
      <c r="J53" s="55"/>
      <c r="K53" s="55"/>
      <c r="L53" s="55"/>
    </row>
    <row r="54" spans="1:12">
      <c r="A54" s="55"/>
      <c r="B54" s="55"/>
      <c r="C54" s="55"/>
      <c r="D54" s="55"/>
      <c r="E54" s="55"/>
      <c r="F54" s="55"/>
      <c r="G54" s="55"/>
      <c r="H54" s="55"/>
      <c r="I54" s="55"/>
      <c r="J54" s="55"/>
      <c r="K54" s="55"/>
      <c r="L54" s="55"/>
    </row>
    <row r="55" spans="1:12">
      <c r="E55" s="56"/>
      <c r="F55" s="56"/>
      <c r="G55" s="56"/>
      <c r="H55" s="56"/>
      <c r="I55" s="56"/>
      <c r="J55" s="56"/>
      <c r="K55" s="56"/>
      <c r="L55" s="56"/>
    </row>
    <row r="56" spans="1:12">
      <c r="A56" s="55"/>
      <c r="B56" s="55"/>
      <c r="C56" s="55"/>
      <c r="D56" s="55"/>
      <c r="E56" s="55"/>
      <c r="F56" s="55"/>
      <c r="G56" s="55"/>
      <c r="H56" s="55"/>
      <c r="I56" s="55"/>
      <c r="J56" s="55"/>
      <c r="K56" s="55"/>
      <c r="L56" s="55"/>
    </row>
    <row r="57" spans="1:12">
      <c r="A57" s="55"/>
      <c r="B57" s="55"/>
      <c r="C57" s="55"/>
      <c r="D57" s="55"/>
      <c r="E57" s="55"/>
      <c r="F57" s="55"/>
      <c r="G57" s="55"/>
      <c r="H57" s="55"/>
      <c r="I57" s="55"/>
      <c r="J57" s="55"/>
      <c r="K57" s="55"/>
      <c r="L57" s="55"/>
    </row>
    <row r="58" spans="1:12">
      <c r="A58" s="55"/>
      <c r="B58" s="55"/>
      <c r="C58" s="55"/>
      <c r="D58" s="55"/>
      <c r="E58" s="55"/>
      <c r="F58" s="55"/>
      <c r="G58" s="55"/>
      <c r="H58" s="55"/>
      <c r="I58" s="55"/>
      <c r="J58" s="55"/>
      <c r="K58" s="55"/>
      <c r="L58" s="55"/>
    </row>
    <row r="59" spans="1:12">
      <c r="A59" s="55"/>
      <c r="B59" s="55"/>
      <c r="C59" s="55"/>
      <c r="D59" s="55"/>
      <c r="E59" s="55"/>
      <c r="F59" s="55"/>
      <c r="G59" s="55"/>
      <c r="H59" s="55"/>
      <c r="I59" s="55"/>
      <c r="J59" s="55"/>
      <c r="K59" s="55"/>
      <c r="L59" s="55"/>
    </row>
    <row r="60" spans="1:12">
      <c r="A60" s="55"/>
      <c r="B60" s="55"/>
      <c r="C60" s="55"/>
      <c r="D60" s="55"/>
      <c r="E60" s="55"/>
      <c r="F60" s="55"/>
      <c r="G60" s="55"/>
      <c r="H60" s="55"/>
      <c r="I60" s="55"/>
      <c r="J60" s="55"/>
      <c r="K60" s="55"/>
      <c r="L60" s="55"/>
    </row>
    <row r="61" spans="1:12">
      <c r="A61" s="55"/>
      <c r="B61" s="55"/>
      <c r="C61" s="55"/>
      <c r="D61" s="55"/>
      <c r="E61" s="55"/>
      <c r="F61" s="55"/>
      <c r="G61" s="55"/>
      <c r="H61" s="55"/>
      <c r="I61" s="55"/>
      <c r="J61" s="55"/>
      <c r="K61" s="55"/>
      <c r="L61" s="55"/>
    </row>
    <row r="62" spans="1:12">
      <c r="A62" s="55"/>
      <c r="B62" s="55"/>
      <c r="C62" s="55"/>
      <c r="D62" s="55"/>
      <c r="E62" s="55"/>
      <c r="F62" s="55"/>
      <c r="G62" s="55"/>
      <c r="H62" s="55"/>
      <c r="I62" s="55"/>
      <c r="J62" s="55"/>
      <c r="K62" s="55"/>
      <c r="L62" s="55"/>
    </row>
    <row r="63" spans="1:12">
      <c r="A63" s="55"/>
      <c r="B63" s="55"/>
      <c r="C63" s="55"/>
      <c r="D63" s="55"/>
      <c r="E63" s="55"/>
      <c r="F63" s="55"/>
      <c r="G63" s="55"/>
      <c r="H63" s="55"/>
      <c r="I63" s="55"/>
      <c r="J63" s="55"/>
      <c r="K63" s="55"/>
      <c r="L63" s="55"/>
    </row>
    <row r="64" spans="1:12">
      <c r="A64" s="55"/>
      <c r="B64" s="55"/>
      <c r="C64" s="55"/>
      <c r="D64" s="55"/>
      <c r="E64" s="55"/>
      <c r="F64" s="55"/>
      <c r="G64" s="55"/>
      <c r="H64" s="55"/>
      <c r="I64" s="55"/>
      <c r="J64" s="55"/>
      <c r="K64" s="55"/>
      <c r="L64" s="55"/>
    </row>
    <row r="65" spans="1:12">
      <c r="A65" s="55"/>
      <c r="B65" s="55"/>
      <c r="C65" s="55"/>
      <c r="D65" s="55"/>
      <c r="E65" s="55"/>
      <c r="F65" s="55"/>
      <c r="G65" s="55"/>
      <c r="H65" s="55"/>
      <c r="I65" s="55"/>
      <c r="J65" s="55"/>
      <c r="K65" s="55"/>
      <c r="L65" s="55"/>
    </row>
    <row r="66" spans="1:12">
      <c r="A66" s="55"/>
      <c r="B66" s="55"/>
      <c r="C66" s="55"/>
      <c r="D66" s="55"/>
      <c r="E66" s="55"/>
      <c r="F66" s="55"/>
      <c r="G66" s="55"/>
      <c r="H66" s="55"/>
      <c r="I66" s="55"/>
      <c r="J66" s="55"/>
      <c r="K66" s="55"/>
      <c r="L66" s="55"/>
    </row>
    <row r="67" spans="1:12">
      <c r="A67" s="55"/>
      <c r="B67" s="55"/>
      <c r="C67" s="55"/>
      <c r="D67" s="55"/>
      <c r="E67" s="55"/>
      <c r="F67" s="55"/>
      <c r="G67" s="55"/>
      <c r="H67" s="55"/>
      <c r="I67" s="55"/>
      <c r="J67" s="55"/>
      <c r="K67" s="55"/>
      <c r="L67" s="55"/>
    </row>
    <row r="68" spans="1:12">
      <c r="A68" s="55"/>
      <c r="B68" s="55"/>
      <c r="C68" s="55"/>
      <c r="D68" s="55"/>
      <c r="E68" s="55"/>
      <c r="F68" s="55"/>
      <c r="G68" s="55"/>
      <c r="H68" s="55"/>
      <c r="I68" s="55"/>
      <c r="J68" s="55"/>
      <c r="K68" s="55"/>
      <c r="L68" s="55"/>
    </row>
    <row r="69" spans="1:12">
      <c r="A69" s="55"/>
      <c r="B69" s="55"/>
      <c r="C69" s="55"/>
      <c r="D69" s="55"/>
      <c r="E69" s="55"/>
      <c r="F69" s="55"/>
      <c r="G69" s="55"/>
      <c r="H69" s="55"/>
      <c r="I69" s="55"/>
      <c r="J69" s="55"/>
      <c r="K69" s="55"/>
      <c r="L69" s="55"/>
    </row>
    <row r="70" spans="1:12">
      <c r="A70" s="55"/>
      <c r="B70" s="55"/>
      <c r="C70" s="55"/>
      <c r="D70" s="55"/>
      <c r="E70" s="55"/>
      <c r="F70" s="55"/>
      <c r="G70" s="55"/>
      <c r="H70" s="55"/>
      <c r="I70" s="55"/>
      <c r="J70" s="55"/>
      <c r="K70" s="55"/>
      <c r="L70" s="55"/>
    </row>
    <row r="71" spans="1:12">
      <c r="A71" s="55"/>
      <c r="B71" s="55"/>
      <c r="C71" s="55"/>
      <c r="D71" s="55"/>
      <c r="E71" s="55"/>
      <c r="F71" s="55"/>
      <c r="G71" s="55"/>
      <c r="H71" s="55"/>
      <c r="I71" s="55"/>
      <c r="J71" s="55"/>
      <c r="K71" s="55"/>
      <c r="L71" s="55"/>
    </row>
    <row r="72" spans="1:12">
      <c r="A72" s="55"/>
      <c r="B72" s="55"/>
      <c r="C72" s="55"/>
      <c r="D72" s="55"/>
      <c r="E72" s="55"/>
      <c r="F72" s="55"/>
      <c r="G72" s="55"/>
      <c r="H72" s="55"/>
      <c r="I72" s="55"/>
      <c r="J72" s="55"/>
      <c r="K72" s="55"/>
      <c r="L72" s="55"/>
    </row>
    <row r="73" spans="1:12">
      <c r="A73" s="55"/>
      <c r="B73" s="55"/>
      <c r="C73" s="55"/>
      <c r="D73" s="55"/>
      <c r="E73" s="55"/>
      <c r="F73" s="55"/>
      <c r="G73" s="55"/>
      <c r="H73" s="55"/>
      <c r="I73" s="55"/>
      <c r="J73" s="55"/>
      <c r="K73" s="55"/>
      <c r="L73" s="55"/>
    </row>
    <row r="74" spans="1:12">
      <c r="A74" s="55"/>
      <c r="B74" s="55"/>
      <c r="C74" s="55"/>
      <c r="D74" s="55"/>
      <c r="E74" s="55"/>
      <c r="F74" s="55"/>
      <c r="G74" s="55"/>
      <c r="H74" s="55"/>
      <c r="I74" s="55"/>
      <c r="J74" s="55"/>
      <c r="K74" s="55"/>
      <c r="L74" s="55"/>
    </row>
    <row r="75" spans="1:12">
      <c r="A75" s="55"/>
      <c r="B75" s="55"/>
      <c r="C75" s="55"/>
      <c r="D75" s="55"/>
      <c r="E75" s="55"/>
      <c r="F75" s="55"/>
      <c r="G75" s="55"/>
      <c r="H75" s="55"/>
      <c r="I75" s="55"/>
      <c r="J75" s="55"/>
      <c r="K75" s="55"/>
      <c r="L75" s="55"/>
    </row>
    <row r="76" spans="1:12">
      <c r="A76" s="55"/>
      <c r="B76" s="55"/>
      <c r="C76" s="55"/>
      <c r="D76" s="55"/>
      <c r="E76" s="55"/>
      <c r="F76" s="55"/>
      <c r="G76" s="55"/>
      <c r="H76" s="55"/>
      <c r="I76" s="55"/>
      <c r="J76" s="55"/>
      <c r="K76" s="55"/>
      <c r="L76" s="55"/>
    </row>
    <row r="77" spans="1:12">
      <c r="A77" s="55"/>
      <c r="B77" s="55"/>
      <c r="C77" s="55"/>
      <c r="D77" s="55"/>
      <c r="E77" s="55"/>
      <c r="F77" s="55"/>
      <c r="G77" s="55"/>
      <c r="H77" s="55"/>
      <c r="I77" s="55"/>
      <c r="J77" s="55"/>
      <c r="K77" s="55"/>
      <c r="L77" s="55"/>
    </row>
    <row r="78" spans="1:12">
      <c r="A78" s="55"/>
      <c r="B78" s="55"/>
      <c r="C78" s="55"/>
      <c r="D78" s="55"/>
      <c r="E78" s="55"/>
      <c r="F78" s="55"/>
      <c r="G78" s="55"/>
      <c r="H78" s="55"/>
      <c r="I78" s="55"/>
      <c r="J78" s="55"/>
      <c r="K78" s="55"/>
      <c r="L78" s="55"/>
    </row>
    <row r="79" spans="1:12">
      <c r="A79" s="55"/>
      <c r="B79" s="55"/>
      <c r="C79" s="55"/>
      <c r="D79" s="55"/>
      <c r="E79" s="55"/>
      <c r="F79" s="55"/>
      <c r="G79" s="55"/>
      <c r="H79" s="55"/>
      <c r="I79" s="55"/>
      <c r="J79" s="55"/>
      <c r="K79" s="55"/>
      <c r="L79" s="55"/>
    </row>
    <row r="80" spans="1:12">
      <c r="A80" s="55"/>
      <c r="B80" s="55"/>
      <c r="C80" s="55"/>
      <c r="D80" s="55"/>
      <c r="E80" s="55"/>
      <c r="F80" s="55"/>
      <c r="G80" s="55"/>
      <c r="H80" s="55"/>
      <c r="I80" s="55"/>
      <c r="J80" s="55"/>
      <c r="K80" s="55"/>
      <c r="L80" s="55"/>
    </row>
    <row r="81" spans="1:12">
      <c r="A81" s="55"/>
      <c r="B81" s="55"/>
      <c r="C81" s="55"/>
      <c r="D81" s="55"/>
      <c r="E81" s="55"/>
      <c r="F81" s="55"/>
      <c r="G81" s="55"/>
      <c r="H81" s="55"/>
      <c r="I81" s="55"/>
      <c r="J81" s="55"/>
      <c r="K81" s="55"/>
      <c r="L81" s="55"/>
    </row>
    <row r="82" spans="1:12">
      <c r="A82" s="55"/>
      <c r="B82" s="55"/>
      <c r="C82" s="55"/>
      <c r="D82" s="55"/>
      <c r="E82" s="55"/>
      <c r="F82" s="55"/>
      <c r="G82" s="55"/>
      <c r="H82" s="55"/>
      <c r="I82" s="55"/>
      <c r="J82" s="55"/>
      <c r="K82" s="55"/>
      <c r="L82" s="55"/>
    </row>
    <row r="83" spans="1:12">
      <c r="A83" s="55"/>
      <c r="B83" s="55"/>
      <c r="C83" s="55"/>
      <c r="D83" s="55"/>
      <c r="E83" s="55"/>
      <c r="F83" s="55"/>
      <c r="G83" s="55"/>
      <c r="H83" s="55"/>
      <c r="I83" s="55"/>
      <c r="J83" s="55"/>
      <c r="K83" s="55"/>
      <c r="L83" s="55"/>
    </row>
    <row r="84" spans="1:12">
      <c r="A84" s="55"/>
      <c r="B84" s="55"/>
      <c r="C84" s="55"/>
      <c r="D84" s="55"/>
      <c r="E84" s="55"/>
      <c r="F84" s="55"/>
      <c r="G84" s="55"/>
      <c r="H84" s="55"/>
      <c r="I84" s="55"/>
      <c r="J84" s="55"/>
      <c r="K84" s="55"/>
      <c r="L84" s="55"/>
    </row>
    <row r="85" spans="1:12">
      <c r="A85" s="55"/>
      <c r="B85" s="55"/>
      <c r="C85" s="55"/>
      <c r="D85" s="55"/>
      <c r="E85" s="55"/>
      <c r="F85" s="55"/>
      <c r="G85" s="55"/>
      <c r="H85" s="55"/>
      <c r="I85" s="55"/>
      <c r="J85" s="55"/>
      <c r="K85" s="55"/>
      <c r="L85" s="55"/>
    </row>
    <row r="86" spans="1:12">
      <c r="A86" s="55"/>
      <c r="B86" s="55"/>
      <c r="C86" s="55"/>
      <c r="D86" s="55"/>
      <c r="E86" s="55"/>
      <c r="F86" s="55"/>
      <c r="G86" s="55"/>
      <c r="H86" s="55"/>
      <c r="I86" s="55"/>
      <c r="J86" s="55"/>
      <c r="K86" s="55"/>
      <c r="L86" s="55"/>
    </row>
    <row r="87" spans="1:12">
      <c r="A87" s="55"/>
      <c r="B87" s="55"/>
      <c r="C87" s="55"/>
      <c r="D87" s="55"/>
      <c r="E87" s="55"/>
      <c r="F87" s="55"/>
      <c r="G87" s="55"/>
      <c r="H87" s="55"/>
      <c r="I87" s="55"/>
      <c r="J87" s="55"/>
      <c r="K87" s="55"/>
      <c r="L87" s="55"/>
    </row>
    <row r="88" spans="1:12">
      <c r="A88" s="55"/>
      <c r="B88" s="55"/>
      <c r="C88" s="55"/>
      <c r="D88" s="55"/>
      <c r="E88" s="55"/>
      <c r="F88" s="55"/>
      <c r="G88" s="55"/>
      <c r="H88" s="55"/>
      <c r="I88" s="55"/>
      <c r="J88" s="55"/>
      <c r="K88" s="55"/>
      <c r="L88" s="55"/>
    </row>
    <row r="89" spans="1:12">
      <c r="A89" s="55"/>
      <c r="B89" s="55"/>
      <c r="C89" s="55"/>
      <c r="D89" s="55"/>
      <c r="E89" s="55"/>
      <c r="F89" s="55"/>
      <c r="G89" s="55"/>
      <c r="H89" s="55"/>
      <c r="I89" s="55"/>
      <c r="J89" s="55"/>
      <c r="K89" s="55"/>
      <c r="L89" s="55"/>
    </row>
    <row r="90" spans="1:12">
      <c r="A90" s="55"/>
      <c r="B90" s="55"/>
      <c r="C90" s="55"/>
      <c r="D90" s="55"/>
      <c r="E90" s="55"/>
      <c r="F90" s="55"/>
      <c r="G90" s="55"/>
      <c r="H90" s="55"/>
      <c r="I90" s="55"/>
      <c r="J90" s="55"/>
      <c r="K90" s="55"/>
      <c r="L90" s="55"/>
    </row>
    <row r="91" spans="1:12">
      <c r="A91" s="55"/>
      <c r="B91" s="55"/>
      <c r="C91" s="55"/>
      <c r="D91" s="55"/>
      <c r="E91" s="55"/>
      <c r="F91" s="55"/>
      <c r="G91" s="55"/>
      <c r="H91" s="55"/>
      <c r="I91" s="55"/>
      <c r="J91" s="55"/>
      <c r="K91" s="55"/>
      <c r="L91" s="55"/>
    </row>
    <row r="92" spans="1:12">
      <c r="A92" s="55"/>
      <c r="B92" s="55"/>
      <c r="C92" s="55"/>
      <c r="D92" s="55"/>
      <c r="E92" s="55"/>
      <c r="F92" s="55"/>
      <c r="G92" s="55"/>
      <c r="H92" s="55"/>
      <c r="I92" s="55"/>
      <c r="J92" s="55"/>
      <c r="K92" s="55"/>
      <c r="L92" s="55"/>
    </row>
    <row r="93" spans="1:12">
      <c r="A93" s="55"/>
      <c r="B93" s="55"/>
      <c r="C93" s="55"/>
      <c r="D93" s="55"/>
      <c r="E93" s="55"/>
      <c r="F93" s="55"/>
      <c r="G93" s="55"/>
      <c r="H93" s="55"/>
      <c r="I93" s="55"/>
      <c r="J93" s="55"/>
      <c r="K93" s="55"/>
      <c r="L93" s="55"/>
    </row>
    <row r="94" spans="1:12">
      <c r="A94" s="55"/>
      <c r="B94" s="55"/>
      <c r="C94" s="55"/>
      <c r="D94" s="55"/>
      <c r="E94" s="55"/>
      <c r="F94" s="55"/>
      <c r="G94" s="55"/>
      <c r="H94" s="55"/>
      <c r="I94" s="55"/>
      <c r="J94" s="55"/>
      <c r="K94" s="55"/>
      <c r="L94" s="55"/>
    </row>
    <row r="95" spans="1:12">
      <c r="A95" s="55"/>
      <c r="B95" s="55"/>
      <c r="C95" s="55"/>
      <c r="D95" s="55"/>
      <c r="E95" s="55"/>
      <c r="F95" s="55"/>
      <c r="G95" s="55"/>
      <c r="H95" s="55"/>
      <c r="I95" s="55"/>
      <c r="J95" s="55"/>
      <c r="K95" s="55"/>
      <c r="L95" s="55"/>
    </row>
    <row r="96" spans="1:12">
      <c r="A96" s="55"/>
      <c r="B96" s="55"/>
      <c r="C96" s="55"/>
      <c r="D96" s="55"/>
      <c r="E96" s="55"/>
      <c r="F96" s="55"/>
      <c r="G96" s="55"/>
      <c r="H96" s="55"/>
      <c r="I96" s="55"/>
      <c r="J96" s="55"/>
      <c r="K96" s="55"/>
      <c r="L96" s="55"/>
    </row>
    <row r="97" spans="1:12">
      <c r="A97" s="55"/>
      <c r="B97" s="55"/>
      <c r="C97" s="55"/>
      <c r="D97" s="55"/>
      <c r="E97" s="55"/>
      <c r="F97" s="55"/>
      <c r="G97" s="55"/>
      <c r="H97" s="55"/>
      <c r="I97" s="55"/>
      <c r="J97" s="55"/>
      <c r="K97" s="55"/>
      <c r="L97" s="55"/>
    </row>
    <row r="98" spans="1:12">
      <c r="A98" s="55"/>
      <c r="B98" s="55"/>
      <c r="C98" s="55"/>
      <c r="D98" s="55"/>
      <c r="E98" s="55"/>
      <c r="F98" s="55"/>
      <c r="G98" s="55"/>
      <c r="H98" s="55"/>
      <c r="I98" s="55"/>
      <c r="J98" s="55"/>
      <c r="K98" s="55"/>
      <c r="L98" s="55"/>
    </row>
    <row r="99" spans="1:12">
      <c r="A99" s="55"/>
      <c r="B99" s="55"/>
      <c r="C99" s="55"/>
      <c r="D99" s="55"/>
      <c r="E99" s="55"/>
      <c r="F99" s="55"/>
      <c r="G99" s="55"/>
      <c r="H99" s="55"/>
      <c r="I99" s="55"/>
      <c r="J99" s="55"/>
      <c r="K99" s="55"/>
      <c r="L99" s="55"/>
    </row>
    <row r="100" spans="1:12">
      <c r="A100" s="55"/>
      <c r="B100" s="55"/>
      <c r="C100" s="55"/>
      <c r="D100" s="55"/>
      <c r="E100" s="55"/>
      <c r="F100" s="55"/>
      <c r="G100" s="55"/>
      <c r="H100" s="55"/>
      <c r="I100" s="55"/>
      <c r="J100" s="55"/>
      <c r="K100" s="55"/>
      <c r="L100" s="55"/>
    </row>
    <row r="101" spans="1:12">
      <c r="A101" s="55"/>
      <c r="B101" s="55"/>
      <c r="C101" s="55"/>
      <c r="D101" s="55"/>
      <c r="E101" s="55"/>
      <c r="F101" s="55"/>
      <c r="G101" s="55"/>
      <c r="H101" s="55"/>
      <c r="I101" s="55"/>
      <c r="J101" s="55"/>
      <c r="K101" s="55"/>
      <c r="L101" s="55"/>
    </row>
    <row r="102" spans="1:12">
      <c r="A102" s="55"/>
      <c r="B102" s="55"/>
      <c r="C102" s="55"/>
      <c r="D102" s="55"/>
      <c r="E102" s="55"/>
      <c r="F102" s="55"/>
      <c r="G102" s="55"/>
      <c r="H102" s="55"/>
      <c r="I102" s="55"/>
      <c r="J102" s="55"/>
      <c r="K102" s="55"/>
      <c r="L102" s="55"/>
    </row>
    <row r="103" spans="1:12">
      <c r="A103" s="55"/>
      <c r="B103" s="55"/>
      <c r="C103" s="55"/>
      <c r="D103" s="55"/>
      <c r="E103" s="55"/>
      <c r="F103" s="55"/>
      <c r="G103" s="55"/>
      <c r="H103" s="55"/>
      <c r="I103" s="55"/>
      <c r="J103" s="55"/>
      <c r="K103" s="55"/>
      <c r="L103" s="55"/>
    </row>
    <row r="104" spans="1:12">
      <c r="A104" s="55"/>
      <c r="B104" s="55"/>
      <c r="C104" s="55"/>
      <c r="D104" s="55"/>
      <c r="E104" s="55"/>
      <c r="F104" s="55"/>
      <c r="G104" s="55"/>
      <c r="H104" s="55"/>
      <c r="I104" s="55"/>
      <c r="J104" s="55"/>
      <c r="K104" s="55"/>
      <c r="L104" s="55"/>
    </row>
    <row r="105" spans="1:12">
      <c r="A105" s="55"/>
      <c r="B105" s="55"/>
      <c r="C105" s="55"/>
      <c r="D105" s="55"/>
      <c r="E105" s="55"/>
      <c r="F105" s="55"/>
      <c r="G105" s="55"/>
      <c r="H105" s="55"/>
      <c r="I105" s="55"/>
      <c r="J105" s="55"/>
      <c r="K105" s="55"/>
      <c r="L105" s="55"/>
    </row>
    <row r="106" spans="1:12">
      <c r="A106" s="55"/>
      <c r="B106" s="55"/>
      <c r="C106" s="55"/>
      <c r="D106" s="55"/>
      <c r="E106" s="55"/>
      <c r="F106" s="55"/>
      <c r="G106" s="55"/>
      <c r="H106" s="55"/>
      <c r="I106" s="55"/>
      <c r="J106" s="55"/>
      <c r="K106" s="55"/>
      <c r="L106" s="55"/>
    </row>
    <row r="107" spans="1:12">
      <c r="A107" s="55"/>
      <c r="B107" s="55"/>
      <c r="C107" s="55"/>
      <c r="D107" s="55"/>
      <c r="E107" s="55"/>
      <c r="F107" s="55"/>
      <c r="G107" s="55"/>
      <c r="H107" s="55"/>
      <c r="I107" s="55"/>
      <c r="J107" s="55"/>
      <c r="K107" s="55"/>
      <c r="L107" s="55"/>
    </row>
    <row r="108" spans="1:12">
      <c r="A108" s="55"/>
      <c r="B108" s="55"/>
      <c r="C108" s="55"/>
      <c r="D108" s="55"/>
      <c r="E108" s="55"/>
      <c r="F108" s="55"/>
      <c r="G108" s="55"/>
      <c r="H108" s="55"/>
      <c r="I108" s="55"/>
      <c r="J108" s="55"/>
      <c r="K108" s="55"/>
      <c r="L108" s="55"/>
    </row>
    <row r="109" spans="1:12">
      <c r="A109" s="55"/>
      <c r="B109" s="55"/>
      <c r="C109" s="55"/>
      <c r="D109" s="55"/>
      <c r="E109" s="55"/>
      <c r="F109" s="55"/>
      <c r="G109" s="55"/>
      <c r="H109" s="55"/>
      <c r="I109" s="55"/>
      <c r="J109" s="55"/>
      <c r="K109" s="55"/>
      <c r="L109" s="55"/>
    </row>
    <row r="110" spans="1:12">
      <c r="A110" s="55"/>
      <c r="B110" s="55"/>
      <c r="C110" s="55"/>
      <c r="D110" s="55"/>
      <c r="E110" s="55"/>
      <c r="F110" s="55"/>
      <c r="G110" s="55"/>
      <c r="H110" s="55"/>
      <c r="I110" s="55"/>
      <c r="J110" s="55"/>
      <c r="K110" s="55"/>
      <c r="L110" s="55"/>
    </row>
    <row r="111" spans="1:12">
      <c r="A111" s="55"/>
      <c r="B111" s="55"/>
      <c r="C111" s="55"/>
      <c r="D111" s="55"/>
      <c r="E111" s="55"/>
      <c r="F111" s="55"/>
      <c r="G111" s="55"/>
      <c r="H111" s="55"/>
      <c r="I111" s="55"/>
      <c r="J111" s="55"/>
      <c r="K111" s="55"/>
      <c r="L111" s="55"/>
    </row>
    <row r="112" spans="1:12">
      <c r="A112" s="55"/>
      <c r="B112" s="55"/>
      <c r="C112" s="55"/>
      <c r="D112" s="55"/>
      <c r="E112" s="55"/>
      <c r="F112" s="55"/>
      <c r="G112" s="55"/>
      <c r="H112" s="55"/>
      <c r="I112" s="55"/>
      <c r="J112" s="55"/>
      <c r="K112" s="55"/>
      <c r="L112" s="55"/>
    </row>
    <row r="113" spans="1:12">
      <c r="A113" s="55"/>
      <c r="B113" s="55"/>
      <c r="C113" s="55"/>
      <c r="D113" s="55"/>
      <c r="E113" s="55"/>
      <c r="F113" s="55"/>
      <c r="G113" s="55"/>
      <c r="H113" s="55"/>
      <c r="I113" s="55"/>
      <c r="J113" s="55"/>
      <c r="K113" s="55"/>
      <c r="L113" s="55"/>
    </row>
    <row r="114" spans="1:12">
      <c r="A114" s="55"/>
      <c r="B114" s="55"/>
      <c r="C114" s="55"/>
      <c r="D114" s="55"/>
      <c r="E114" s="55"/>
      <c r="F114" s="55"/>
      <c r="G114" s="55"/>
      <c r="H114" s="55"/>
      <c r="I114" s="55"/>
      <c r="J114" s="55"/>
      <c r="K114" s="55"/>
      <c r="L114" s="55"/>
    </row>
    <row r="115" spans="1:12">
      <c r="A115" s="55"/>
      <c r="B115" s="55"/>
      <c r="C115" s="55"/>
      <c r="D115" s="55"/>
      <c r="E115" s="55"/>
      <c r="F115" s="55"/>
      <c r="G115" s="55"/>
      <c r="H115" s="55"/>
      <c r="I115" s="55"/>
      <c r="J115" s="55"/>
      <c r="K115" s="55"/>
      <c r="L115" s="55"/>
    </row>
    <row r="116" spans="1:12">
      <c r="A116" s="55"/>
      <c r="B116" s="55"/>
      <c r="C116" s="55"/>
      <c r="D116" s="55"/>
      <c r="E116" s="55"/>
      <c r="F116" s="55"/>
      <c r="G116" s="55"/>
      <c r="H116" s="55"/>
      <c r="I116" s="55"/>
      <c r="J116" s="55"/>
      <c r="K116" s="55"/>
      <c r="L116" s="55"/>
    </row>
    <row r="117" spans="1:12">
      <c r="A117" s="55"/>
      <c r="B117" s="55"/>
      <c r="C117" s="55"/>
      <c r="D117" s="55"/>
      <c r="E117" s="55"/>
      <c r="F117" s="55"/>
      <c r="G117" s="55"/>
      <c r="H117" s="55"/>
      <c r="I117" s="55"/>
      <c r="J117" s="55"/>
      <c r="K117" s="55"/>
      <c r="L117" s="55"/>
    </row>
    <row r="118" spans="1:12">
      <c r="A118" s="55"/>
      <c r="B118" s="55"/>
      <c r="C118" s="55"/>
      <c r="D118" s="55"/>
      <c r="E118" s="55"/>
      <c r="F118" s="55"/>
      <c r="G118" s="55"/>
      <c r="H118" s="55"/>
      <c r="I118" s="55"/>
      <c r="J118" s="55"/>
      <c r="K118" s="55"/>
      <c r="L118" s="55"/>
    </row>
    <row r="119" spans="1:12">
      <c r="A119" s="55"/>
      <c r="B119" s="55"/>
      <c r="C119" s="55"/>
      <c r="D119" s="55"/>
      <c r="E119" s="55"/>
      <c r="F119" s="55"/>
      <c r="G119" s="55"/>
      <c r="H119" s="55"/>
      <c r="I119" s="55"/>
      <c r="J119" s="55"/>
      <c r="K119" s="55"/>
      <c r="L119" s="55"/>
    </row>
    <row r="120" spans="1:12">
      <c r="A120" s="55"/>
      <c r="B120" s="55"/>
      <c r="C120" s="55"/>
      <c r="D120" s="55"/>
      <c r="E120" s="55"/>
      <c r="F120" s="55"/>
      <c r="G120" s="55"/>
      <c r="H120" s="55"/>
      <c r="I120" s="55"/>
      <c r="J120" s="55"/>
      <c r="K120" s="55"/>
      <c r="L120" s="55"/>
    </row>
    <row r="121" spans="1:12">
      <c r="A121" s="55"/>
      <c r="B121" s="55"/>
      <c r="C121" s="55"/>
      <c r="D121" s="55"/>
      <c r="E121" s="55"/>
      <c r="F121" s="55"/>
      <c r="G121" s="55"/>
      <c r="H121" s="55"/>
      <c r="I121" s="55"/>
      <c r="J121" s="55"/>
      <c r="K121" s="55"/>
      <c r="L121" s="55"/>
    </row>
    <row r="122" spans="1:12">
      <c r="A122" s="55"/>
      <c r="B122" s="55"/>
      <c r="C122" s="55"/>
      <c r="D122" s="55"/>
      <c r="E122" s="55"/>
      <c r="F122" s="55"/>
      <c r="G122" s="55"/>
      <c r="H122" s="55"/>
      <c r="I122" s="55"/>
      <c r="J122" s="55"/>
      <c r="K122" s="55"/>
      <c r="L122" s="55"/>
    </row>
    <row r="123" spans="1:12">
      <c r="A123" s="55"/>
      <c r="B123" s="55"/>
      <c r="C123" s="55"/>
      <c r="D123" s="55"/>
      <c r="E123" s="55"/>
      <c r="F123" s="55"/>
      <c r="G123" s="55"/>
      <c r="H123" s="55"/>
      <c r="I123" s="55"/>
      <c r="J123" s="55"/>
      <c r="K123" s="55"/>
      <c r="L123" s="55"/>
    </row>
    <row r="124" spans="1:12">
      <c r="A124" s="55"/>
      <c r="B124" s="55"/>
      <c r="C124" s="55"/>
      <c r="D124" s="55"/>
      <c r="E124" s="55"/>
      <c r="F124" s="55"/>
      <c r="G124" s="55"/>
      <c r="H124" s="55"/>
      <c r="I124" s="55"/>
      <c r="J124" s="55"/>
      <c r="K124" s="55"/>
      <c r="L124" s="55"/>
    </row>
  </sheetData>
  <mergeCells count="7">
    <mergeCell ref="A5:L5"/>
    <mergeCell ref="A29:E30"/>
    <mergeCell ref="C6:C7"/>
    <mergeCell ref="D6:F6"/>
    <mergeCell ref="K6:L6"/>
    <mergeCell ref="A6:B7"/>
    <mergeCell ref="G6:I6"/>
  </mergeCells>
  <phoneticPr fontId="5" type="noConversion"/>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showGridLines="0" topLeftCell="A8" workbookViewId="0">
      <selection activeCell="H32" sqref="H32"/>
    </sheetView>
  </sheetViews>
  <sheetFormatPr defaultRowHeight="14.25"/>
  <cols>
    <col min="1" max="5" width="9" style="105" customWidth="1"/>
    <col min="6" max="7" width="9" style="105"/>
    <col min="8" max="8" width="12.375" style="105" customWidth="1"/>
    <col min="9" max="9" width="17.125" style="117" bestFit="1" customWidth="1"/>
    <col min="10" max="10" width="13.375" style="118" bestFit="1" customWidth="1"/>
    <col min="11" max="11" width="10.625" style="118" bestFit="1" customWidth="1"/>
    <col min="12" max="12" width="12.25" style="118" customWidth="1"/>
    <col min="13" max="13" width="11.5" style="120" bestFit="1" customWidth="1"/>
    <col min="14" max="14" width="8.125" style="120" bestFit="1" customWidth="1"/>
    <col min="15" max="15" width="9" style="105" customWidth="1"/>
    <col min="16" max="16" width="9.625" style="105" customWidth="1"/>
    <col min="17" max="16384" width="9" style="105"/>
  </cols>
  <sheetData>
    <row r="1" spans="2:16">
      <c r="I1" s="106"/>
      <c r="J1" s="204" t="s">
        <v>177</v>
      </c>
      <c r="K1" s="204"/>
      <c r="L1" s="107" t="s">
        <v>178</v>
      </c>
      <c r="M1" s="205" t="s">
        <v>179</v>
      </c>
      <c r="N1" s="205"/>
      <c r="O1" s="205" t="s">
        <v>180</v>
      </c>
      <c r="P1" s="205"/>
    </row>
    <row r="2" spans="2:16" ht="24">
      <c r="E2" s="52"/>
      <c r="F2" s="52"/>
      <c r="G2" s="52"/>
      <c r="H2" s="108"/>
      <c r="I2" s="109" t="s">
        <v>32</v>
      </c>
      <c r="J2" s="110" t="s">
        <v>92</v>
      </c>
      <c r="K2" s="110" t="s">
        <v>93</v>
      </c>
      <c r="L2" s="110" t="s">
        <v>181</v>
      </c>
      <c r="M2" s="95" t="s">
        <v>182</v>
      </c>
      <c r="N2" s="95" t="s">
        <v>183</v>
      </c>
      <c r="O2" s="111" t="s">
        <v>184</v>
      </c>
      <c r="P2" s="111" t="s">
        <v>185</v>
      </c>
    </row>
    <row r="3" spans="2:16" ht="15.75">
      <c r="E3" s="52"/>
      <c r="F3" s="52"/>
      <c r="G3" s="52"/>
      <c r="I3" s="106">
        <v>41912</v>
      </c>
      <c r="J3" s="110">
        <v>27281.72</v>
      </c>
      <c r="K3" s="110">
        <v>136.06</v>
      </c>
      <c r="L3" s="107">
        <v>404.3</v>
      </c>
      <c r="M3" s="112">
        <v>48242.5</v>
      </c>
      <c r="N3" s="112">
        <v>37.9</v>
      </c>
      <c r="O3" s="112">
        <v>4094.9</v>
      </c>
      <c r="P3" s="112"/>
    </row>
    <row r="4" spans="2:16" ht="15.75">
      <c r="E4" s="52"/>
      <c r="F4" s="52"/>
      <c r="G4" s="52"/>
      <c r="I4" s="106">
        <v>41882</v>
      </c>
      <c r="J4" s="110">
        <v>24810.957600000002</v>
      </c>
      <c r="K4" s="110">
        <v>143.5514</v>
      </c>
      <c r="L4" s="158">
        <v>237</v>
      </c>
      <c r="M4" s="112">
        <v>47959.5</v>
      </c>
      <c r="N4" s="112">
        <v>37.85</v>
      </c>
      <c r="O4" s="112">
        <v>2956.8</v>
      </c>
      <c r="P4" s="112"/>
    </row>
    <row r="5" spans="2:16" ht="15.75">
      <c r="E5" s="52"/>
      <c r="F5" s="52"/>
      <c r="G5" s="52"/>
      <c r="I5" s="106">
        <v>41851</v>
      </c>
      <c r="J5" s="110">
        <v>21899.308300000001</v>
      </c>
      <c r="K5" s="110">
        <v>157.35550000000001</v>
      </c>
      <c r="L5" s="107">
        <v>243.6</v>
      </c>
      <c r="M5" s="112">
        <v>47690.3</v>
      </c>
      <c r="N5" s="112">
        <v>37.75</v>
      </c>
      <c r="O5" s="112">
        <v>2043.7</v>
      </c>
      <c r="P5" s="112"/>
    </row>
    <row r="6" spans="2:16">
      <c r="B6" s="72"/>
      <c r="I6" s="113">
        <v>41820</v>
      </c>
      <c r="J6" s="110">
        <v>17982.1708</v>
      </c>
      <c r="K6" s="110">
        <v>146.0025</v>
      </c>
      <c r="L6" s="110">
        <v>454.7</v>
      </c>
      <c r="M6" s="112">
        <v>46406.5</v>
      </c>
      <c r="N6" s="112">
        <v>36.94</v>
      </c>
      <c r="O6" s="112">
        <v>1394.3</v>
      </c>
      <c r="P6" s="112"/>
    </row>
    <row r="7" spans="2:16">
      <c r="B7" s="72"/>
      <c r="I7" s="113">
        <v>41790</v>
      </c>
      <c r="J7" s="110">
        <v>14000.2523</v>
      </c>
      <c r="K7" s="110">
        <v>179.7602</v>
      </c>
      <c r="L7" s="110">
        <v>253.9</v>
      </c>
      <c r="M7" s="112">
        <v>45419.5</v>
      </c>
      <c r="N7" s="112">
        <v>36.28</v>
      </c>
      <c r="O7" s="112">
        <v>810.9</v>
      </c>
      <c r="P7" s="112"/>
    </row>
    <row r="8" spans="2:16">
      <c r="I8" s="113">
        <v>41759</v>
      </c>
      <c r="J8" s="110">
        <v>9441.4302000000007</v>
      </c>
      <c r="K8" s="110">
        <v>158.01599999999999</v>
      </c>
      <c r="L8" s="110">
        <v>142</v>
      </c>
      <c r="M8" s="112">
        <v>44501.8</v>
      </c>
      <c r="N8" s="112">
        <v>35.9</v>
      </c>
      <c r="O8" s="112">
        <v>479.8</v>
      </c>
      <c r="P8" s="112"/>
    </row>
    <row r="9" spans="2:16" ht="15" customHeight="1">
      <c r="I9" s="113">
        <v>41729</v>
      </c>
      <c r="J9" s="110">
        <v>7176.7</v>
      </c>
      <c r="K9" s="110">
        <v>161.5</v>
      </c>
      <c r="L9" s="110">
        <v>284.3</v>
      </c>
      <c r="M9" s="112">
        <v>42978.6</v>
      </c>
      <c r="N9" s="112">
        <v>34.700000000000003</v>
      </c>
      <c r="O9" s="112">
        <v>279.3</v>
      </c>
      <c r="P9" s="114">
        <f t="shared" ref="P9" si="0">O9*100</f>
        <v>27930</v>
      </c>
    </row>
    <row r="10" spans="2:16">
      <c r="I10" s="113">
        <v>41698</v>
      </c>
      <c r="J10" s="110">
        <v>4156.2464</v>
      </c>
      <c r="K10" s="110">
        <v>136.90389999999999</v>
      </c>
      <c r="L10" s="110">
        <v>226.3</v>
      </c>
      <c r="M10" s="112">
        <v>41923.800000000003</v>
      </c>
      <c r="N10" s="112">
        <v>33.94</v>
      </c>
      <c r="O10" s="112">
        <v>134</v>
      </c>
      <c r="P10" s="114"/>
    </row>
    <row r="11" spans="2:16">
      <c r="I11" s="113">
        <v>41639</v>
      </c>
      <c r="J11" s="110">
        <v>14248.525299999999</v>
      </c>
      <c r="K11" s="110">
        <v>21.2316</v>
      </c>
      <c r="L11" s="110">
        <v>1111.7</v>
      </c>
      <c r="M11" s="112">
        <v>40161.1</v>
      </c>
      <c r="N11" s="112">
        <v>32.700000000000003</v>
      </c>
      <c r="O11" s="112"/>
      <c r="P11" s="114">
        <v>20010</v>
      </c>
    </row>
    <row r="12" spans="2:16">
      <c r="I12" s="113">
        <v>41608</v>
      </c>
      <c r="J12" s="110">
        <v>11858.0774</v>
      </c>
      <c r="K12" s="110">
        <v>15.2537</v>
      </c>
      <c r="L12" s="110">
        <v>335.2</v>
      </c>
      <c r="M12" s="112">
        <v>38687.800000000003</v>
      </c>
      <c r="N12" s="112">
        <v>31.6</v>
      </c>
      <c r="O12" s="112"/>
      <c r="P12" s="114"/>
    </row>
    <row r="13" spans="2:16">
      <c r="I13" s="113">
        <v>41578</v>
      </c>
      <c r="J13" s="110">
        <v>10617.266</v>
      </c>
      <c r="K13" s="110">
        <v>13.7151</v>
      </c>
      <c r="L13" s="110">
        <v>230.3</v>
      </c>
      <c r="M13" s="112">
        <v>37940.6</v>
      </c>
      <c r="N13" s="112">
        <v>31.2</v>
      </c>
      <c r="O13" s="112"/>
      <c r="P13" s="114"/>
    </row>
    <row r="14" spans="2:16">
      <c r="I14" s="113">
        <v>41547</v>
      </c>
      <c r="J14" s="110">
        <v>9404.1836000000003</v>
      </c>
      <c r="K14" s="110">
        <v>9.3699999999999992</v>
      </c>
      <c r="L14" s="110">
        <v>347.8</v>
      </c>
      <c r="M14" s="112">
        <v>36759.800000000003</v>
      </c>
      <c r="N14" s="112">
        <v>30.47</v>
      </c>
      <c r="O14" s="112"/>
      <c r="P14" s="114">
        <v>15769.999999999998</v>
      </c>
    </row>
    <row r="15" spans="2:16">
      <c r="I15" s="113">
        <v>41517</v>
      </c>
      <c r="J15" s="110">
        <v>8211.0764999999992</v>
      </c>
      <c r="K15" s="110">
        <v>4.5747</v>
      </c>
      <c r="L15" s="110">
        <v>215.6</v>
      </c>
      <c r="M15" s="112">
        <v>35129</v>
      </c>
      <c r="N15" s="112">
        <v>29.4</v>
      </c>
      <c r="O15" s="112"/>
      <c r="P15" s="114"/>
    </row>
    <row r="16" spans="2:16">
      <c r="I16" s="113">
        <v>41486</v>
      </c>
      <c r="J16" s="110">
        <v>6987.058</v>
      </c>
      <c r="K16" s="110">
        <v>-1.2089000000000001</v>
      </c>
      <c r="L16" s="110">
        <v>217.7</v>
      </c>
      <c r="M16" s="112">
        <v>33373.9</v>
      </c>
      <c r="N16" s="112">
        <v>28.16</v>
      </c>
      <c r="O16" s="112"/>
      <c r="P16" s="114"/>
    </row>
    <row r="17" spans="1:16">
      <c r="I17" s="113">
        <v>41455</v>
      </c>
      <c r="J17" s="110">
        <v>5789.4312</v>
      </c>
      <c r="K17" s="110">
        <v>-5.6936999999999998</v>
      </c>
      <c r="L17" s="110">
        <v>470.1</v>
      </c>
      <c r="M17" s="112">
        <v>31887</v>
      </c>
      <c r="N17" s="112">
        <v>27.1</v>
      </c>
      <c r="O17" s="112"/>
      <c r="P17" s="114">
        <v>12610</v>
      </c>
    </row>
    <row r="18" spans="1:16">
      <c r="I18" s="113">
        <v>41425</v>
      </c>
      <c r="J18" s="110">
        <v>4376.4119000000001</v>
      </c>
      <c r="K18" s="110">
        <v>-9.9749999999999996</v>
      </c>
      <c r="L18" s="110">
        <v>173.9</v>
      </c>
      <c r="M18" s="112">
        <v>30437.3</v>
      </c>
      <c r="N18" s="112">
        <v>26.1</v>
      </c>
      <c r="O18" s="112"/>
      <c r="P18" s="114"/>
    </row>
    <row r="19" spans="1:16">
      <c r="I19" s="113">
        <v>41394</v>
      </c>
      <c r="J19" s="110">
        <v>3450.8</v>
      </c>
      <c r="K19" s="110">
        <v>-8.1999999999999993</v>
      </c>
      <c r="L19" s="110">
        <v>164.5</v>
      </c>
      <c r="M19" s="112">
        <v>28874.3</v>
      </c>
      <c r="N19" s="112">
        <v>25</v>
      </c>
      <c r="O19" s="112"/>
      <c r="P19" s="114"/>
    </row>
    <row r="20" spans="1:16">
      <c r="I20" s="113">
        <v>41364</v>
      </c>
      <c r="J20" s="110">
        <v>2566.3000000000002</v>
      </c>
      <c r="K20" s="110">
        <v>10.4</v>
      </c>
      <c r="L20" s="110">
        <v>488</v>
      </c>
      <c r="M20" s="112">
        <v>27726.7</v>
      </c>
      <c r="N20" s="112">
        <v>24.2</v>
      </c>
      <c r="O20" s="112"/>
      <c r="P20" s="114">
        <v>9020</v>
      </c>
    </row>
    <row r="21" spans="1:16">
      <c r="I21" s="113">
        <v>41333</v>
      </c>
      <c r="J21" s="110">
        <v>1681.2208000000001</v>
      </c>
      <c r="K21" s="110">
        <v>27.23</v>
      </c>
      <c r="L21" s="110"/>
      <c r="M21" s="112">
        <v>25991.599999999999</v>
      </c>
      <c r="N21" s="112">
        <v>23</v>
      </c>
      <c r="O21" s="112"/>
      <c r="P21" s="114"/>
    </row>
    <row r="22" spans="1:16">
      <c r="I22" s="113">
        <v>41274</v>
      </c>
      <c r="J22" s="110">
        <v>11777.5</v>
      </c>
      <c r="K22" s="110">
        <v>41</v>
      </c>
      <c r="L22" s="110">
        <v>773.9</v>
      </c>
      <c r="M22" s="112">
        <v>24588</v>
      </c>
      <c r="N22" s="112">
        <v>21.9</v>
      </c>
      <c r="O22" s="112"/>
      <c r="P22" s="114">
        <v>6833</v>
      </c>
    </row>
    <row r="23" spans="1:16">
      <c r="I23" s="113">
        <v>41243</v>
      </c>
      <c r="J23" s="110">
        <v>10310.6</v>
      </c>
      <c r="K23" s="110">
        <v>36.799999999999997</v>
      </c>
      <c r="L23" s="110">
        <v>376.9</v>
      </c>
      <c r="M23" s="112">
        <v>23280.3</v>
      </c>
      <c r="N23" s="112">
        <v>20.9</v>
      </c>
      <c r="O23" s="112"/>
      <c r="P23" s="114"/>
    </row>
    <row r="24" spans="1:16">
      <c r="I24" s="113">
        <v>41213</v>
      </c>
      <c r="J24" s="110">
        <v>9355.7999999999993</v>
      </c>
      <c r="K24" s="110">
        <v>36.700000000000003</v>
      </c>
      <c r="L24" s="110">
        <v>210</v>
      </c>
      <c r="M24" s="112">
        <v>22048.6</v>
      </c>
      <c r="N24" s="112">
        <v>20</v>
      </c>
      <c r="O24" s="112"/>
      <c r="P24" s="114"/>
    </row>
    <row r="25" spans="1:16">
      <c r="I25" s="113">
        <v>41182</v>
      </c>
      <c r="J25" s="110">
        <v>8616.2999999999993</v>
      </c>
      <c r="K25" s="110">
        <v>37.5</v>
      </c>
      <c r="L25" s="110">
        <v>324.89999999999998</v>
      </c>
      <c r="M25" s="112">
        <v>21241.5</v>
      </c>
      <c r="N25" s="112">
        <v>19</v>
      </c>
      <c r="O25" s="112"/>
      <c r="P25" s="114">
        <v>4370</v>
      </c>
    </row>
    <row r="26" spans="1:16">
      <c r="A26" s="115"/>
      <c r="I26" s="113">
        <v>41152</v>
      </c>
      <c r="J26" s="110">
        <v>7868</v>
      </c>
      <c r="K26" s="110">
        <v>40.5</v>
      </c>
      <c r="L26" s="110">
        <v>240.9</v>
      </c>
      <c r="M26" s="112">
        <v>20263.900000000001</v>
      </c>
      <c r="N26" s="112">
        <v>18.7</v>
      </c>
      <c r="O26" s="112"/>
      <c r="P26" s="114"/>
    </row>
    <row r="27" spans="1:16">
      <c r="I27" s="113">
        <v>41121</v>
      </c>
      <c r="J27" s="110">
        <v>7086.2</v>
      </c>
      <c r="K27" s="110">
        <v>44.1</v>
      </c>
      <c r="L27" s="110">
        <v>201.6</v>
      </c>
      <c r="M27" s="112">
        <v>19255.7</v>
      </c>
      <c r="N27" s="112">
        <v>18</v>
      </c>
      <c r="O27" s="112"/>
      <c r="P27" s="114"/>
    </row>
    <row r="28" spans="1:16">
      <c r="I28" s="113">
        <v>41090</v>
      </c>
      <c r="J28" s="110">
        <v>6317.5</v>
      </c>
      <c r="K28" s="110">
        <v>30.8</v>
      </c>
      <c r="L28" s="110">
        <v>612.79999999999995</v>
      </c>
      <c r="M28" s="112">
        <v>18376.099999999999</v>
      </c>
      <c r="N28" s="112">
        <v>17.3</v>
      </c>
      <c r="O28" s="112"/>
      <c r="P28" s="114">
        <v>2770</v>
      </c>
    </row>
    <row r="29" spans="1:16">
      <c r="I29" s="113">
        <v>41060</v>
      </c>
      <c r="J29" s="110">
        <v>5000.6000000000004</v>
      </c>
      <c r="K29" s="110">
        <v>44.2</v>
      </c>
      <c r="L29" s="110">
        <v>212.7</v>
      </c>
      <c r="M29" s="112">
        <v>17575.3</v>
      </c>
      <c r="N29" s="112">
        <v>16.7</v>
      </c>
      <c r="O29" s="112"/>
      <c r="P29" s="114"/>
    </row>
    <row r="30" spans="1:16">
      <c r="I30" s="113">
        <v>41029</v>
      </c>
      <c r="J30" s="110">
        <v>3903.7</v>
      </c>
      <c r="K30" s="110">
        <v>57.8</v>
      </c>
      <c r="L30" s="110">
        <v>147.30000000000001</v>
      </c>
      <c r="M30" s="112">
        <v>16667.5</v>
      </c>
      <c r="N30" s="112">
        <v>16</v>
      </c>
      <c r="O30" s="112"/>
      <c r="P30" s="114"/>
    </row>
    <row r="31" spans="1:16">
      <c r="I31" s="113">
        <v>40999</v>
      </c>
      <c r="J31" s="110">
        <v>3024.5</v>
      </c>
      <c r="K31" s="110">
        <v>99.1</v>
      </c>
      <c r="L31" s="110">
        <v>326.39999999999998</v>
      </c>
      <c r="M31" s="112">
        <v>15897.1</v>
      </c>
      <c r="N31" s="112">
        <v>15.4</v>
      </c>
      <c r="O31" s="112"/>
      <c r="P31" s="114">
        <v>1780</v>
      </c>
    </row>
    <row r="32" spans="1:16">
      <c r="I32" s="113">
        <v>40968</v>
      </c>
      <c r="J32" s="110">
        <v>1281</v>
      </c>
      <c r="K32" s="110">
        <v>38.9</v>
      </c>
      <c r="L32" s="110"/>
      <c r="M32" s="112">
        <v>15206</v>
      </c>
      <c r="N32" s="112">
        <v>14.9</v>
      </c>
      <c r="O32" s="112"/>
      <c r="P32" s="114"/>
    </row>
    <row r="33" spans="9:16">
      <c r="I33" s="113">
        <v>40939</v>
      </c>
      <c r="J33" s="110">
        <v>553.60230000000001</v>
      </c>
      <c r="K33" s="110">
        <v>17.325600000000001</v>
      </c>
      <c r="L33" s="110"/>
      <c r="M33" s="112">
        <v>14391.9</v>
      </c>
      <c r="N33" s="112">
        <v>14.3</v>
      </c>
      <c r="O33" s="112"/>
      <c r="P33" s="114"/>
    </row>
    <row r="34" spans="9:16">
      <c r="I34" s="113">
        <v>40908</v>
      </c>
      <c r="J34" s="110">
        <v>6962.9</v>
      </c>
      <c r="K34" s="110">
        <v>5.2</v>
      </c>
      <c r="L34" s="110">
        <v>675.7</v>
      </c>
      <c r="M34" s="112">
        <v>13660</v>
      </c>
      <c r="N34" s="112">
        <v>13.7</v>
      </c>
      <c r="O34" s="112"/>
      <c r="P34" s="114">
        <v>1040</v>
      </c>
    </row>
    <row r="35" spans="9:16">
      <c r="I35" s="113">
        <v>40877</v>
      </c>
      <c r="J35" s="110">
        <v>6271.1</v>
      </c>
      <c r="K35" s="110">
        <v>10.3</v>
      </c>
      <c r="L35" s="110">
        <v>363.6</v>
      </c>
      <c r="M35" s="112">
        <v>12842.4</v>
      </c>
      <c r="N35" s="112">
        <v>13</v>
      </c>
      <c r="O35" s="112"/>
      <c r="P35" s="114"/>
    </row>
    <row r="36" spans="9:16">
      <c r="I36" s="113">
        <v>40847</v>
      </c>
      <c r="J36" s="110">
        <v>5718.9</v>
      </c>
      <c r="K36" s="110">
        <v>14</v>
      </c>
      <c r="L36" s="110">
        <v>217.7</v>
      </c>
      <c r="M36" s="112"/>
      <c r="N36" s="112">
        <v>12.2</v>
      </c>
      <c r="O36" s="112"/>
      <c r="P36" s="114"/>
    </row>
    <row r="37" spans="9:16">
      <c r="I37" s="113">
        <v>40816</v>
      </c>
      <c r="J37" s="110">
        <v>5262.6</v>
      </c>
      <c r="K37" s="110">
        <v>24.2</v>
      </c>
      <c r="L37" s="110">
        <v>381.3</v>
      </c>
      <c r="M37" s="112"/>
      <c r="N37" s="112">
        <v>11.5</v>
      </c>
      <c r="O37" s="112"/>
      <c r="P37" s="114">
        <v>450</v>
      </c>
    </row>
    <row r="38" spans="9:16">
      <c r="I38" s="113">
        <v>40786</v>
      </c>
      <c r="J38" s="110">
        <v>4823.8999999999996</v>
      </c>
      <c r="K38" s="110">
        <v>37.5</v>
      </c>
      <c r="L38" s="110">
        <v>105.2</v>
      </c>
      <c r="M38" s="112"/>
      <c r="N38" s="112">
        <v>10.8</v>
      </c>
      <c r="O38" s="112"/>
      <c r="P38" s="114"/>
    </row>
    <row r="39" spans="9:16">
      <c r="I39" s="113">
        <v>40755</v>
      </c>
      <c r="J39" s="110">
        <v>4219.1000000000004</v>
      </c>
      <c r="K39" s="110">
        <v>45.3</v>
      </c>
      <c r="L39" s="110">
        <v>156.6</v>
      </c>
      <c r="M39" s="112"/>
      <c r="N39" s="112">
        <v>10</v>
      </c>
      <c r="O39" s="112"/>
      <c r="P39" s="114"/>
    </row>
    <row r="40" spans="9:16">
      <c r="I40" s="113">
        <v>40724</v>
      </c>
      <c r="J40" s="110">
        <v>4106.7</v>
      </c>
      <c r="K40" s="110">
        <v>68.099999999999994</v>
      </c>
      <c r="L40" s="110">
        <v>647.6</v>
      </c>
      <c r="M40" s="112"/>
      <c r="N40" s="112">
        <v>9.4</v>
      </c>
      <c r="O40" s="112"/>
      <c r="P40" s="114">
        <v>220.00000000000003</v>
      </c>
    </row>
    <row r="41" spans="9:16">
      <c r="I41" s="113">
        <v>40694</v>
      </c>
      <c r="J41" s="110">
        <v>2884.3</v>
      </c>
      <c r="K41" s="110">
        <v>44.4</v>
      </c>
      <c r="L41" s="110">
        <v>187.1</v>
      </c>
      <c r="M41" s="112"/>
      <c r="N41" s="112">
        <v>8.6999999999999993</v>
      </c>
      <c r="O41" s="112"/>
      <c r="P41" s="114"/>
    </row>
    <row r="42" spans="9:16">
      <c r="I42" s="113">
        <v>40663</v>
      </c>
      <c r="J42" s="110">
        <v>2026.9</v>
      </c>
      <c r="K42" s="110">
        <v>27.3</v>
      </c>
      <c r="L42" s="110">
        <v>139</v>
      </c>
      <c r="M42" s="112"/>
      <c r="N42" s="112">
        <v>8.1</v>
      </c>
      <c r="O42" s="112"/>
      <c r="P42" s="114"/>
    </row>
    <row r="43" spans="9:16">
      <c r="I43" s="113">
        <v>40633</v>
      </c>
      <c r="J43" s="110">
        <v>1359.1</v>
      </c>
      <c r="K43" s="110">
        <v>27.1</v>
      </c>
      <c r="L43" s="110">
        <v>247.7</v>
      </c>
      <c r="M43" s="112"/>
      <c r="N43" s="112">
        <v>7.5</v>
      </c>
      <c r="O43" s="112"/>
      <c r="P43" s="114">
        <v>80</v>
      </c>
    </row>
    <row r="44" spans="9:16">
      <c r="I44" s="113">
        <v>40602</v>
      </c>
      <c r="J44" s="110">
        <v>842.5</v>
      </c>
      <c r="K44" s="110">
        <v>18.5</v>
      </c>
      <c r="L44" s="110">
        <v>99.7</v>
      </c>
      <c r="M44" s="112"/>
      <c r="N44" s="112">
        <v>7</v>
      </c>
      <c r="O44" s="112"/>
      <c r="P44" s="114"/>
    </row>
    <row r="45" spans="9:16">
      <c r="I45" s="113">
        <v>40574</v>
      </c>
      <c r="J45" s="110">
        <v>442.87740000000002</v>
      </c>
      <c r="K45" s="110">
        <v>19.7546</v>
      </c>
      <c r="L45" s="110">
        <v>110.2</v>
      </c>
      <c r="M45" s="112"/>
      <c r="N45" s="112">
        <v>6.4</v>
      </c>
      <c r="O45" s="112"/>
      <c r="P45" s="114"/>
    </row>
    <row r="46" spans="9:16">
      <c r="I46" s="113">
        <v>40543</v>
      </c>
      <c r="J46" s="110">
        <v>6593</v>
      </c>
      <c r="K46" s="110">
        <v>4.5999999999999996</v>
      </c>
      <c r="L46" s="110">
        <v>712.7</v>
      </c>
      <c r="M46" s="112"/>
      <c r="N46" s="112"/>
      <c r="O46" s="112"/>
      <c r="P46" s="114">
        <v>20</v>
      </c>
    </row>
    <row r="47" spans="9:16">
      <c r="I47" s="113">
        <v>40512</v>
      </c>
      <c r="J47" s="110">
        <v>5701.9</v>
      </c>
      <c r="K47" s="110">
        <v>-1</v>
      </c>
      <c r="L47" s="110">
        <v>416.5</v>
      </c>
      <c r="M47" s="112"/>
      <c r="N47" s="112"/>
      <c r="O47" s="112"/>
      <c r="P47" s="114"/>
    </row>
    <row r="48" spans="9:16">
      <c r="I48" s="113">
        <v>40482</v>
      </c>
      <c r="J48" s="110">
        <v>5070.6000000000004</v>
      </c>
      <c r="K48" s="110">
        <v>-3.6</v>
      </c>
      <c r="L48" s="110">
        <v>275.89999999999998</v>
      </c>
      <c r="M48" s="112"/>
      <c r="N48" s="112"/>
      <c r="O48" s="112"/>
      <c r="P48" s="114"/>
    </row>
    <row r="49" spans="9:16">
      <c r="I49" s="113">
        <v>40451</v>
      </c>
      <c r="J49" s="110">
        <v>4298.8999999999996</v>
      </c>
      <c r="K49" s="110">
        <v>-10.3</v>
      </c>
      <c r="L49" s="110">
        <v>337.9</v>
      </c>
      <c r="M49" s="112"/>
      <c r="N49" s="112"/>
      <c r="O49" s="112"/>
      <c r="P49" s="114"/>
    </row>
    <row r="50" spans="9:16">
      <c r="I50" s="113">
        <v>40421</v>
      </c>
      <c r="J50" s="110">
        <v>3539.1</v>
      </c>
      <c r="K50" s="110">
        <v>-16.399999999999999</v>
      </c>
      <c r="L50" s="110">
        <v>398.9</v>
      </c>
      <c r="M50" s="116"/>
      <c r="N50" s="116"/>
      <c r="O50" s="112"/>
      <c r="P50" s="114"/>
    </row>
    <row r="51" spans="9:16">
      <c r="I51" s="113">
        <v>40390</v>
      </c>
      <c r="J51" s="110">
        <v>1084.5999999999999</v>
      </c>
      <c r="K51" s="110">
        <v>-34.1</v>
      </c>
      <c r="L51" s="110">
        <v>140</v>
      </c>
      <c r="M51" s="116"/>
      <c r="N51" s="116"/>
      <c r="O51" s="112"/>
      <c r="P51" s="114"/>
    </row>
    <row r="52" spans="9:16">
      <c r="I52" s="113">
        <v>40359</v>
      </c>
      <c r="J52" s="110">
        <v>917.1</v>
      </c>
      <c r="K52" s="110">
        <v>-40.6</v>
      </c>
      <c r="L52" s="110">
        <v>308.39999999999998</v>
      </c>
      <c r="M52" s="116"/>
      <c r="N52" s="116"/>
      <c r="O52" s="112"/>
      <c r="P52" s="114"/>
    </row>
    <row r="53" spans="9:16">
      <c r="I53" s="113">
        <v>40329</v>
      </c>
      <c r="J53" s="110">
        <v>744.4</v>
      </c>
      <c r="K53" s="110">
        <v>-45.8</v>
      </c>
      <c r="L53" s="110">
        <v>142.5</v>
      </c>
      <c r="M53" s="116"/>
      <c r="N53" s="116"/>
      <c r="O53" s="112"/>
      <c r="P53" s="114"/>
    </row>
    <row r="54" spans="9:16">
      <c r="I54" s="113">
        <v>40298</v>
      </c>
      <c r="J54" s="110">
        <v>1003.2</v>
      </c>
      <c r="K54" s="110">
        <v>-40.6</v>
      </c>
      <c r="L54" s="110">
        <v>105.4</v>
      </c>
      <c r="M54" s="116"/>
      <c r="N54" s="116"/>
      <c r="O54" s="112"/>
      <c r="P54" s="114"/>
    </row>
    <row r="55" spans="9:16">
      <c r="I55" s="113">
        <v>40268</v>
      </c>
      <c r="J55" s="110">
        <v>460.4</v>
      </c>
      <c r="K55" s="110">
        <v>-41.3</v>
      </c>
      <c r="L55" s="110"/>
      <c r="M55" s="116"/>
      <c r="N55" s="116"/>
      <c r="O55" s="112"/>
      <c r="P55" s="114"/>
    </row>
    <row r="56" spans="9:16">
      <c r="I56" s="113">
        <v>40237</v>
      </c>
      <c r="J56" s="110">
        <v>255.4</v>
      </c>
      <c r="K56" s="110">
        <v>-19</v>
      </c>
      <c r="L56" s="110"/>
      <c r="M56" s="116"/>
      <c r="N56" s="116"/>
      <c r="O56" s="112"/>
      <c r="P56" s="114"/>
    </row>
    <row r="57" spans="9:16">
      <c r="I57" s="113">
        <v>40209</v>
      </c>
      <c r="J57" s="110">
        <v>120.3706</v>
      </c>
      <c r="K57" s="110">
        <v>13.2098</v>
      </c>
      <c r="L57" s="110"/>
      <c r="M57" s="116"/>
      <c r="N57" s="116"/>
      <c r="O57" s="112"/>
      <c r="P57" s="114"/>
    </row>
    <row r="58" spans="9:16">
      <c r="I58" s="113">
        <v>40178</v>
      </c>
      <c r="J58" s="110">
        <v>3021.58</v>
      </c>
      <c r="K58" s="110">
        <v>102.2</v>
      </c>
      <c r="L58" s="110">
        <v>951.5</v>
      </c>
      <c r="M58" s="116"/>
      <c r="N58" s="116"/>
      <c r="O58" s="112"/>
      <c r="P58" s="114"/>
    </row>
    <row r="59" spans="9:16">
      <c r="I59" s="113">
        <v>40147</v>
      </c>
      <c r="J59" s="110">
        <v>2750.11</v>
      </c>
      <c r="K59" s="110">
        <v>112.8</v>
      </c>
      <c r="L59" s="110">
        <v>449.2</v>
      </c>
      <c r="M59" s="116"/>
      <c r="N59" s="116"/>
      <c r="O59" s="112"/>
      <c r="P59" s="114"/>
    </row>
    <row r="60" spans="9:16">
      <c r="I60" s="113">
        <v>40117</v>
      </c>
      <c r="J60" s="110">
        <v>2596.33</v>
      </c>
      <c r="K60" s="110">
        <v>123.5</v>
      </c>
      <c r="L60" s="110">
        <v>245.7</v>
      </c>
      <c r="M60" s="116"/>
      <c r="N60" s="116"/>
      <c r="O60" s="112"/>
      <c r="P60" s="114"/>
    </row>
    <row r="61" spans="9:16">
      <c r="I61" s="113">
        <v>40086</v>
      </c>
      <c r="J61" s="110">
        <v>2475.7399999999998</v>
      </c>
      <c r="K61" s="110">
        <v>136.1</v>
      </c>
      <c r="L61" s="110">
        <v>358</v>
      </c>
      <c r="M61" s="116"/>
      <c r="N61" s="116"/>
      <c r="O61" s="112"/>
      <c r="P61" s="114"/>
    </row>
    <row r="62" spans="9:16">
      <c r="I62" s="113">
        <v>40056</v>
      </c>
      <c r="J62" s="110">
        <v>2343</v>
      </c>
      <c r="K62" s="110">
        <v>147.4</v>
      </c>
      <c r="L62" s="110">
        <v>230.6</v>
      </c>
      <c r="M62" s="116"/>
      <c r="N62" s="116"/>
      <c r="O62" s="112"/>
      <c r="P62" s="114"/>
    </row>
    <row r="63" spans="9:16">
      <c r="I63" s="113">
        <v>40025</v>
      </c>
      <c r="J63" s="110">
        <v>2233.3000000000002</v>
      </c>
      <c r="K63" s="110">
        <v>159.1</v>
      </c>
      <c r="L63" s="110">
        <v>198.5</v>
      </c>
      <c r="M63" s="116"/>
      <c r="N63" s="116"/>
      <c r="O63" s="112"/>
      <c r="P63" s="114"/>
    </row>
    <row r="64" spans="9:16">
      <c r="I64" s="113">
        <v>39994</v>
      </c>
      <c r="J64" s="110">
        <v>2153.73</v>
      </c>
      <c r="K64" s="110">
        <v>193.7</v>
      </c>
      <c r="L64" s="110">
        <v>414.2</v>
      </c>
      <c r="M64" s="116"/>
      <c r="N64" s="116"/>
      <c r="O64" s="112"/>
      <c r="P64" s="114"/>
    </row>
    <row r="65" spans="1:16">
      <c r="I65" s="113">
        <v>39964</v>
      </c>
      <c r="J65" s="110">
        <v>2018.61</v>
      </c>
      <c r="K65" s="110">
        <v>306</v>
      </c>
      <c r="L65" s="110">
        <v>229.4</v>
      </c>
      <c r="M65" s="116"/>
      <c r="N65" s="116"/>
      <c r="O65" s="112"/>
      <c r="P65" s="114"/>
    </row>
    <row r="66" spans="1:16">
      <c r="L66" s="119"/>
    </row>
    <row r="67" spans="1:16" ht="15.75">
      <c r="A67" s="115" t="s">
        <v>186</v>
      </c>
      <c r="B67" s="56"/>
      <c r="C67" s="56"/>
      <c r="I67" s="121"/>
    </row>
  </sheetData>
  <mergeCells count="3">
    <mergeCell ref="J1:K1"/>
    <mergeCell ref="M1:N1"/>
    <mergeCell ref="O1:P1"/>
  </mergeCells>
  <phoneticPr fontId="5"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8"/>
  <sheetViews>
    <sheetView topLeftCell="A10" workbookViewId="0">
      <selection activeCell="A14" sqref="A14:L14"/>
    </sheetView>
  </sheetViews>
  <sheetFormatPr defaultRowHeight="12"/>
  <cols>
    <col min="1" max="1" width="9.75" style="50" customWidth="1"/>
    <col min="2" max="59" width="9" style="50"/>
    <col min="60" max="16384" width="9" style="49"/>
  </cols>
  <sheetData>
    <row r="1" spans="1:29" s="52" customFormat="1" ht="15.75">
      <c r="A1" s="48"/>
      <c r="B1" s="48"/>
      <c r="C1" s="48"/>
      <c r="D1" s="48"/>
      <c r="E1" s="48"/>
      <c r="F1" s="48"/>
      <c r="G1" s="48"/>
      <c r="H1" s="48"/>
      <c r="I1" s="48"/>
      <c r="J1" s="48"/>
      <c r="K1" s="48"/>
      <c r="L1" s="48"/>
      <c r="M1" s="48"/>
      <c r="N1" s="54"/>
      <c r="O1" s="54"/>
      <c r="P1" s="54"/>
      <c r="Q1" s="54"/>
      <c r="R1" s="54"/>
      <c r="S1" s="54"/>
      <c r="T1" s="54"/>
      <c r="U1" s="54"/>
      <c r="V1" s="54"/>
      <c r="W1" s="54"/>
      <c r="X1" s="54"/>
      <c r="Y1" s="54"/>
      <c r="Z1" s="53"/>
      <c r="AA1" s="53"/>
      <c r="AB1" s="53"/>
      <c r="AC1" s="53"/>
    </row>
    <row r="2" spans="1:29" s="52" customFormat="1" ht="15.75">
      <c r="A2" s="48"/>
      <c r="B2" s="48"/>
      <c r="C2" s="48"/>
      <c r="D2" s="48"/>
      <c r="E2" s="48"/>
      <c r="F2" s="48"/>
      <c r="G2" s="48"/>
      <c r="H2" s="48"/>
      <c r="I2" s="48"/>
      <c r="J2" s="48"/>
      <c r="K2" s="48"/>
      <c r="L2" s="48"/>
      <c r="M2" s="48"/>
      <c r="N2" s="54"/>
      <c r="O2" s="54"/>
      <c r="P2" s="54"/>
      <c r="Q2" s="54"/>
      <c r="R2" s="54"/>
      <c r="S2" s="54"/>
      <c r="T2" s="54"/>
      <c r="U2" s="54"/>
      <c r="V2" s="54"/>
      <c r="W2" s="54"/>
      <c r="X2" s="54"/>
      <c r="Y2" s="54"/>
      <c r="Z2" s="53"/>
      <c r="AA2" s="53"/>
      <c r="AB2" s="53"/>
      <c r="AC2" s="53"/>
    </row>
    <row r="3" spans="1:29" ht="14.25" customHeight="1"/>
    <row r="4" spans="1:29" ht="24.75" customHeight="1" thickBot="1">
      <c r="A4" s="206" t="s">
        <v>126</v>
      </c>
      <c r="B4" s="207"/>
      <c r="C4" s="207"/>
      <c r="D4" s="207"/>
      <c r="E4" s="207"/>
      <c r="F4" s="207"/>
      <c r="G4" s="207"/>
      <c r="H4" s="207"/>
      <c r="I4" s="207"/>
      <c r="J4" s="207"/>
      <c r="K4" s="207"/>
      <c r="L4" s="208"/>
    </row>
    <row r="5" spans="1:29" s="51" customFormat="1" ht="15" thickBot="1">
      <c r="A5" s="210" t="s">
        <v>349</v>
      </c>
      <c r="B5" s="211"/>
      <c r="C5" s="211"/>
      <c r="D5" s="211"/>
      <c r="E5" s="211"/>
      <c r="F5" s="211"/>
      <c r="G5" s="211"/>
      <c r="H5" s="211"/>
      <c r="I5" s="211"/>
      <c r="J5" s="211"/>
      <c r="K5" s="211"/>
      <c r="L5" s="212"/>
    </row>
    <row r="6" spans="1:29" s="51" customFormat="1" ht="56.25" customHeight="1" thickBot="1">
      <c r="A6" s="213" t="s">
        <v>411</v>
      </c>
      <c r="B6" s="214"/>
      <c r="C6" s="214"/>
      <c r="D6" s="214"/>
      <c r="E6" s="214"/>
      <c r="F6" s="214"/>
      <c r="G6" s="214"/>
      <c r="H6" s="214"/>
      <c r="I6" s="214"/>
      <c r="J6" s="214"/>
      <c r="K6" s="214"/>
      <c r="L6" s="215"/>
    </row>
    <row r="7" spans="1:29" s="51" customFormat="1" ht="15" thickBot="1">
      <c r="A7" s="210" t="s">
        <v>347</v>
      </c>
      <c r="B7" s="211"/>
      <c r="C7" s="211"/>
      <c r="D7" s="211"/>
      <c r="E7" s="211"/>
      <c r="F7" s="211"/>
      <c r="G7" s="211"/>
      <c r="H7" s="211"/>
      <c r="I7" s="211"/>
      <c r="J7" s="211"/>
      <c r="K7" s="211"/>
      <c r="L7" s="212"/>
    </row>
    <row r="8" spans="1:29" s="51" customFormat="1" ht="75" customHeight="1" thickBot="1">
      <c r="A8" s="213" t="s">
        <v>348</v>
      </c>
      <c r="B8" s="214"/>
      <c r="C8" s="214"/>
      <c r="D8" s="214"/>
      <c r="E8" s="214"/>
      <c r="F8" s="214"/>
      <c r="G8" s="214"/>
      <c r="H8" s="214"/>
      <c r="I8" s="214"/>
      <c r="J8" s="214"/>
      <c r="K8" s="214"/>
      <c r="L8" s="215"/>
    </row>
    <row r="9" spans="1:29" s="51" customFormat="1" ht="15" customHeight="1" thickBot="1">
      <c r="A9" s="210" t="s">
        <v>352</v>
      </c>
      <c r="B9" s="211"/>
      <c r="C9" s="211"/>
      <c r="D9" s="211"/>
      <c r="E9" s="211"/>
      <c r="F9" s="211"/>
      <c r="G9" s="211"/>
      <c r="H9" s="211"/>
      <c r="I9" s="211"/>
      <c r="J9" s="211"/>
      <c r="K9" s="211"/>
      <c r="L9" s="212"/>
    </row>
    <row r="10" spans="1:29" s="51" customFormat="1" ht="78.75" customHeight="1" thickBot="1">
      <c r="A10" s="213" t="s">
        <v>353</v>
      </c>
      <c r="B10" s="214"/>
      <c r="C10" s="214"/>
      <c r="D10" s="214"/>
      <c r="E10" s="214"/>
      <c r="F10" s="214"/>
      <c r="G10" s="214"/>
      <c r="H10" s="214"/>
      <c r="I10" s="214"/>
      <c r="J10" s="214"/>
      <c r="K10" s="214"/>
      <c r="L10" s="215"/>
      <c r="N10" s="75"/>
    </row>
    <row r="11" spans="1:29" s="51" customFormat="1" ht="15" thickBot="1">
      <c r="A11" s="210" t="s">
        <v>354</v>
      </c>
      <c r="B11" s="211"/>
      <c r="C11" s="211"/>
      <c r="D11" s="211"/>
      <c r="E11" s="211"/>
      <c r="F11" s="211"/>
      <c r="G11" s="211"/>
      <c r="H11" s="211"/>
      <c r="I11" s="211"/>
      <c r="J11" s="211"/>
      <c r="K11" s="211"/>
      <c r="L11" s="212"/>
    </row>
    <row r="12" spans="1:29" s="51" customFormat="1" ht="73.5" customHeight="1" thickBot="1">
      <c r="A12" s="213" t="s">
        <v>355</v>
      </c>
      <c r="B12" s="214"/>
      <c r="C12" s="214"/>
      <c r="D12" s="214"/>
      <c r="E12" s="214"/>
      <c r="F12" s="214"/>
      <c r="G12" s="214"/>
      <c r="H12" s="214"/>
      <c r="I12" s="214"/>
      <c r="J12" s="214"/>
      <c r="K12" s="214"/>
      <c r="L12" s="215"/>
    </row>
    <row r="13" spans="1:29" s="51" customFormat="1" ht="18" customHeight="1" thickBot="1">
      <c r="A13" s="210" t="s">
        <v>375</v>
      </c>
      <c r="B13" s="211"/>
      <c r="C13" s="211"/>
      <c r="D13" s="211"/>
      <c r="E13" s="211"/>
      <c r="F13" s="211"/>
      <c r="G13" s="211"/>
      <c r="H13" s="211"/>
      <c r="I13" s="211"/>
      <c r="J13" s="211"/>
      <c r="K13" s="211"/>
      <c r="L13" s="212"/>
    </row>
    <row r="14" spans="1:29" s="51" customFormat="1" ht="86.25" customHeight="1" thickBot="1">
      <c r="A14" s="213" t="s">
        <v>376</v>
      </c>
      <c r="B14" s="214"/>
      <c r="C14" s="214"/>
      <c r="D14" s="214"/>
      <c r="E14" s="214"/>
      <c r="F14" s="214"/>
      <c r="G14" s="214"/>
      <c r="H14" s="214"/>
      <c r="I14" s="214"/>
      <c r="J14" s="214"/>
      <c r="K14" s="214"/>
      <c r="L14" s="215"/>
    </row>
    <row r="15" spans="1:29" ht="16.5" customHeight="1" thickBot="1">
      <c r="A15" s="210" t="s">
        <v>383</v>
      </c>
      <c r="B15" s="216"/>
      <c r="C15" s="216"/>
      <c r="D15" s="216"/>
      <c r="E15" s="216"/>
      <c r="F15" s="216"/>
      <c r="G15" s="216"/>
      <c r="H15" s="216"/>
      <c r="I15" s="216"/>
      <c r="J15" s="216"/>
      <c r="K15" s="216"/>
      <c r="L15" s="217"/>
    </row>
    <row r="16" spans="1:29" ht="57.75" customHeight="1" thickBot="1">
      <c r="A16" s="213" t="s">
        <v>384</v>
      </c>
      <c r="B16" s="214"/>
      <c r="C16" s="214"/>
      <c r="D16" s="214"/>
      <c r="E16" s="214"/>
      <c r="F16" s="214"/>
      <c r="G16" s="214"/>
      <c r="H16" s="214"/>
      <c r="I16" s="214"/>
      <c r="J16" s="214"/>
      <c r="K16" s="214"/>
      <c r="L16" s="215"/>
    </row>
    <row r="17" spans="1:12" ht="12.75">
      <c r="A17" s="209"/>
      <c r="B17" s="209"/>
      <c r="C17" s="209"/>
      <c r="D17" s="209"/>
      <c r="E17" s="209"/>
      <c r="F17" s="209"/>
      <c r="G17" s="209"/>
      <c r="H17" s="209"/>
      <c r="I17" s="209"/>
      <c r="J17" s="209"/>
      <c r="K17" s="209"/>
      <c r="L17" s="209"/>
    </row>
    <row r="18" spans="1:12" ht="22.5" customHeight="1" thickBot="1">
      <c r="A18" s="206" t="s">
        <v>187</v>
      </c>
      <c r="B18" s="207"/>
      <c r="C18" s="207"/>
      <c r="D18" s="207"/>
      <c r="E18" s="207"/>
      <c r="F18" s="207"/>
      <c r="G18" s="207"/>
      <c r="H18" s="207"/>
      <c r="I18" s="207"/>
      <c r="J18" s="207"/>
      <c r="K18" s="207"/>
      <c r="L18" s="208"/>
    </row>
    <row r="19" spans="1:12" ht="16.5" customHeight="1" thickBot="1">
      <c r="A19" s="210" t="s">
        <v>369</v>
      </c>
      <c r="B19" s="211"/>
      <c r="C19" s="211"/>
      <c r="D19" s="211"/>
      <c r="E19" s="211"/>
      <c r="F19" s="211"/>
      <c r="G19" s="211"/>
      <c r="H19" s="211"/>
      <c r="I19" s="211"/>
      <c r="J19" s="211"/>
      <c r="K19" s="211"/>
      <c r="L19" s="212"/>
    </row>
    <row r="20" spans="1:12" ht="106.5" customHeight="1" thickBot="1">
      <c r="A20" s="213" t="s">
        <v>370</v>
      </c>
      <c r="B20" s="214"/>
      <c r="C20" s="214"/>
      <c r="D20" s="214"/>
      <c r="E20" s="214"/>
      <c r="F20" s="214"/>
      <c r="G20" s="214"/>
      <c r="H20" s="214"/>
      <c r="I20" s="214"/>
      <c r="J20" s="214"/>
      <c r="K20" s="214"/>
      <c r="L20" s="215"/>
    </row>
    <row r="21" spans="1:12" ht="17.25" customHeight="1" thickBot="1">
      <c r="A21" s="210" t="s">
        <v>393</v>
      </c>
      <c r="B21" s="211"/>
      <c r="C21" s="211"/>
      <c r="D21" s="211"/>
      <c r="E21" s="211"/>
      <c r="F21" s="211"/>
      <c r="G21" s="211"/>
      <c r="H21" s="211"/>
      <c r="I21" s="211"/>
      <c r="J21" s="211"/>
      <c r="K21" s="211"/>
      <c r="L21" s="212"/>
    </row>
    <row r="22" spans="1:12" ht="103.5" customHeight="1" thickBot="1">
      <c r="A22" s="213" t="s">
        <v>394</v>
      </c>
      <c r="B22" s="214"/>
      <c r="C22" s="214"/>
      <c r="D22" s="214"/>
      <c r="E22" s="214"/>
      <c r="F22" s="214"/>
      <c r="G22" s="214"/>
      <c r="H22" s="214"/>
      <c r="I22" s="214"/>
      <c r="J22" s="214"/>
      <c r="K22" s="214"/>
      <c r="L22" s="215"/>
    </row>
    <row r="23" spans="1:12" ht="17.25" customHeight="1" thickBot="1">
      <c r="A23" s="210" t="s">
        <v>387</v>
      </c>
      <c r="B23" s="211"/>
      <c r="C23" s="211"/>
      <c r="D23" s="211"/>
      <c r="E23" s="211"/>
      <c r="F23" s="211"/>
      <c r="G23" s="211"/>
      <c r="H23" s="211"/>
      <c r="I23" s="211"/>
      <c r="J23" s="211"/>
      <c r="K23" s="211"/>
      <c r="L23" s="212"/>
    </row>
    <row r="24" spans="1:12" ht="50.25" customHeight="1" thickBot="1">
      <c r="A24" s="213" t="s">
        <v>388</v>
      </c>
      <c r="B24" s="214"/>
      <c r="C24" s="214"/>
      <c r="D24" s="214"/>
      <c r="E24" s="214"/>
      <c r="F24" s="214"/>
      <c r="G24" s="214"/>
      <c r="H24" s="214"/>
      <c r="I24" s="214"/>
      <c r="J24" s="214"/>
      <c r="K24" s="214"/>
      <c r="L24" s="215"/>
    </row>
    <row r="25" spans="1:12" ht="13.5" thickBot="1">
      <c r="A25" s="210" t="s">
        <v>389</v>
      </c>
      <c r="B25" s="211"/>
      <c r="C25" s="211"/>
      <c r="D25" s="211"/>
      <c r="E25" s="211"/>
      <c r="F25" s="211"/>
      <c r="G25" s="211"/>
      <c r="H25" s="211"/>
      <c r="I25" s="211"/>
      <c r="J25" s="211"/>
      <c r="K25" s="211"/>
      <c r="L25" s="212"/>
    </row>
    <row r="26" spans="1:12" ht="86.25" customHeight="1" thickBot="1">
      <c r="A26" s="213" t="s">
        <v>390</v>
      </c>
      <c r="B26" s="214"/>
      <c r="C26" s="214"/>
      <c r="D26" s="214"/>
      <c r="E26" s="214"/>
      <c r="F26" s="214"/>
      <c r="G26" s="214"/>
      <c r="H26" s="214"/>
      <c r="I26" s="214"/>
      <c r="J26" s="214"/>
      <c r="K26" s="214"/>
      <c r="L26" s="215"/>
    </row>
    <row r="27" spans="1:12" ht="12.75">
      <c r="A27" s="70"/>
      <c r="B27" s="71"/>
      <c r="C27" s="71"/>
      <c r="D27" s="71"/>
      <c r="E27" s="71"/>
      <c r="F27" s="71"/>
      <c r="G27" s="71"/>
      <c r="H27" s="71"/>
      <c r="I27" s="71"/>
      <c r="J27" s="71"/>
      <c r="K27" s="71"/>
      <c r="L27" s="71"/>
    </row>
    <row r="28" spans="1:12">
      <c r="A28" s="72" t="s">
        <v>46</v>
      </c>
      <c r="B28" s="73"/>
      <c r="C28" s="73"/>
    </row>
  </sheetData>
  <mergeCells count="23">
    <mergeCell ref="A25:L25"/>
    <mergeCell ref="A26:L26"/>
    <mergeCell ref="A23:L23"/>
    <mergeCell ref="A24:L24"/>
    <mergeCell ref="A9:L9"/>
    <mergeCell ref="A10:L10"/>
    <mergeCell ref="A15:L15"/>
    <mergeCell ref="A16:L16"/>
    <mergeCell ref="A4:L4"/>
    <mergeCell ref="A17:L17"/>
    <mergeCell ref="A21:L21"/>
    <mergeCell ref="A22:L22"/>
    <mergeCell ref="A18:L18"/>
    <mergeCell ref="A7:L7"/>
    <mergeCell ref="A8:L8"/>
    <mergeCell ref="A11:L11"/>
    <mergeCell ref="A12:L12"/>
    <mergeCell ref="A19:L19"/>
    <mergeCell ref="A20:L20"/>
    <mergeCell ref="A13:L13"/>
    <mergeCell ref="A14:L14"/>
    <mergeCell ref="A5:L5"/>
    <mergeCell ref="A6:L6"/>
  </mergeCells>
  <phoneticPr fontId="5"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0"/>
  <sheetViews>
    <sheetView workbookViewId="0">
      <selection activeCell="A8" sqref="A8:L8"/>
    </sheetView>
  </sheetViews>
  <sheetFormatPr defaultRowHeight="12"/>
  <cols>
    <col min="1" max="1" width="9.75" style="50" customWidth="1"/>
    <col min="2" max="59" width="9" style="50"/>
    <col min="60" max="16384" width="9" style="49"/>
  </cols>
  <sheetData>
    <row r="1" spans="1:29" s="52" customFormat="1" ht="15.75">
      <c r="A1" s="48"/>
      <c r="B1" s="48"/>
      <c r="C1" s="48"/>
      <c r="D1" s="48"/>
      <c r="E1" s="48"/>
      <c r="F1" s="48"/>
      <c r="G1" s="48"/>
      <c r="H1" s="48"/>
      <c r="I1" s="48"/>
      <c r="J1" s="48"/>
      <c r="K1" s="48"/>
      <c r="L1" s="48"/>
      <c r="M1" s="48"/>
      <c r="N1" s="54"/>
      <c r="O1" s="54"/>
      <c r="P1" s="54"/>
      <c r="Q1" s="54"/>
      <c r="R1" s="54"/>
      <c r="S1" s="54"/>
      <c r="T1" s="54"/>
      <c r="U1" s="54"/>
      <c r="V1" s="54"/>
      <c r="W1" s="54"/>
      <c r="X1" s="54"/>
      <c r="Y1" s="54"/>
      <c r="Z1" s="53"/>
      <c r="AA1" s="53"/>
      <c r="AB1" s="53"/>
      <c r="AC1" s="53"/>
    </row>
    <row r="2" spans="1:29" s="52" customFormat="1" ht="15.75">
      <c r="A2" s="48"/>
      <c r="B2" s="48"/>
      <c r="C2" s="48"/>
      <c r="D2" s="48"/>
      <c r="E2" s="48"/>
      <c r="F2" s="48"/>
      <c r="G2" s="48"/>
      <c r="H2" s="48"/>
      <c r="I2" s="48"/>
      <c r="J2" s="48"/>
      <c r="K2" s="48"/>
      <c r="L2" s="48"/>
      <c r="M2" s="48"/>
      <c r="N2" s="54"/>
      <c r="O2" s="54"/>
      <c r="P2" s="54"/>
      <c r="Q2" s="54"/>
      <c r="R2" s="54"/>
      <c r="S2" s="54"/>
      <c r="T2" s="54"/>
      <c r="U2" s="54"/>
      <c r="V2" s="54"/>
      <c r="W2" s="54"/>
      <c r="X2" s="54"/>
      <c r="Y2" s="54"/>
      <c r="Z2" s="53"/>
      <c r="AA2" s="53"/>
      <c r="AB2" s="53"/>
      <c r="AC2" s="53"/>
    </row>
    <row r="3" spans="1:29" ht="14.25" customHeight="1"/>
    <row r="4" spans="1:29" ht="19.5" customHeight="1" thickBot="1">
      <c r="A4" s="206" t="s">
        <v>125</v>
      </c>
      <c r="B4" s="207"/>
      <c r="C4" s="207"/>
      <c r="D4" s="207"/>
      <c r="E4" s="207"/>
      <c r="F4" s="207"/>
      <c r="G4" s="207"/>
      <c r="H4" s="207"/>
      <c r="I4" s="207"/>
      <c r="J4" s="207"/>
      <c r="K4" s="207"/>
      <c r="L4" s="208"/>
    </row>
    <row r="5" spans="1:29" s="51" customFormat="1" ht="15" thickBot="1">
      <c r="A5" s="210" t="s">
        <v>345</v>
      </c>
      <c r="B5" s="211"/>
      <c r="C5" s="211"/>
      <c r="D5" s="211"/>
      <c r="E5" s="211"/>
      <c r="F5" s="211"/>
      <c r="G5" s="211"/>
      <c r="H5" s="211"/>
      <c r="I5" s="211"/>
      <c r="J5" s="211"/>
      <c r="K5" s="211"/>
      <c r="L5" s="212"/>
    </row>
    <row r="6" spans="1:29" s="51" customFormat="1" ht="61.5" customHeight="1" thickBot="1">
      <c r="A6" s="213" t="s">
        <v>346</v>
      </c>
      <c r="B6" s="214"/>
      <c r="C6" s="214"/>
      <c r="D6" s="214"/>
      <c r="E6" s="214"/>
      <c r="F6" s="214"/>
      <c r="G6" s="214"/>
      <c r="H6" s="214"/>
      <c r="I6" s="214"/>
      <c r="J6" s="214"/>
      <c r="K6" s="214"/>
      <c r="L6" s="215"/>
    </row>
    <row r="7" spans="1:29" s="51" customFormat="1" ht="15" thickBot="1">
      <c r="A7" s="210" t="s">
        <v>364</v>
      </c>
      <c r="B7" s="211"/>
      <c r="C7" s="211"/>
      <c r="D7" s="211"/>
      <c r="E7" s="211"/>
      <c r="F7" s="211"/>
      <c r="G7" s="211"/>
      <c r="H7" s="211"/>
      <c r="I7" s="211"/>
      <c r="J7" s="211"/>
      <c r="K7" s="211"/>
      <c r="L7" s="212"/>
    </row>
    <row r="8" spans="1:29" s="51" customFormat="1" ht="54" customHeight="1" thickBot="1">
      <c r="A8" s="213" t="s">
        <v>412</v>
      </c>
      <c r="B8" s="214"/>
      <c r="C8" s="214"/>
      <c r="D8" s="214"/>
      <c r="E8" s="214"/>
      <c r="F8" s="214"/>
      <c r="G8" s="214"/>
      <c r="H8" s="214"/>
      <c r="I8" s="214"/>
      <c r="J8" s="214"/>
      <c r="K8" s="214"/>
      <c r="L8" s="215"/>
    </row>
    <row r="9" spans="1:29" s="51" customFormat="1" ht="15" customHeight="1" thickBot="1">
      <c r="A9" s="210" t="s">
        <v>367</v>
      </c>
      <c r="B9" s="211"/>
      <c r="C9" s="211"/>
      <c r="D9" s="211"/>
      <c r="E9" s="211"/>
      <c r="F9" s="211"/>
      <c r="G9" s="211"/>
      <c r="H9" s="211"/>
      <c r="I9" s="211"/>
      <c r="J9" s="211"/>
      <c r="K9" s="211"/>
      <c r="L9" s="212"/>
    </row>
    <row r="10" spans="1:29" s="51" customFormat="1" ht="75" customHeight="1" thickBot="1">
      <c r="A10" s="213" t="s">
        <v>368</v>
      </c>
      <c r="B10" s="214"/>
      <c r="C10" s="214"/>
      <c r="D10" s="214"/>
      <c r="E10" s="214"/>
      <c r="F10" s="214"/>
      <c r="G10" s="214"/>
      <c r="H10" s="214"/>
      <c r="I10" s="214"/>
      <c r="J10" s="214"/>
      <c r="K10" s="214"/>
      <c r="L10" s="215"/>
    </row>
    <row r="11" spans="1:29" ht="13.5" thickBot="1">
      <c r="A11" s="210" t="s">
        <v>397</v>
      </c>
      <c r="B11" s="211"/>
      <c r="C11" s="211"/>
      <c r="D11" s="211"/>
      <c r="E11" s="211"/>
      <c r="F11" s="211"/>
      <c r="G11" s="211"/>
      <c r="H11" s="211"/>
      <c r="I11" s="211"/>
      <c r="J11" s="211"/>
      <c r="K11" s="211"/>
      <c r="L11" s="212"/>
    </row>
    <row r="12" spans="1:29" ht="98.25" customHeight="1" thickBot="1">
      <c r="A12" s="213" t="s">
        <v>398</v>
      </c>
      <c r="B12" s="214"/>
      <c r="C12" s="214"/>
      <c r="D12" s="214"/>
      <c r="E12" s="214"/>
      <c r="F12" s="214"/>
      <c r="G12" s="214"/>
      <c r="H12" s="214"/>
      <c r="I12" s="214"/>
      <c r="J12" s="214"/>
      <c r="K12" s="214"/>
      <c r="L12" s="215"/>
    </row>
    <row r="13" spans="1:29" s="51" customFormat="1" ht="15" thickBot="1">
      <c r="A13" s="210" t="s">
        <v>401</v>
      </c>
      <c r="B13" s="211"/>
      <c r="C13" s="211"/>
      <c r="D13" s="211"/>
      <c r="E13" s="211"/>
      <c r="F13" s="211"/>
      <c r="G13" s="211"/>
      <c r="H13" s="211"/>
      <c r="I13" s="211"/>
      <c r="J13" s="211"/>
      <c r="K13" s="211"/>
      <c r="L13" s="212"/>
    </row>
    <row r="14" spans="1:29" s="51" customFormat="1" ht="76.5" customHeight="1" thickBot="1">
      <c r="A14" s="213" t="s">
        <v>402</v>
      </c>
      <c r="B14" s="214"/>
      <c r="C14" s="214"/>
      <c r="D14" s="214"/>
      <c r="E14" s="214"/>
      <c r="F14" s="214"/>
      <c r="G14" s="214"/>
      <c r="H14" s="214"/>
      <c r="I14" s="214"/>
      <c r="J14" s="214"/>
      <c r="K14" s="214"/>
      <c r="L14" s="215"/>
    </row>
    <row r="15" spans="1:29" s="51" customFormat="1" ht="15" thickBot="1">
      <c r="A15" s="210" t="s">
        <v>399</v>
      </c>
      <c r="B15" s="211"/>
      <c r="C15" s="211"/>
      <c r="D15" s="211"/>
      <c r="E15" s="211"/>
      <c r="F15" s="211"/>
      <c r="G15" s="211"/>
      <c r="H15" s="211"/>
      <c r="I15" s="211"/>
      <c r="J15" s="211"/>
      <c r="K15" s="211"/>
      <c r="L15" s="212"/>
    </row>
    <row r="16" spans="1:29" s="51" customFormat="1" ht="81.75" customHeight="1" thickBot="1">
      <c r="A16" s="213" t="s">
        <v>400</v>
      </c>
      <c r="B16" s="214"/>
      <c r="C16" s="214"/>
      <c r="D16" s="214"/>
      <c r="E16" s="214"/>
      <c r="F16" s="214"/>
      <c r="G16" s="214"/>
      <c r="H16" s="214"/>
      <c r="I16" s="214"/>
      <c r="J16" s="214"/>
      <c r="K16" s="214"/>
      <c r="L16" s="215"/>
    </row>
    <row r="17" spans="1:12" s="50" customFormat="1" ht="12.75">
      <c r="A17" s="209"/>
      <c r="B17" s="209"/>
      <c r="C17" s="209"/>
      <c r="D17" s="209"/>
      <c r="E17" s="209"/>
      <c r="F17" s="209"/>
      <c r="G17" s="209"/>
      <c r="H17" s="209"/>
      <c r="I17" s="209"/>
      <c r="J17" s="209"/>
      <c r="K17" s="209"/>
      <c r="L17" s="209"/>
    </row>
    <row r="18" spans="1:12" s="50" customFormat="1" ht="25.5" customHeight="1" thickBot="1">
      <c r="A18" s="206" t="s">
        <v>191</v>
      </c>
      <c r="B18" s="207"/>
      <c r="C18" s="207"/>
      <c r="D18" s="207"/>
      <c r="E18" s="207"/>
      <c r="F18" s="207"/>
      <c r="G18" s="207"/>
      <c r="H18" s="207"/>
      <c r="I18" s="207"/>
      <c r="J18" s="207"/>
      <c r="K18" s="207"/>
      <c r="L18" s="208"/>
    </row>
    <row r="19" spans="1:12" ht="13.5" thickBot="1">
      <c r="A19" s="210" t="s">
        <v>373</v>
      </c>
      <c r="B19" s="211"/>
      <c r="C19" s="211"/>
      <c r="D19" s="211"/>
      <c r="E19" s="211"/>
      <c r="F19" s="211"/>
      <c r="G19" s="211"/>
      <c r="H19" s="211"/>
      <c r="I19" s="211"/>
      <c r="J19" s="211"/>
      <c r="K19" s="211"/>
      <c r="L19" s="212"/>
    </row>
    <row r="20" spans="1:12" ht="65.25" customHeight="1" thickBot="1">
      <c r="A20" s="213" t="s">
        <v>374</v>
      </c>
      <c r="B20" s="218"/>
      <c r="C20" s="218"/>
      <c r="D20" s="218"/>
      <c r="E20" s="218"/>
      <c r="F20" s="218"/>
      <c r="G20" s="218"/>
      <c r="H20" s="218"/>
      <c r="I20" s="218"/>
      <c r="J20" s="218"/>
      <c r="K20" s="218"/>
      <c r="L20" s="219"/>
    </row>
    <row r="21" spans="1:12" ht="15.75" customHeight="1" thickBot="1">
      <c r="A21" s="210" t="s">
        <v>379</v>
      </c>
      <c r="B21" s="211"/>
      <c r="C21" s="211"/>
      <c r="D21" s="211"/>
      <c r="E21" s="211"/>
      <c r="F21" s="211"/>
      <c r="G21" s="211"/>
      <c r="H21" s="211"/>
      <c r="I21" s="211"/>
      <c r="J21" s="211"/>
      <c r="K21" s="211"/>
      <c r="L21" s="212"/>
    </row>
    <row r="22" spans="1:12" ht="77.25" customHeight="1" thickBot="1">
      <c r="A22" s="213" t="s">
        <v>380</v>
      </c>
      <c r="B22" s="218"/>
      <c r="C22" s="218"/>
      <c r="D22" s="218"/>
      <c r="E22" s="218"/>
      <c r="F22" s="218"/>
      <c r="G22" s="218"/>
      <c r="H22" s="218"/>
      <c r="I22" s="218"/>
      <c r="J22" s="218"/>
      <c r="K22" s="218"/>
      <c r="L22" s="219"/>
    </row>
    <row r="23" spans="1:12" ht="13.5" thickBot="1">
      <c r="A23" s="210" t="s">
        <v>395</v>
      </c>
      <c r="B23" s="211"/>
      <c r="C23" s="211"/>
      <c r="D23" s="211"/>
      <c r="E23" s="211"/>
      <c r="F23" s="211"/>
      <c r="G23" s="211"/>
      <c r="H23" s="211"/>
      <c r="I23" s="211"/>
      <c r="J23" s="211"/>
      <c r="K23" s="211"/>
      <c r="L23" s="212"/>
    </row>
    <row r="24" spans="1:12" ht="50.25" customHeight="1" thickBot="1">
      <c r="A24" s="213" t="s">
        <v>396</v>
      </c>
      <c r="B24" s="218"/>
      <c r="C24" s="218"/>
      <c r="D24" s="218"/>
      <c r="E24" s="218"/>
      <c r="F24" s="218"/>
      <c r="G24" s="218"/>
      <c r="H24" s="218"/>
      <c r="I24" s="218"/>
      <c r="J24" s="218"/>
      <c r="K24" s="218"/>
      <c r="L24" s="219"/>
    </row>
    <row r="25" spans="1:12" ht="13.5" thickBot="1">
      <c r="A25" s="210" t="s">
        <v>358</v>
      </c>
      <c r="B25" s="211"/>
      <c r="C25" s="211"/>
      <c r="D25" s="211"/>
      <c r="E25" s="211"/>
      <c r="F25" s="211"/>
      <c r="G25" s="211"/>
      <c r="H25" s="211"/>
      <c r="I25" s="211"/>
      <c r="J25" s="211"/>
      <c r="K25" s="211"/>
      <c r="L25" s="212"/>
    </row>
    <row r="26" spans="1:12" ht="74.25" customHeight="1" thickBot="1">
      <c r="A26" s="213" t="s">
        <v>359</v>
      </c>
      <c r="B26" s="218"/>
      <c r="C26" s="218"/>
      <c r="D26" s="218"/>
      <c r="E26" s="218"/>
      <c r="F26" s="218"/>
      <c r="G26" s="218"/>
      <c r="H26" s="218"/>
      <c r="I26" s="218"/>
      <c r="J26" s="218"/>
      <c r="K26" s="218"/>
      <c r="L26" s="219"/>
    </row>
    <row r="27" spans="1:12" ht="12.75">
      <c r="A27" s="70"/>
      <c r="B27" s="71"/>
      <c r="C27" s="71"/>
      <c r="D27" s="71"/>
      <c r="E27" s="71"/>
      <c r="F27" s="71"/>
      <c r="G27" s="71"/>
      <c r="H27" s="71"/>
      <c r="I27" s="71"/>
      <c r="J27" s="71"/>
      <c r="K27" s="71"/>
      <c r="L27" s="71"/>
    </row>
    <row r="28" spans="1:12">
      <c r="A28" s="72" t="s">
        <v>46</v>
      </c>
      <c r="B28" s="73"/>
      <c r="C28" s="73"/>
    </row>
    <row r="30" spans="1:12">
      <c r="E30" s="78"/>
    </row>
  </sheetData>
  <mergeCells count="23">
    <mergeCell ref="A4:L4"/>
    <mergeCell ref="A15:L15"/>
    <mergeCell ref="A16:L16"/>
    <mergeCell ref="A11:L11"/>
    <mergeCell ref="A7:L7"/>
    <mergeCell ref="A8:L8"/>
    <mergeCell ref="A9:L9"/>
    <mergeCell ref="A5:L5"/>
    <mergeCell ref="A6:L6"/>
    <mergeCell ref="A10:L10"/>
    <mergeCell ref="A26:L26"/>
    <mergeCell ref="A12:L12"/>
    <mergeCell ref="A13:L13"/>
    <mergeCell ref="A14:L14"/>
    <mergeCell ref="A17:L17"/>
    <mergeCell ref="A18:L18"/>
    <mergeCell ref="A25:L25"/>
    <mergeCell ref="A19:L19"/>
    <mergeCell ref="A20:L20"/>
    <mergeCell ref="A21:L21"/>
    <mergeCell ref="A22:L22"/>
    <mergeCell ref="A23:L23"/>
    <mergeCell ref="A24:L24"/>
  </mergeCells>
  <phoneticPr fontId="95"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0"/>
  <sheetViews>
    <sheetView workbookViewId="0">
      <selection activeCell="N8" sqref="N8"/>
    </sheetView>
  </sheetViews>
  <sheetFormatPr defaultRowHeight="14.25"/>
  <cols>
    <col min="1" max="16384" width="9" style="51"/>
  </cols>
  <sheetData>
    <row r="1" spans="1:59" s="52" customFormat="1" ht="15.75">
      <c r="A1" s="48"/>
      <c r="B1" s="48"/>
      <c r="C1" s="48"/>
      <c r="D1" s="48"/>
      <c r="E1" s="48"/>
      <c r="F1" s="48"/>
      <c r="G1" s="48"/>
      <c r="H1" s="48"/>
      <c r="I1" s="48"/>
      <c r="J1" s="48"/>
      <c r="K1" s="48"/>
      <c r="L1" s="48"/>
      <c r="M1" s="48"/>
      <c r="N1" s="54"/>
      <c r="O1" s="54"/>
      <c r="P1" s="54"/>
      <c r="Q1" s="54"/>
      <c r="R1" s="54"/>
      <c r="S1" s="54"/>
      <c r="T1" s="54"/>
      <c r="U1" s="54"/>
      <c r="V1" s="54"/>
      <c r="W1" s="54"/>
      <c r="X1" s="54"/>
      <c r="Y1" s="54"/>
      <c r="Z1" s="53"/>
      <c r="AA1" s="53"/>
      <c r="AB1" s="53"/>
      <c r="AC1" s="53"/>
    </row>
    <row r="2" spans="1:59" s="52" customFormat="1" ht="15.75">
      <c r="A2" s="48"/>
      <c r="B2" s="48"/>
      <c r="C2" s="48"/>
      <c r="D2" s="48"/>
      <c r="E2" s="48"/>
      <c r="F2" s="48"/>
      <c r="G2" s="48"/>
      <c r="H2" s="48"/>
      <c r="I2" s="48"/>
      <c r="J2" s="48"/>
      <c r="K2" s="48"/>
      <c r="L2" s="48"/>
      <c r="M2" s="48"/>
      <c r="N2" s="54"/>
      <c r="O2" s="54"/>
      <c r="P2" s="54"/>
      <c r="Q2" s="54"/>
      <c r="R2" s="54"/>
      <c r="S2" s="54"/>
      <c r="T2" s="54"/>
      <c r="U2" s="54"/>
      <c r="V2" s="54"/>
      <c r="W2" s="54"/>
      <c r="X2" s="54"/>
      <c r="Y2" s="54"/>
      <c r="Z2" s="53"/>
      <c r="AA2" s="53"/>
      <c r="AB2" s="53"/>
      <c r="AC2" s="53"/>
    </row>
    <row r="3" spans="1:59" s="52" customFormat="1" ht="16.5" customHeight="1">
      <c r="A3" s="48"/>
      <c r="B3" s="48"/>
      <c r="C3" s="48"/>
      <c r="D3" s="48"/>
      <c r="E3" s="48"/>
      <c r="F3" s="48"/>
      <c r="G3" s="48"/>
      <c r="H3" s="48"/>
      <c r="I3" s="48"/>
      <c r="J3" s="48"/>
      <c r="K3" s="48"/>
      <c r="L3" s="48"/>
      <c r="M3" s="48"/>
      <c r="N3" s="54"/>
      <c r="O3" s="54"/>
      <c r="P3" s="54"/>
      <c r="Q3" s="54"/>
      <c r="R3" s="54"/>
      <c r="S3" s="54"/>
      <c r="T3" s="54"/>
      <c r="U3" s="54"/>
      <c r="V3" s="54"/>
      <c r="W3" s="54"/>
      <c r="X3" s="54"/>
      <c r="Y3" s="54"/>
      <c r="Z3" s="53"/>
      <c r="AA3" s="53"/>
      <c r="AB3" s="53"/>
      <c r="AC3" s="53"/>
    </row>
    <row r="4" spans="1:59" s="49" customFormat="1" thickBot="1">
      <c r="A4" s="206" t="s">
        <v>133</v>
      </c>
      <c r="B4" s="207"/>
      <c r="C4" s="207"/>
      <c r="D4" s="207"/>
      <c r="E4" s="207"/>
      <c r="F4" s="207"/>
      <c r="G4" s="207"/>
      <c r="H4" s="207"/>
      <c r="I4" s="207"/>
      <c r="J4" s="207"/>
      <c r="K4" s="207"/>
      <c r="L4" s="208"/>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row>
    <row r="5" spans="1:59" ht="15" customHeight="1" thickBot="1">
      <c r="A5" s="210" t="s">
        <v>350</v>
      </c>
      <c r="B5" s="216"/>
      <c r="C5" s="216"/>
      <c r="D5" s="216"/>
      <c r="E5" s="216"/>
      <c r="F5" s="216"/>
      <c r="G5" s="216"/>
      <c r="H5" s="216"/>
      <c r="I5" s="216"/>
      <c r="J5" s="216"/>
      <c r="K5" s="216"/>
      <c r="L5" s="217"/>
    </row>
    <row r="6" spans="1:59" ht="99.75" customHeight="1" thickBot="1">
      <c r="A6" s="213" t="s">
        <v>351</v>
      </c>
      <c r="B6" s="218"/>
      <c r="C6" s="218"/>
      <c r="D6" s="218"/>
      <c r="E6" s="218"/>
      <c r="F6" s="218"/>
      <c r="G6" s="218"/>
      <c r="H6" s="218"/>
      <c r="I6" s="218"/>
      <c r="J6" s="218"/>
      <c r="K6" s="218"/>
      <c r="L6" s="219"/>
    </row>
    <row r="7" spans="1:59" ht="15" customHeight="1" thickBot="1">
      <c r="A7" s="210" t="s">
        <v>362</v>
      </c>
      <c r="B7" s="211"/>
      <c r="C7" s="211"/>
      <c r="D7" s="211"/>
      <c r="E7" s="211"/>
      <c r="F7" s="211"/>
      <c r="G7" s="211"/>
      <c r="H7" s="211"/>
      <c r="I7" s="211"/>
      <c r="J7" s="211"/>
      <c r="K7" s="211"/>
      <c r="L7" s="212"/>
    </row>
    <row r="8" spans="1:59" ht="63" customHeight="1" thickBot="1">
      <c r="A8" s="213" t="s">
        <v>363</v>
      </c>
      <c r="B8" s="218"/>
      <c r="C8" s="218"/>
      <c r="D8" s="218"/>
      <c r="E8" s="218"/>
      <c r="F8" s="218"/>
      <c r="G8" s="218"/>
      <c r="H8" s="218"/>
      <c r="I8" s="218"/>
      <c r="J8" s="218"/>
      <c r="K8" s="218"/>
      <c r="L8" s="219"/>
    </row>
    <row r="9" spans="1:59" ht="15" customHeight="1" thickBot="1">
      <c r="A9" s="210" t="s">
        <v>365</v>
      </c>
      <c r="B9" s="211"/>
      <c r="C9" s="211"/>
      <c r="D9" s="211"/>
      <c r="E9" s="211"/>
      <c r="F9" s="211"/>
      <c r="G9" s="211"/>
      <c r="H9" s="211"/>
      <c r="I9" s="211"/>
      <c r="J9" s="211"/>
      <c r="K9" s="211"/>
      <c r="L9" s="212"/>
    </row>
    <row r="10" spans="1:59" ht="99" customHeight="1" thickBot="1">
      <c r="A10" s="213" t="s">
        <v>366</v>
      </c>
      <c r="B10" s="218"/>
      <c r="C10" s="218"/>
      <c r="D10" s="218"/>
      <c r="E10" s="218"/>
      <c r="F10" s="218"/>
      <c r="G10" s="218"/>
      <c r="H10" s="218"/>
      <c r="I10" s="218"/>
      <c r="J10" s="218"/>
      <c r="K10" s="218"/>
      <c r="L10" s="219"/>
    </row>
    <row r="11" spans="1:59" ht="15" customHeight="1" thickBot="1">
      <c r="A11" s="210" t="s">
        <v>371</v>
      </c>
      <c r="B11" s="216"/>
      <c r="C11" s="216"/>
      <c r="D11" s="216"/>
      <c r="E11" s="216"/>
      <c r="F11" s="216"/>
      <c r="G11" s="216"/>
      <c r="H11" s="216"/>
      <c r="I11" s="216"/>
      <c r="J11" s="216"/>
      <c r="K11" s="216"/>
      <c r="L11" s="217"/>
    </row>
    <row r="12" spans="1:59" ht="65.25" customHeight="1" thickBot="1">
      <c r="A12" s="213" t="s">
        <v>372</v>
      </c>
      <c r="B12" s="218"/>
      <c r="C12" s="218"/>
      <c r="D12" s="218"/>
      <c r="E12" s="218"/>
      <c r="F12" s="218"/>
      <c r="G12" s="218"/>
      <c r="H12" s="218"/>
      <c r="I12" s="218"/>
      <c r="J12" s="218"/>
      <c r="K12" s="218"/>
      <c r="L12" s="219"/>
    </row>
    <row r="13" spans="1:59" ht="17.25" customHeight="1" thickBot="1">
      <c r="A13" s="210" t="s">
        <v>403</v>
      </c>
      <c r="B13" s="211"/>
      <c r="C13" s="211"/>
      <c r="D13" s="211"/>
      <c r="E13" s="211"/>
      <c r="F13" s="211"/>
      <c r="G13" s="211"/>
      <c r="H13" s="211"/>
      <c r="I13" s="211"/>
      <c r="J13" s="211"/>
      <c r="K13" s="211"/>
      <c r="L13" s="212"/>
    </row>
    <row r="14" spans="1:59" ht="111" customHeight="1" thickBot="1">
      <c r="A14" s="213" t="s">
        <v>404</v>
      </c>
      <c r="B14" s="214"/>
      <c r="C14" s="214"/>
      <c r="D14" s="214"/>
      <c r="E14" s="214"/>
      <c r="F14" s="214"/>
      <c r="G14" s="214"/>
      <c r="H14" s="214"/>
      <c r="I14" s="214"/>
      <c r="J14" s="214"/>
      <c r="K14" s="214"/>
      <c r="L14" s="215"/>
    </row>
    <row r="15" spans="1:59" ht="19.5" customHeight="1" thickBot="1">
      <c r="A15" s="210" t="s">
        <v>405</v>
      </c>
      <c r="B15" s="211"/>
      <c r="C15" s="211"/>
      <c r="D15" s="211"/>
      <c r="E15" s="211"/>
      <c r="F15" s="211"/>
      <c r="G15" s="211"/>
      <c r="H15" s="211"/>
      <c r="I15" s="211"/>
      <c r="J15" s="211"/>
      <c r="K15" s="211"/>
      <c r="L15" s="212"/>
    </row>
    <row r="16" spans="1:59" ht="65.25" customHeight="1" thickBot="1">
      <c r="A16" s="213" t="s">
        <v>406</v>
      </c>
      <c r="B16" s="214"/>
      <c r="C16" s="214"/>
      <c r="D16" s="214"/>
      <c r="E16" s="214"/>
      <c r="F16" s="214"/>
      <c r="G16" s="214"/>
      <c r="H16" s="214"/>
      <c r="I16" s="214"/>
      <c r="J16" s="214"/>
      <c r="K16" s="214"/>
      <c r="L16" s="215"/>
    </row>
    <row r="17" spans="1:12" ht="16.5" customHeight="1" thickBot="1">
      <c r="A17" s="210" t="s">
        <v>407</v>
      </c>
      <c r="B17" s="211"/>
      <c r="C17" s="211"/>
      <c r="D17" s="211"/>
      <c r="E17" s="211"/>
      <c r="F17" s="211"/>
      <c r="G17" s="211"/>
      <c r="H17" s="211"/>
      <c r="I17" s="211"/>
      <c r="J17" s="211"/>
      <c r="K17" s="211"/>
      <c r="L17" s="212"/>
    </row>
    <row r="18" spans="1:12" ht="97.5" customHeight="1" thickBot="1">
      <c r="A18" s="213" t="s">
        <v>408</v>
      </c>
      <c r="B18" s="214"/>
      <c r="C18" s="214"/>
      <c r="D18" s="214"/>
      <c r="E18" s="214"/>
      <c r="F18" s="214"/>
      <c r="G18" s="214"/>
      <c r="H18" s="214"/>
      <c r="I18" s="214"/>
      <c r="J18" s="214"/>
      <c r="K18" s="214"/>
      <c r="L18" s="215"/>
    </row>
    <row r="19" spans="1:12">
      <c r="A19" s="70"/>
      <c r="B19" s="70"/>
      <c r="C19" s="70"/>
      <c r="D19" s="70"/>
      <c r="E19" s="70"/>
      <c r="F19" s="70"/>
      <c r="G19" s="70"/>
      <c r="H19" s="70"/>
      <c r="I19" s="70"/>
      <c r="J19" s="70"/>
      <c r="K19" s="70"/>
      <c r="L19" s="70"/>
    </row>
    <row r="20" spans="1:12">
      <c r="A20" s="72" t="s">
        <v>127</v>
      </c>
      <c r="B20" s="74"/>
      <c r="C20" s="74"/>
      <c r="D20" s="68"/>
      <c r="E20" s="68"/>
      <c r="F20" s="68"/>
      <c r="G20" s="68"/>
      <c r="H20" s="68"/>
      <c r="I20" s="68"/>
      <c r="J20" s="68"/>
      <c r="K20" s="68"/>
      <c r="L20" s="68"/>
    </row>
  </sheetData>
  <mergeCells count="15">
    <mergeCell ref="A17:L17"/>
    <mergeCell ref="A18:L18"/>
    <mergeCell ref="A16:L16"/>
    <mergeCell ref="A10:L10"/>
    <mergeCell ref="A11:L11"/>
    <mergeCell ref="A12:L12"/>
    <mergeCell ref="A13:L13"/>
    <mergeCell ref="A14:L14"/>
    <mergeCell ref="A15:L15"/>
    <mergeCell ref="A9:L9"/>
    <mergeCell ref="A4:L4"/>
    <mergeCell ref="A5:L5"/>
    <mergeCell ref="A6:L6"/>
    <mergeCell ref="A7:L7"/>
    <mergeCell ref="A8:L8"/>
  </mergeCells>
  <phoneticPr fontId="5"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0"/>
  <sheetViews>
    <sheetView topLeftCell="A13" workbookViewId="0">
      <selection activeCell="N14" sqref="N14"/>
    </sheetView>
  </sheetViews>
  <sheetFormatPr defaultRowHeight="14.25"/>
  <cols>
    <col min="1" max="16384" width="9" style="51"/>
  </cols>
  <sheetData>
    <row r="1" spans="1:59" s="52" customFormat="1" ht="15.75">
      <c r="A1" s="48"/>
      <c r="B1" s="48"/>
      <c r="C1" s="48"/>
      <c r="D1" s="48"/>
      <c r="E1" s="48"/>
      <c r="F1" s="48"/>
      <c r="G1" s="48"/>
      <c r="H1" s="48"/>
      <c r="I1" s="48"/>
      <c r="J1" s="48"/>
      <c r="K1" s="48"/>
      <c r="L1" s="48"/>
      <c r="M1" s="48"/>
      <c r="N1" s="54"/>
      <c r="O1" s="54"/>
      <c r="P1" s="54"/>
      <c r="Q1" s="54"/>
      <c r="R1" s="54"/>
      <c r="S1" s="54"/>
      <c r="T1" s="54"/>
      <c r="U1" s="54"/>
      <c r="V1" s="54"/>
      <c r="W1" s="54"/>
      <c r="X1" s="54"/>
      <c r="Y1" s="54"/>
      <c r="Z1" s="53"/>
      <c r="AA1" s="53"/>
      <c r="AB1" s="53"/>
      <c r="AC1" s="53"/>
    </row>
    <row r="2" spans="1:59" s="52" customFormat="1" ht="15.75">
      <c r="A2" s="48"/>
      <c r="B2" s="48"/>
      <c r="C2" s="48"/>
      <c r="D2" s="48"/>
      <c r="E2" s="48"/>
      <c r="F2" s="48"/>
      <c r="G2" s="48"/>
      <c r="H2" s="48"/>
      <c r="I2" s="48"/>
      <c r="J2" s="48"/>
      <c r="K2" s="48"/>
      <c r="L2" s="48"/>
      <c r="M2" s="48"/>
      <c r="N2" s="54"/>
      <c r="O2" s="54"/>
      <c r="P2" s="54"/>
      <c r="Q2" s="54"/>
      <c r="R2" s="54"/>
      <c r="S2" s="54"/>
      <c r="T2" s="54"/>
      <c r="U2" s="54"/>
      <c r="V2" s="54"/>
      <c r="W2" s="54"/>
      <c r="X2" s="54"/>
      <c r="Y2" s="54"/>
      <c r="Z2" s="53"/>
      <c r="AA2" s="53"/>
      <c r="AB2" s="53"/>
      <c r="AC2" s="53"/>
    </row>
    <row r="3" spans="1:59" s="52" customFormat="1" ht="16.5" customHeight="1">
      <c r="A3" s="48"/>
      <c r="B3" s="48"/>
      <c r="C3" s="48"/>
      <c r="D3" s="48"/>
      <c r="E3" s="48"/>
      <c r="F3" s="48"/>
      <c r="G3" s="48"/>
      <c r="H3" s="48"/>
      <c r="I3" s="48"/>
      <c r="J3" s="48"/>
      <c r="K3" s="48"/>
      <c r="L3" s="48"/>
      <c r="M3" s="48"/>
      <c r="N3" s="54"/>
      <c r="O3" s="54"/>
      <c r="P3" s="54"/>
      <c r="Q3" s="54"/>
      <c r="R3" s="54"/>
      <c r="S3" s="54"/>
      <c r="T3" s="54"/>
      <c r="U3" s="54"/>
      <c r="V3" s="54"/>
      <c r="W3" s="54"/>
      <c r="X3" s="54"/>
      <c r="Y3" s="54"/>
      <c r="Z3" s="53"/>
      <c r="AA3" s="53"/>
      <c r="AB3" s="53"/>
      <c r="AC3" s="53"/>
    </row>
    <row r="4" spans="1:59" s="49" customFormat="1" thickBot="1">
      <c r="A4" s="206" t="s">
        <v>128</v>
      </c>
      <c r="B4" s="207"/>
      <c r="C4" s="207"/>
      <c r="D4" s="207"/>
      <c r="E4" s="207"/>
      <c r="F4" s="207"/>
      <c r="G4" s="207"/>
      <c r="H4" s="207"/>
      <c r="I4" s="207"/>
      <c r="J4" s="207"/>
      <c r="K4" s="207"/>
      <c r="L4" s="208"/>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row>
    <row r="5" spans="1:59" ht="17.25" customHeight="1" thickBot="1">
      <c r="A5" s="210" t="s">
        <v>343</v>
      </c>
      <c r="B5" s="216"/>
      <c r="C5" s="216"/>
      <c r="D5" s="216"/>
      <c r="E5" s="216"/>
      <c r="F5" s="216"/>
      <c r="G5" s="216"/>
      <c r="H5" s="216"/>
      <c r="I5" s="216"/>
      <c r="J5" s="216"/>
      <c r="K5" s="216"/>
      <c r="L5" s="217"/>
    </row>
    <row r="6" spans="1:59" ht="99.75" customHeight="1" thickBot="1">
      <c r="A6" s="213" t="s">
        <v>344</v>
      </c>
      <c r="B6" s="218"/>
      <c r="C6" s="218"/>
      <c r="D6" s="218"/>
      <c r="E6" s="218"/>
      <c r="F6" s="218"/>
      <c r="G6" s="218"/>
      <c r="H6" s="218"/>
      <c r="I6" s="218"/>
      <c r="J6" s="218"/>
      <c r="K6" s="218"/>
      <c r="L6" s="219"/>
    </row>
    <row r="7" spans="1:59" ht="15" customHeight="1" thickBot="1">
      <c r="A7" s="210" t="s">
        <v>356</v>
      </c>
      <c r="B7" s="211"/>
      <c r="C7" s="211"/>
      <c r="D7" s="211"/>
      <c r="E7" s="211"/>
      <c r="F7" s="211"/>
      <c r="G7" s="211"/>
      <c r="H7" s="211"/>
      <c r="I7" s="211"/>
      <c r="J7" s="211"/>
      <c r="K7" s="211"/>
      <c r="L7" s="212"/>
    </row>
    <row r="8" spans="1:59" ht="69.75" customHeight="1" thickBot="1">
      <c r="A8" s="213" t="s">
        <v>357</v>
      </c>
      <c r="B8" s="214"/>
      <c r="C8" s="214"/>
      <c r="D8" s="214"/>
      <c r="E8" s="214"/>
      <c r="F8" s="214"/>
      <c r="G8" s="214"/>
      <c r="H8" s="214"/>
      <c r="I8" s="214"/>
      <c r="J8" s="214"/>
      <c r="K8" s="214"/>
      <c r="L8" s="215"/>
    </row>
    <row r="9" spans="1:59" ht="16.5" customHeight="1" thickBot="1">
      <c r="A9" s="210" t="s">
        <v>360</v>
      </c>
      <c r="B9" s="216"/>
      <c r="C9" s="216"/>
      <c r="D9" s="216"/>
      <c r="E9" s="216"/>
      <c r="F9" s="216"/>
      <c r="G9" s="216"/>
      <c r="H9" s="216"/>
      <c r="I9" s="216"/>
      <c r="J9" s="216"/>
      <c r="K9" s="216"/>
      <c r="L9" s="217"/>
    </row>
    <row r="10" spans="1:59" ht="112.5" customHeight="1" thickBot="1">
      <c r="A10" s="213" t="s">
        <v>361</v>
      </c>
      <c r="B10" s="218"/>
      <c r="C10" s="218"/>
      <c r="D10" s="218"/>
      <c r="E10" s="218"/>
      <c r="F10" s="218"/>
      <c r="G10" s="218"/>
      <c r="H10" s="218"/>
      <c r="I10" s="218"/>
      <c r="J10" s="218"/>
      <c r="K10" s="218"/>
      <c r="L10" s="219"/>
    </row>
    <row r="11" spans="1:59" ht="18.75" customHeight="1" thickBot="1">
      <c r="A11" s="210" t="s">
        <v>377</v>
      </c>
      <c r="B11" s="211"/>
      <c r="C11" s="211"/>
      <c r="D11" s="211"/>
      <c r="E11" s="211"/>
      <c r="F11" s="211"/>
      <c r="G11" s="211"/>
      <c r="H11" s="211"/>
      <c r="I11" s="211"/>
      <c r="J11" s="211"/>
      <c r="K11" s="211"/>
      <c r="L11" s="212"/>
    </row>
    <row r="12" spans="1:59" ht="63" customHeight="1" thickBot="1">
      <c r="A12" s="213" t="s">
        <v>378</v>
      </c>
      <c r="B12" s="214"/>
      <c r="C12" s="214"/>
      <c r="D12" s="214"/>
      <c r="E12" s="214"/>
      <c r="F12" s="214"/>
      <c r="G12" s="214"/>
      <c r="H12" s="214"/>
      <c r="I12" s="214"/>
      <c r="J12" s="214"/>
      <c r="K12" s="214"/>
      <c r="L12" s="215"/>
    </row>
    <row r="13" spans="1:59" ht="17.25" customHeight="1" thickBot="1">
      <c r="A13" s="210" t="s">
        <v>381</v>
      </c>
      <c r="B13" s="211"/>
      <c r="C13" s="211"/>
      <c r="D13" s="211"/>
      <c r="E13" s="211"/>
      <c r="F13" s="211"/>
      <c r="G13" s="211"/>
      <c r="H13" s="211"/>
      <c r="I13" s="211"/>
      <c r="J13" s="211"/>
      <c r="K13" s="211"/>
      <c r="L13" s="212"/>
    </row>
    <row r="14" spans="1:59" ht="78" customHeight="1" thickBot="1">
      <c r="A14" s="213" t="s">
        <v>382</v>
      </c>
      <c r="B14" s="214"/>
      <c r="C14" s="214"/>
      <c r="D14" s="214"/>
      <c r="E14" s="214"/>
      <c r="F14" s="214"/>
      <c r="G14" s="214"/>
      <c r="H14" s="214"/>
      <c r="I14" s="214"/>
      <c r="J14" s="214"/>
      <c r="K14" s="214"/>
      <c r="L14" s="215"/>
    </row>
    <row r="15" spans="1:59" ht="15" thickBot="1">
      <c r="A15" s="210" t="s">
        <v>385</v>
      </c>
      <c r="B15" s="211"/>
      <c r="C15" s="211"/>
      <c r="D15" s="211"/>
      <c r="E15" s="211"/>
      <c r="F15" s="211"/>
      <c r="G15" s="211"/>
      <c r="H15" s="211"/>
      <c r="I15" s="211"/>
      <c r="J15" s="211"/>
      <c r="K15" s="211"/>
      <c r="L15" s="212"/>
    </row>
    <row r="16" spans="1:59" ht="57.75" customHeight="1" thickBot="1">
      <c r="A16" s="213" t="s">
        <v>386</v>
      </c>
      <c r="B16" s="214"/>
      <c r="C16" s="214"/>
      <c r="D16" s="214"/>
      <c r="E16" s="214"/>
      <c r="F16" s="214"/>
      <c r="G16" s="214"/>
      <c r="H16" s="214"/>
      <c r="I16" s="214"/>
      <c r="J16" s="214"/>
      <c r="K16" s="214"/>
      <c r="L16" s="215"/>
    </row>
    <row r="17" spans="1:12" ht="16.5" customHeight="1" thickBot="1">
      <c r="A17" s="210" t="s">
        <v>391</v>
      </c>
      <c r="B17" s="211"/>
      <c r="C17" s="211"/>
      <c r="D17" s="211"/>
      <c r="E17" s="211"/>
      <c r="F17" s="211"/>
      <c r="G17" s="211"/>
      <c r="H17" s="211"/>
      <c r="I17" s="211"/>
      <c r="J17" s="211"/>
      <c r="K17" s="211"/>
      <c r="L17" s="212"/>
    </row>
    <row r="18" spans="1:12" ht="61.5" customHeight="1" thickBot="1">
      <c r="A18" s="213" t="s">
        <v>392</v>
      </c>
      <c r="B18" s="214"/>
      <c r="C18" s="214"/>
      <c r="D18" s="214"/>
      <c r="E18" s="214"/>
      <c r="F18" s="214"/>
      <c r="G18" s="214"/>
      <c r="H18" s="214"/>
      <c r="I18" s="214"/>
      <c r="J18" s="214"/>
      <c r="K18" s="214"/>
      <c r="L18" s="215"/>
    </row>
    <row r="19" spans="1:12">
      <c r="A19" s="70"/>
      <c r="B19" s="70"/>
      <c r="C19" s="70"/>
      <c r="D19" s="70"/>
      <c r="E19" s="70"/>
      <c r="F19" s="70"/>
      <c r="G19" s="70"/>
      <c r="H19" s="70"/>
      <c r="I19" s="70"/>
      <c r="J19" s="70"/>
      <c r="K19" s="70"/>
      <c r="L19" s="70"/>
    </row>
    <row r="20" spans="1:12">
      <c r="A20" s="72" t="s">
        <v>129</v>
      </c>
      <c r="B20" s="74"/>
      <c r="C20" s="74"/>
      <c r="D20" s="68"/>
      <c r="E20" s="68"/>
      <c r="F20" s="68"/>
      <c r="G20" s="68"/>
      <c r="H20" s="68"/>
      <c r="I20" s="68"/>
      <c r="J20" s="68"/>
      <c r="K20" s="68"/>
      <c r="L20" s="68"/>
    </row>
  </sheetData>
  <mergeCells count="15">
    <mergeCell ref="A13:L13"/>
    <mergeCell ref="A14:L14"/>
    <mergeCell ref="A17:L17"/>
    <mergeCell ref="A18:L18"/>
    <mergeCell ref="A16:L16"/>
    <mergeCell ref="A15:L15"/>
    <mergeCell ref="A9:L9"/>
    <mergeCell ref="A10:L10"/>
    <mergeCell ref="A11:L11"/>
    <mergeCell ref="A12:L12"/>
    <mergeCell ref="A4:L4"/>
    <mergeCell ref="A7:L7"/>
    <mergeCell ref="A8:L8"/>
    <mergeCell ref="A5:L5"/>
    <mergeCell ref="A6:L6"/>
  </mergeCells>
  <phoneticPr fontId="5" type="noConversion"/>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topLeftCell="A4" workbookViewId="0">
      <selection activeCell="N11" sqref="N11"/>
    </sheetView>
  </sheetViews>
  <sheetFormatPr defaultRowHeight="12"/>
  <cols>
    <col min="1" max="2" width="9" style="80"/>
    <col min="3" max="3" width="11.625" style="81" bestFit="1" customWidth="1"/>
    <col min="4" max="4" width="13.875" style="82" customWidth="1"/>
    <col min="5" max="5" width="12.125" style="82" customWidth="1"/>
    <col min="6" max="6" width="10.25" style="82" bestFit="1" customWidth="1"/>
    <col min="7" max="7" width="9.125" style="82" bestFit="1" customWidth="1"/>
    <col min="8" max="8" width="11.375" style="82" customWidth="1"/>
    <col min="9" max="9" width="10.25" style="82" bestFit="1" customWidth="1"/>
    <col min="10" max="10" width="9.125" style="82" bestFit="1" customWidth="1"/>
    <col min="11" max="11" width="20.375" style="80" customWidth="1"/>
    <col min="12" max="16384" width="9" style="83"/>
  </cols>
  <sheetData>
    <row r="1" spans="1:12" ht="15.75" customHeight="1"/>
    <row r="2" spans="1:12" ht="15.75" customHeight="1"/>
    <row r="4" spans="1:12" ht="23.25" customHeight="1">
      <c r="A4" s="220" t="s">
        <v>136</v>
      </c>
      <c r="B4" s="221"/>
      <c r="C4" s="221"/>
      <c r="D4" s="221"/>
      <c r="E4" s="221"/>
      <c r="F4" s="221"/>
      <c r="G4" s="221"/>
      <c r="H4" s="221"/>
      <c r="I4" s="221"/>
      <c r="J4" s="221"/>
      <c r="K4" s="222"/>
    </row>
    <row r="5" spans="1:12" ht="24" customHeight="1">
      <c r="A5" s="234" t="s">
        <v>7</v>
      </c>
      <c r="B5" s="236" t="s">
        <v>137</v>
      </c>
      <c r="C5" s="234" t="s">
        <v>69</v>
      </c>
      <c r="D5" s="234" t="s">
        <v>68</v>
      </c>
      <c r="E5" s="233" t="s">
        <v>71</v>
      </c>
      <c r="F5" s="225"/>
      <c r="G5" s="226"/>
      <c r="H5" s="233" t="s">
        <v>70</v>
      </c>
      <c r="I5" s="225"/>
      <c r="J5" s="226"/>
      <c r="K5" s="84"/>
    </row>
    <row r="6" spans="1:12" ht="18.75" customHeight="1">
      <c r="A6" s="235"/>
      <c r="B6" s="237"/>
      <c r="C6" s="235"/>
      <c r="D6" s="235"/>
      <c r="E6" s="84" t="s">
        <v>67</v>
      </c>
      <c r="F6" s="84" t="s">
        <v>66</v>
      </c>
      <c r="G6" s="84" t="s">
        <v>65</v>
      </c>
      <c r="H6" s="84" t="s">
        <v>67</v>
      </c>
      <c r="I6" s="84" t="s">
        <v>66</v>
      </c>
      <c r="J6" s="84" t="s">
        <v>65</v>
      </c>
      <c r="K6" s="84" t="s">
        <v>64</v>
      </c>
    </row>
    <row r="7" spans="1:12" ht="21" customHeight="1">
      <c r="A7" s="86" t="s">
        <v>131</v>
      </c>
      <c r="B7" s="86" t="s">
        <v>132</v>
      </c>
      <c r="C7" s="87">
        <v>41946</v>
      </c>
      <c r="D7" s="88">
        <v>1353.1004</v>
      </c>
      <c r="E7" s="88">
        <v>88210.847200000004</v>
      </c>
      <c r="F7" s="88">
        <v>45086.366699999999</v>
      </c>
      <c r="G7" s="88">
        <v>51.11204362177353</v>
      </c>
      <c r="H7" s="88">
        <v>88210.847200000004</v>
      </c>
      <c r="I7" s="88">
        <v>46439.467100000002</v>
      </c>
      <c r="J7" s="88">
        <v>52.645982409292628</v>
      </c>
      <c r="K7" s="86" t="s">
        <v>44</v>
      </c>
      <c r="L7" s="89"/>
    </row>
    <row r="8" spans="1:12" ht="21.75" customHeight="1">
      <c r="A8" s="86" t="s">
        <v>59</v>
      </c>
      <c r="B8" s="86" t="s">
        <v>58</v>
      </c>
      <c r="C8" s="87">
        <v>41974</v>
      </c>
      <c r="D8" s="88">
        <v>4382.76</v>
      </c>
      <c r="E8" s="88">
        <v>22156.26</v>
      </c>
      <c r="F8" s="88">
        <v>11790.878699999999</v>
      </c>
      <c r="G8" s="88">
        <v>53.216917927484147</v>
      </c>
      <c r="H8" s="88">
        <v>22156.26</v>
      </c>
      <c r="I8" s="88">
        <v>16173.6387</v>
      </c>
      <c r="J8" s="88">
        <v>72.998054274503005</v>
      </c>
      <c r="K8" s="86" t="s">
        <v>44</v>
      </c>
    </row>
    <row r="9" spans="1:12" ht="19.5" customHeight="1">
      <c r="A9" s="86" t="s">
        <v>62</v>
      </c>
      <c r="B9" s="86" t="s">
        <v>61</v>
      </c>
      <c r="C9" s="87">
        <v>41976</v>
      </c>
      <c r="D9" s="88">
        <v>4690.2</v>
      </c>
      <c r="E9" s="88">
        <v>8000</v>
      </c>
      <c r="F9" s="88">
        <v>3168.32</v>
      </c>
      <c r="G9" s="88">
        <v>39.603999999999999</v>
      </c>
      <c r="H9" s="88">
        <v>8000</v>
      </c>
      <c r="I9" s="88">
        <v>7858.52</v>
      </c>
      <c r="J9" s="88">
        <v>98.231499999999997</v>
      </c>
      <c r="K9" s="86" t="s">
        <v>45</v>
      </c>
    </row>
    <row r="10" spans="1:12" ht="21.75" customHeight="1">
      <c r="A10" s="86" t="s">
        <v>59</v>
      </c>
      <c r="B10" s="86" t="s">
        <v>58</v>
      </c>
      <c r="C10" s="87">
        <v>41981</v>
      </c>
      <c r="D10" s="88">
        <v>3568.7181</v>
      </c>
      <c r="E10" s="88">
        <v>22156.26</v>
      </c>
      <c r="F10" s="88">
        <v>16173.6387</v>
      </c>
      <c r="G10" s="88">
        <v>72.998054274503005</v>
      </c>
      <c r="H10" s="88">
        <v>22156.26</v>
      </c>
      <c r="I10" s="88">
        <v>19742.356800000001</v>
      </c>
      <c r="J10" s="88">
        <v>89.105096257220325</v>
      </c>
      <c r="K10" s="86" t="s">
        <v>57</v>
      </c>
    </row>
    <row r="11" spans="1:12" ht="21.75" customHeight="1">
      <c r="A11" s="86" t="s">
        <v>188</v>
      </c>
      <c r="B11" s="86" t="s">
        <v>189</v>
      </c>
      <c r="C11" s="87">
        <v>41997</v>
      </c>
      <c r="D11" s="88">
        <v>3411.6430999999998</v>
      </c>
      <c r="E11" s="88">
        <v>49976.687400000003</v>
      </c>
      <c r="F11" s="88">
        <v>36280.033799999997</v>
      </c>
      <c r="G11" s="88">
        <v>72.593914657897074</v>
      </c>
      <c r="H11" s="88">
        <v>49976.687400000003</v>
      </c>
      <c r="I11" s="88">
        <v>39691.676899999999</v>
      </c>
      <c r="J11" s="88">
        <v>79.420383712746826</v>
      </c>
      <c r="K11" s="86" t="s">
        <v>44</v>
      </c>
    </row>
    <row r="12" spans="1:12" ht="21.75" customHeight="1">
      <c r="A12" s="86" t="s">
        <v>114</v>
      </c>
      <c r="B12" s="86" t="s">
        <v>190</v>
      </c>
      <c r="C12" s="87">
        <v>42002</v>
      </c>
      <c r="D12" s="88">
        <v>5295.6503000000002</v>
      </c>
      <c r="E12" s="88">
        <v>43121.401400000002</v>
      </c>
      <c r="F12" s="88">
        <v>9062.768</v>
      </c>
      <c r="G12" s="88">
        <v>21.016867972199066</v>
      </c>
      <c r="H12" s="88">
        <v>43121.401400000002</v>
      </c>
      <c r="I12" s="88">
        <v>14358.418300000001</v>
      </c>
      <c r="J12" s="88">
        <v>33.297661564403612</v>
      </c>
      <c r="K12" s="86" t="s">
        <v>44</v>
      </c>
    </row>
    <row r="13" spans="1:12" ht="21.75" customHeight="1">
      <c r="A13" s="86" t="s">
        <v>199</v>
      </c>
      <c r="B13" s="86" t="s">
        <v>200</v>
      </c>
      <c r="C13" s="87">
        <v>41658</v>
      </c>
      <c r="D13" s="88">
        <v>2905.2876000000001</v>
      </c>
      <c r="E13" s="88">
        <v>25585.2876</v>
      </c>
      <c r="F13" s="88">
        <v>17374.818599999999</v>
      </c>
      <c r="G13" s="88">
        <v>67.909412908065178</v>
      </c>
      <c r="H13" s="88">
        <v>25585.2876</v>
      </c>
      <c r="I13" s="88">
        <v>20280.106199999998</v>
      </c>
      <c r="J13" s="88">
        <v>79.26471852518867</v>
      </c>
      <c r="K13" s="86" t="s">
        <v>44</v>
      </c>
    </row>
    <row r="14" spans="1:12" ht="21.75" customHeight="1">
      <c r="A14" s="163" t="s">
        <v>262</v>
      </c>
      <c r="B14" s="163" t="s">
        <v>263</v>
      </c>
      <c r="C14" s="164">
        <v>42031</v>
      </c>
      <c r="D14" s="160">
        <v>375.49119999999999</v>
      </c>
      <c r="E14" s="160">
        <v>5715</v>
      </c>
      <c r="F14" s="160">
        <v>1428.75</v>
      </c>
      <c r="G14" s="160">
        <v>25</v>
      </c>
      <c r="H14" s="160">
        <v>5715</v>
      </c>
      <c r="I14" s="160">
        <v>1804.2411999999999</v>
      </c>
      <c r="J14" s="160">
        <v>31.570274715660542</v>
      </c>
      <c r="K14" s="163" t="s">
        <v>45</v>
      </c>
    </row>
    <row r="15" spans="1:12" ht="21.75" customHeight="1">
      <c r="A15" s="163" t="s">
        <v>264</v>
      </c>
      <c r="B15" s="163" t="s">
        <v>265</v>
      </c>
      <c r="C15" s="164">
        <v>42033</v>
      </c>
      <c r="D15" s="160">
        <v>2559.9376000000002</v>
      </c>
      <c r="E15" s="160">
        <v>10916</v>
      </c>
      <c r="F15" s="160">
        <v>2729</v>
      </c>
      <c r="G15" s="160">
        <v>25</v>
      </c>
      <c r="H15" s="160">
        <v>10916</v>
      </c>
      <c r="I15" s="160">
        <v>5288.9376000000002</v>
      </c>
      <c r="J15" s="160">
        <v>48.451242213264933</v>
      </c>
      <c r="K15" s="163" t="s">
        <v>45</v>
      </c>
    </row>
    <row r="16" spans="1:12" ht="12.75" customHeight="1">
      <c r="A16" s="90"/>
      <c r="B16" s="91"/>
      <c r="C16" s="92"/>
      <c r="D16" s="93"/>
      <c r="E16" s="93"/>
      <c r="F16" s="93"/>
      <c r="G16" s="93"/>
      <c r="H16" s="93"/>
      <c r="I16" s="93"/>
      <c r="J16" s="93"/>
      <c r="K16" s="94"/>
    </row>
    <row r="17" spans="1:11" ht="24.75" customHeight="1">
      <c r="A17" s="223" t="s">
        <v>138</v>
      </c>
      <c r="B17" s="221"/>
      <c r="C17" s="221"/>
      <c r="D17" s="221"/>
      <c r="E17" s="221"/>
      <c r="F17" s="221"/>
      <c r="G17" s="221"/>
      <c r="H17" s="221"/>
      <c r="I17" s="221"/>
      <c r="J17" s="221"/>
      <c r="K17" s="222"/>
    </row>
    <row r="18" spans="1:11" ht="18.75" customHeight="1">
      <c r="A18" s="84" t="s">
        <v>7</v>
      </c>
      <c r="B18" s="85" t="s">
        <v>137</v>
      </c>
      <c r="C18" s="85" t="s">
        <v>139</v>
      </c>
      <c r="D18" s="224" t="s">
        <v>140</v>
      </c>
      <c r="E18" s="225"/>
      <c r="F18" s="225"/>
      <c r="G18" s="225"/>
      <c r="H18" s="225"/>
      <c r="I18" s="225"/>
      <c r="J18" s="225"/>
      <c r="K18" s="226"/>
    </row>
    <row r="19" spans="1:11" ht="41.25" customHeight="1">
      <c r="A19" s="95" t="s">
        <v>340</v>
      </c>
      <c r="B19" s="96" t="s">
        <v>341</v>
      </c>
      <c r="C19" s="97">
        <v>41941</v>
      </c>
      <c r="D19" s="227" t="s">
        <v>342</v>
      </c>
      <c r="E19" s="228"/>
      <c r="F19" s="228"/>
      <c r="G19" s="228"/>
      <c r="H19" s="228"/>
      <c r="I19" s="228"/>
      <c r="J19" s="228"/>
      <c r="K19" s="229"/>
    </row>
    <row r="20" spans="1:11" ht="41.25" customHeight="1">
      <c r="A20" s="95" t="s">
        <v>193</v>
      </c>
      <c r="B20" s="96" t="s">
        <v>194</v>
      </c>
      <c r="C20" s="97">
        <v>41926</v>
      </c>
      <c r="D20" s="227" t="s">
        <v>198</v>
      </c>
      <c r="E20" s="228"/>
      <c r="F20" s="228"/>
      <c r="G20" s="228"/>
      <c r="H20" s="228"/>
      <c r="I20" s="228"/>
      <c r="J20" s="228"/>
      <c r="K20" s="229"/>
    </row>
    <row r="21" spans="1:11" ht="47.25" customHeight="1">
      <c r="A21" s="95" t="s">
        <v>192</v>
      </c>
      <c r="B21" s="96" t="s">
        <v>141</v>
      </c>
      <c r="C21" s="97">
        <v>41902</v>
      </c>
      <c r="D21" s="230" t="s">
        <v>142</v>
      </c>
      <c r="E21" s="231"/>
      <c r="F21" s="231"/>
      <c r="G21" s="231"/>
      <c r="H21" s="231"/>
      <c r="I21" s="231"/>
      <c r="J21" s="231"/>
      <c r="K21" s="232"/>
    </row>
    <row r="22" spans="1:11" ht="40.5" customHeight="1">
      <c r="A22" s="95" t="s">
        <v>143</v>
      </c>
      <c r="B22" s="96" t="s">
        <v>144</v>
      </c>
      <c r="C22" s="97">
        <v>41888</v>
      </c>
      <c r="D22" s="230" t="s">
        <v>145</v>
      </c>
      <c r="E22" s="231"/>
      <c r="F22" s="231"/>
      <c r="G22" s="231"/>
      <c r="H22" s="231"/>
      <c r="I22" s="231"/>
      <c r="J22" s="231"/>
      <c r="K22" s="232"/>
    </row>
    <row r="23" spans="1:11" ht="42.75" customHeight="1">
      <c r="A23" s="95" t="s">
        <v>114</v>
      </c>
      <c r="B23" s="96" t="s">
        <v>146</v>
      </c>
      <c r="C23" s="97">
        <v>41843</v>
      </c>
      <c r="D23" s="238" t="s">
        <v>147</v>
      </c>
      <c r="E23" s="239"/>
      <c r="F23" s="239"/>
      <c r="G23" s="239"/>
      <c r="H23" s="239"/>
      <c r="I23" s="239"/>
      <c r="J23" s="239"/>
      <c r="K23" s="239"/>
    </row>
    <row r="24" spans="1:11" ht="33" customHeight="1">
      <c r="A24" s="95" t="s">
        <v>102</v>
      </c>
      <c r="B24" s="96" t="s">
        <v>148</v>
      </c>
      <c r="C24" s="97">
        <v>41817</v>
      </c>
      <c r="D24" s="230" t="s">
        <v>149</v>
      </c>
      <c r="E24" s="231"/>
      <c r="F24" s="231"/>
      <c r="G24" s="231"/>
      <c r="H24" s="231"/>
      <c r="I24" s="231"/>
      <c r="J24" s="231"/>
      <c r="K24" s="232"/>
    </row>
    <row r="25" spans="1:11" ht="45.75" customHeight="1">
      <c r="A25" s="95" t="s">
        <v>115</v>
      </c>
      <c r="B25" s="96" t="s">
        <v>150</v>
      </c>
      <c r="C25" s="97">
        <v>41804</v>
      </c>
      <c r="D25" s="238" t="s">
        <v>151</v>
      </c>
      <c r="E25" s="239"/>
      <c r="F25" s="239"/>
      <c r="G25" s="239"/>
      <c r="H25" s="239"/>
      <c r="I25" s="239"/>
      <c r="J25" s="239"/>
      <c r="K25" s="239"/>
    </row>
    <row r="26" spans="1:11" ht="35.25" customHeight="1">
      <c r="A26" s="95" t="s">
        <v>116</v>
      </c>
      <c r="B26" s="96" t="s">
        <v>152</v>
      </c>
      <c r="C26" s="97">
        <v>41779</v>
      </c>
      <c r="D26" s="238" t="s">
        <v>153</v>
      </c>
      <c r="E26" s="239"/>
      <c r="F26" s="239"/>
      <c r="G26" s="239"/>
      <c r="H26" s="239"/>
      <c r="I26" s="239"/>
      <c r="J26" s="239"/>
      <c r="K26" s="239"/>
    </row>
    <row r="27" spans="1:11" ht="52.5" customHeight="1">
      <c r="A27" s="95" t="s">
        <v>117</v>
      </c>
      <c r="B27" s="96" t="s">
        <v>154</v>
      </c>
      <c r="C27" s="97">
        <v>41740</v>
      </c>
      <c r="D27" s="238" t="s">
        <v>155</v>
      </c>
      <c r="E27" s="239"/>
      <c r="F27" s="239"/>
      <c r="G27" s="239"/>
      <c r="H27" s="239"/>
      <c r="I27" s="239"/>
      <c r="J27" s="239"/>
      <c r="K27" s="239"/>
    </row>
    <row r="28" spans="1:11" ht="35.25" customHeight="1">
      <c r="A28" s="95" t="s">
        <v>118</v>
      </c>
      <c r="B28" s="96" t="s">
        <v>156</v>
      </c>
      <c r="C28" s="97">
        <v>41730</v>
      </c>
      <c r="D28" s="238" t="s">
        <v>157</v>
      </c>
      <c r="E28" s="239"/>
      <c r="F28" s="239"/>
      <c r="G28" s="239"/>
      <c r="H28" s="239"/>
      <c r="I28" s="239"/>
      <c r="J28" s="239"/>
      <c r="K28" s="239"/>
    </row>
    <row r="29" spans="1:11" ht="42.75" customHeight="1">
      <c r="A29" s="95" t="s">
        <v>119</v>
      </c>
      <c r="B29" s="96" t="s">
        <v>158</v>
      </c>
      <c r="C29" s="97">
        <v>41689</v>
      </c>
      <c r="D29" s="238" t="s">
        <v>159</v>
      </c>
      <c r="E29" s="239"/>
      <c r="F29" s="239"/>
      <c r="G29" s="239"/>
      <c r="H29" s="239"/>
      <c r="I29" s="239"/>
      <c r="J29" s="239"/>
      <c r="K29" s="239"/>
    </row>
    <row r="30" spans="1:11" ht="45.75" customHeight="1">
      <c r="A30" s="95" t="s">
        <v>120</v>
      </c>
      <c r="B30" s="96" t="s">
        <v>160</v>
      </c>
      <c r="C30" s="97">
        <v>41667</v>
      </c>
      <c r="D30" s="238" t="s">
        <v>161</v>
      </c>
      <c r="E30" s="239"/>
      <c r="F30" s="239"/>
      <c r="G30" s="239"/>
      <c r="H30" s="239"/>
      <c r="I30" s="239"/>
      <c r="J30" s="239"/>
      <c r="K30" s="239"/>
    </row>
    <row r="31" spans="1:11" ht="32.25" customHeight="1">
      <c r="A31" s="95" t="s">
        <v>60</v>
      </c>
      <c r="B31" s="96" t="s">
        <v>162</v>
      </c>
      <c r="C31" s="97">
        <v>41617</v>
      </c>
      <c r="D31" s="238" t="s">
        <v>163</v>
      </c>
      <c r="E31" s="239"/>
      <c r="F31" s="239"/>
      <c r="G31" s="239"/>
      <c r="H31" s="239"/>
      <c r="I31" s="239"/>
      <c r="J31" s="239"/>
      <c r="K31" s="239"/>
    </row>
    <row r="32" spans="1:11" ht="44.25" customHeight="1">
      <c r="A32" s="95" t="s">
        <v>121</v>
      </c>
      <c r="B32" s="96" t="s">
        <v>164</v>
      </c>
      <c r="C32" s="97">
        <v>41590</v>
      </c>
      <c r="D32" s="238" t="s">
        <v>165</v>
      </c>
      <c r="E32" s="239"/>
      <c r="F32" s="239"/>
      <c r="G32" s="239"/>
      <c r="H32" s="239"/>
      <c r="I32" s="239"/>
      <c r="J32" s="239"/>
      <c r="K32" s="239"/>
    </row>
    <row r="33" spans="1:11" ht="33.75" customHeight="1">
      <c r="A33" s="95" t="s">
        <v>122</v>
      </c>
      <c r="B33" s="96" t="s">
        <v>166</v>
      </c>
      <c r="C33" s="97">
        <v>41544</v>
      </c>
      <c r="D33" s="238" t="s">
        <v>167</v>
      </c>
      <c r="E33" s="239"/>
      <c r="F33" s="239"/>
      <c r="G33" s="239"/>
      <c r="H33" s="239"/>
      <c r="I33" s="239"/>
      <c r="J33" s="239"/>
      <c r="K33" s="239"/>
    </row>
    <row r="34" spans="1:11" ht="41.25" customHeight="1">
      <c r="A34" s="95" t="s">
        <v>104</v>
      </c>
      <c r="B34" s="96" t="s">
        <v>168</v>
      </c>
      <c r="C34" s="97">
        <v>41535</v>
      </c>
      <c r="D34" s="230" t="s">
        <v>169</v>
      </c>
      <c r="E34" s="231"/>
      <c r="F34" s="231"/>
      <c r="G34" s="231"/>
      <c r="H34" s="231"/>
      <c r="I34" s="231"/>
      <c r="J34" s="231"/>
      <c r="K34" s="232"/>
    </row>
    <row r="35" spans="1:11" ht="39.75" customHeight="1">
      <c r="A35" s="95" t="s">
        <v>123</v>
      </c>
      <c r="B35" s="96" t="s">
        <v>170</v>
      </c>
      <c r="C35" s="97">
        <v>41526</v>
      </c>
      <c r="D35" s="230" t="s">
        <v>171</v>
      </c>
      <c r="E35" s="231"/>
      <c r="F35" s="231"/>
      <c r="G35" s="231"/>
      <c r="H35" s="231"/>
      <c r="I35" s="231"/>
      <c r="J35" s="231"/>
      <c r="K35" s="232"/>
    </row>
    <row r="36" spans="1:11" ht="46.5" customHeight="1">
      <c r="A36" s="95" t="s">
        <v>124</v>
      </c>
      <c r="B36" s="96" t="s">
        <v>172</v>
      </c>
      <c r="C36" s="97">
        <v>41508</v>
      </c>
      <c r="D36" s="238" t="s">
        <v>173</v>
      </c>
      <c r="E36" s="239"/>
      <c r="F36" s="239"/>
      <c r="G36" s="239"/>
      <c r="H36" s="239"/>
      <c r="I36" s="239"/>
      <c r="J36" s="239"/>
      <c r="K36" s="239"/>
    </row>
    <row r="37" spans="1:11" ht="43.5" customHeight="1">
      <c r="A37" s="95" t="s">
        <v>103</v>
      </c>
      <c r="B37" s="96" t="s">
        <v>174</v>
      </c>
      <c r="C37" s="97">
        <v>41464</v>
      </c>
      <c r="D37" s="238" t="s">
        <v>175</v>
      </c>
      <c r="E37" s="239"/>
      <c r="F37" s="239"/>
      <c r="G37" s="239"/>
      <c r="H37" s="239"/>
      <c r="I37" s="239"/>
      <c r="J37" s="239"/>
      <c r="K37" s="239"/>
    </row>
    <row r="38" spans="1:11">
      <c r="A38" s="98"/>
      <c r="B38" s="99"/>
      <c r="C38" s="100"/>
      <c r="D38" s="101"/>
      <c r="E38" s="102"/>
      <c r="F38" s="102"/>
      <c r="G38" s="102"/>
      <c r="H38" s="102"/>
      <c r="I38" s="102"/>
      <c r="J38" s="102"/>
      <c r="K38" s="102"/>
    </row>
    <row r="39" spans="1:11" ht="12.75">
      <c r="A39" s="103" t="s">
        <v>176</v>
      </c>
      <c r="C39" s="104"/>
    </row>
    <row r="40" spans="1:11">
      <c r="C40" s="104"/>
    </row>
  </sheetData>
  <mergeCells count="28">
    <mergeCell ref="D29:K29"/>
    <mergeCell ref="D23:K23"/>
    <mergeCell ref="D36:K36"/>
    <mergeCell ref="D37:K37"/>
    <mergeCell ref="D30:K30"/>
    <mergeCell ref="D31:K31"/>
    <mergeCell ref="D32:K32"/>
    <mergeCell ref="D33:K33"/>
    <mergeCell ref="D34:K34"/>
    <mergeCell ref="D35:K35"/>
    <mergeCell ref="D24:K24"/>
    <mergeCell ref="D25:K25"/>
    <mergeCell ref="D26:K26"/>
    <mergeCell ref="D27:K27"/>
    <mergeCell ref="D28:K28"/>
    <mergeCell ref="A4:K4"/>
    <mergeCell ref="A17:K17"/>
    <mergeCell ref="D18:K18"/>
    <mergeCell ref="D19:K19"/>
    <mergeCell ref="D22:K22"/>
    <mergeCell ref="E5:G5"/>
    <mergeCell ref="H5:J5"/>
    <mergeCell ref="D21:K21"/>
    <mergeCell ref="A5:A6"/>
    <mergeCell ref="B5:B6"/>
    <mergeCell ref="C5:C6"/>
    <mergeCell ref="D5:D6"/>
    <mergeCell ref="D20:K20"/>
  </mergeCells>
  <phoneticPr fontId="5"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86"/>
  <sheetViews>
    <sheetView workbookViewId="0">
      <selection activeCell="M12" sqref="M12"/>
    </sheetView>
  </sheetViews>
  <sheetFormatPr defaultRowHeight="14.25"/>
  <cols>
    <col min="3" max="3" width="15.5" customWidth="1"/>
    <col min="4" max="4" width="14.375" customWidth="1"/>
    <col min="6" max="6" width="12.25" customWidth="1"/>
    <col min="7" max="7" width="15.875" customWidth="1"/>
    <col min="9" max="9" width="12.125" customWidth="1"/>
    <col min="10" max="10" width="15.375" customWidth="1"/>
  </cols>
  <sheetData>
    <row r="4" spans="1:11" ht="19.5" customHeight="1">
      <c r="A4" s="240"/>
      <c r="B4" s="240"/>
      <c r="C4" s="240" t="s">
        <v>201</v>
      </c>
      <c r="D4" s="241"/>
      <c r="E4" s="241"/>
      <c r="F4" s="242" t="s">
        <v>202</v>
      </c>
      <c r="G4" s="243"/>
      <c r="H4" s="244"/>
      <c r="I4" s="241" t="s">
        <v>203</v>
      </c>
      <c r="J4" s="241"/>
      <c r="K4" s="241"/>
    </row>
    <row r="5" spans="1:11">
      <c r="A5" s="159" t="s">
        <v>204</v>
      </c>
      <c r="B5" s="159" t="s">
        <v>205</v>
      </c>
      <c r="C5" s="160" t="s">
        <v>206</v>
      </c>
      <c r="D5" s="160" t="s">
        <v>207</v>
      </c>
      <c r="E5" s="160" t="s">
        <v>208</v>
      </c>
      <c r="F5" s="160" t="s">
        <v>206</v>
      </c>
      <c r="G5" s="160" t="s">
        <v>207</v>
      </c>
      <c r="H5" s="160" t="s">
        <v>208</v>
      </c>
      <c r="I5" s="160" t="s">
        <v>206</v>
      </c>
      <c r="J5" s="160" t="s">
        <v>207</v>
      </c>
      <c r="K5" s="160" t="s">
        <v>208</v>
      </c>
    </row>
    <row r="6" spans="1:11">
      <c r="A6" s="161" t="s">
        <v>209</v>
      </c>
      <c r="B6" s="161" t="s">
        <v>95</v>
      </c>
      <c r="C6" s="162">
        <v>5880070.2999999998</v>
      </c>
      <c r="D6" s="162">
        <v>5455749.4000000004</v>
      </c>
      <c r="E6" s="162">
        <v>7.7774998243137672</v>
      </c>
      <c r="F6" s="162">
        <v>270262.3</v>
      </c>
      <c r="G6" s="162">
        <v>101298.9</v>
      </c>
      <c r="H6" s="162">
        <v>166.79687538561623</v>
      </c>
      <c r="I6" s="162">
        <v>183152.6</v>
      </c>
      <c r="J6" s="162">
        <v>55159.9</v>
      </c>
      <c r="K6" s="162">
        <v>232.03939818600108</v>
      </c>
    </row>
    <row r="7" spans="1:11">
      <c r="A7" s="161" t="s">
        <v>277</v>
      </c>
      <c r="B7" s="161" t="s">
        <v>278</v>
      </c>
      <c r="C7" s="162">
        <v>123243.774122</v>
      </c>
      <c r="D7" s="162">
        <v>108616.31479400001</v>
      </c>
      <c r="E7" s="162">
        <v>13.467092264861137</v>
      </c>
      <c r="F7" s="162">
        <v>6648.7690929999999</v>
      </c>
      <c r="G7" s="162">
        <v>6065.2739259999998</v>
      </c>
      <c r="H7" s="162">
        <v>9.6202607519296404</v>
      </c>
      <c r="I7" s="162">
        <v>4551.8223319999997</v>
      </c>
      <c r="J7" s="162">
        <v>5373.0881749999999</v>
      </c>
      <c r="K7" s="162">
        <v>-15.284801146967967</v>
      </c>
    </row>
    <row r="8" spans="1:11">
      <c r="A8" s="161" t="s">
        <v>279</v>
      </c>
      <c r="B8" s="161" t="s">
        <v>280</v>
      </c>
      <c r="C8" s="162">
        <v>48140.849891000005</v>
      </c>
      <c r="D8" s="162">
        <v>28588.540799999999</v>
      </c>
      <c r="E8" s="162">
        <v>68.392119862934749</v>
      </c>
      <c r="F8" s="162">
        <v>13822.509700000001</v>
      </c>
      <c r="G8" s="162">
        <v>12195.887392000001</v>
      </c>
      <c r="H8" s="162">
        <v>13.337465784301985</v>
      </c>
      <c r="I8" s="162">
        <v>11213.432933</v>
      </c>
      <c r="J8" s="162">
        <v>10888.848592</v>
      </c>
      <c r="K8" s="162">
        <v>2.980887632494686</v>
      </c>
    </row>
    <row r="9" spans="1:11">
      <c r="A9" s="161" t="s">
        <v>114</v>
      </c>
      <c r="B9" s="161" t="s">
        <v>190</v>
      </c>
      <c r="C9" s="162">
        <v>439405.39935299999</v>
      </c>
      <c r="D9" s="162">
        <v>485895.15498400002</v>
      </c>
      <c r="E9" s="162">
        <v>-9.5678574182388978</v>
      </c>
      <c r="F9" s="162">
        <v>12138.452873999999</v>
      </c>
      <c r="G9" s="162">
        <v>11466.722499</v>
      </c>
      <c r="H9" s="162">
        <v>5.8580852118692164</v>
      </c>
      <c r="I9" s="162">
        <v>12814.108694</v>
      </c>
      <c r="J9" s="162">
        <v>11004.743262</v>
      </c>
      <c r="K9" s="162">
        <v>16.441686906480058</v>
      </c>
    </row>
    <row r="10" spans="1:11">
      <c r="A10" s="161" t="s">
        <v>210</v>
      </c>
      <c r="B10" s="161" t="s">
        <v>211</v>
      </c>
      <c r="C10" s="162">
        <v>28302.516167000002</v>
      </c>
      <c r="D10" s="162">
        <v>25386.292506000002</v>
      </c>
      <c r="E10" s="162">
        <v>11.487394862053039</v>
      </c>
      <c r="F10" s="162">
        <v>252.29172999999997</v>
      </c>
      <c r="G10" s="162">
        <v>1231.500127</v>
      </c>
      <c r="H10" s="162">
        <v>-79.513462932838181</v>
      </c>
      <c r="I10" s="162">
        <v>264.28436899999997</v>
      </c>
      <c r="J10" s="162">
        <v>1185.0369000000001</v>
      </c>
      <c r="K10" s="162">
        <v>-77.698216063989236</v>
      </c>
    </row>
    <row r="11" spans="1:11">
      <c r="A11" s="161" t="s">
        <v>212</v>
      </c>
      <c r="B11" s="161" t="s">
        <v>213</v>
      </c>
      <c r="C11" s="162">
        <v>2492796.3497210001</v>
      </c>
      <c r="D11" s="162">
        <v>2158791.4640930002</v>
      </c>
      <c r="E11" s="162">
        <v>15.471845761087883</v>
      </c>
      <c r="F11" s="162">
        <v>10229.838643000001</v>
      </c>
      <c r="G11" s="162">
        <v>-6658.2877239999998</v>
      </c>
      <c r="H11" s="162">
        <v>253.6406816143772</v>
      </c>
      <c r="I11" s="162">
        <v>13537.608830000001</v>
      </c>
      <c r="J11" s="162">
        <v>-2802.1310389999999</v>
      </c>
      <c r="K11" s="162">
        <v>583.11833535205346</v>
      </c>
    </row>
    <row r="12" spans="1:11">
      <c r="A12" s="161" t="s">
        <v>115</v>
      </c>
      <c r="B12" s="161" t="s">
        <v>281</v>
      </c>
      <c r="C12" s="162">
        <v>73711.373005000001</v>
      </c>
      <c r="D12" s="162">
        <v>66420.212442999997</v>
      </c>
      <c r="E12" s="162">
        <v>10.977321953399469</v>
      </c>
      <c r="F12" s="162">
        <v>-9819.9452730000012</v>
      </c>
      <c r="G12" s="162">
        <v>2389.2538640000002</v>
      </c>
      <c r="H12" s="162">
        <v>-511.0046831339979</v>
      </c>
      <c r="I12" s="162">
        <v>-8541.7034480000002</v>
      </c>
      <c r="J12" s="162">
        <v>3088.1431010000001</v>
      </c>
      <c r="K12" s="162">
        <v>-376.5967498473122</v>
      </c>
    </row>
    <row r="13" spans="1:11">
      <c r="A13" s="161" t="s">
        <v>214</v>
      </c>
      <c r="B13" s="161" t="s">
        <v>215</v>
      </c>
      <c r="C13" s="162">
        <v>0</v>
      </c>
      <c r="D13" s="162">
        <v>715.83545599999991</v>
      </c>
      <c r="E13" s="162">
        <v>-100</v>
      </c>
      <c r="F13" s="162">
        <v>-184.51621299999999</v>
      </c>
      <c r="G13" s="162">
        <v>-25.195927999999999</v>
      </c>
      <c r="H13" s="162">
        <v>-632.32552895055107</v>
      </c>
      <c r="I13" s="162">
        <v>-183.22025300000001</v>
      </c>
      <c r="J13" s="162">
        <v>-54.998089</v>
      </c>
      <c r="K13" s="162">
        <v>-233.13930780394938</v>
      </c>
    </row>
    <row r="14" spans="1:11">
      <c r="A14" s="161" t="s">
        <v>282</v>
      </c>
      <c r="B14" s="161" t="s">
        <v>283</v>
      </c>
      <c r="C14" s="162">
        <v>89470.451321</v>
      </c>
      <c r="D14" s="162">
        <v>80077.022679999995</v>
      </c>
      <c r="E14" s="162">
        <v>11.730491877223734</v>
      </c>
      <c r="F14" s="162">
        <v>3857.2839920000001</v>
      </c>
      <c r="G14" s="162">
        <v>2076.8615210000003</v>
      </c>
      <c r="H14" s="162">
        <v>85.726585667721054</v>
      </c>
      <c r="I14" s="162">
        <v>3113.6784670000002</v>
      </c>
      <c r="J14" s="162">
        <v>1854.9340030000001</v>
      </c>
      <c r="K14" s="162">
        <v>67.859258710241022</v>
      </c>
    </row>
    <row r="15" spans="1:11">
      <c r="A15" s="161" t="s">
        <v>216</v>
      </c>
      <c r="B15" s="161" t="s">
        <v>217</v>
      </c>
      <c r="C15" s="162">
        <v>61950.900897</v>
      </c>
      <c r="D15" s="162">
        <v>59270.659269000003</v>
      </c>
      <c r="E15" s="162">
        <v>4.5220378194811603</v>
      </c>
      <c r="F15" s="162">
        <v>9489.0689719999991</v>
      </c>
      <c r="G15" s="162">
        <v>5803.1556259999998</v>
      </c>
      <c r="H15" s="162">
        <v>63.515672912267327</v>
      </c>
      <c r="I15" s="162">
        <v>8707.8703489999989</v>
      </c>
      <c r="J15" s="162">
        <v>4814.6779329999999</v>
      </c>
      <c r="K15" s="162">
        <v>80.860910536006955</v>
      </c>
    </row>
    <row r="16" spans="1:11">
      <c r="A16" s="161" t="s">
        <v>218</v>
      </c>
      <c r="B16" s="161" t="s">
        <v>219</v>
      </c>
      <c r="C16" s="162">
        <v>25013.858852000001</v>
      </c>
      <c r="D16" s="162">
        <v>26329.514359000001</v>
      </c>
      <c r="E16" s="162">
        <v>-4.996884823096936</v>
      </c>
      <c r="F16" s="162">
        <v>3674.95631</v>
      </c>
      <c r="G16" s="162">
        <v>7656.6084860000001</v>
      </c>
      <c r="H16" s="162">
        <v>-52.002818000690439</v>
      </c>
      <c r="I16" s="162">
        <v>3645.907064</v>
      </c>
      <c r="J16" s="162">
        <v>7016.9632790000005</v>
      </c>
      <c r="K16" s="162">
        <v>-48.041525670922638</v>
      </c>
    </row>
    <row r="17" spans="1:11">
      <c r="A17" s="161" t="s">
        <v>284</v>
      </c>
      <c r="B17" s="161" t="s">
        <v>285</v>
      </c>
      <c r="C17" s="162">
        <v>101129.01881699999</v>
      </c>
      <c r="D17" s="162">
        <v>79764.664336000002</v>
      </c>
      <c r="E17" s="162">
        <v>26.78423417041531</v>
      </c>
      <c r="F17" s="162">
        <v>19514.973246000001</v>
      </c>
      <c r="G17" s="162">
        <v>13596.841326</v>
      </c>
      <c r="H17" s="162">
        <v>43.525784982746671</v>
      </c>
      <c r="I17" s="162">
        <v>18086.754557</v>
      </c>
      <c r="J17" s="162">
        <v>11959.099332</v>
      </c>
      <c r="K17" s="162">
        <v>51.238434056682692</v>
      </c>
    </row>
    <row r="18" spans="1:11">
      <c r="A18" s="161" t="s">
        <v>286</v>
      </c>
      <c r="B18" s="161" t="s">
        <v>97</v>
      </c>
      <c r="C18" s="162">
        <v>51888.254875999999</v>
      </c>
      <c r="D18" s="162">
        <v>56518.117840999999</v>
      </c>
      <c r="E18" s="162">
        <v>-8.1918208564994952</v>
      </c>
      <c r="F18" s="162">
        <v>-2571.5819139999999</v>
      </c>
      <c r="G18" s="162">
        <v>-2221.1393980000003</v>
      </c>
      <c r="H18" s="162">
        <v>-15.77760118592969</v>
      </c>
      <c r="I18" s="162">
        <v>-2293.4018040000001</v>
      </c>
      <c r="J18" s="162">
        <v>-1691.6768829999999</v>
      </c>
      <c r="K18" s="162">
        <v>-35.569731255824003</v>
      </c>
    </row>
    <row r="19" spans="1:11">
      <c r="A19" s="161" t="s">
        <v>103</v>
      </c>
      <c r="B19" s="161" t="s">
        <v>287</v>
      </c>
      <c r="C19" s="162">
        <v>17136.215679000001</v>
      </c>
      <c r="D19" s="162">
        <v>21134.243735</v>
      </c>
      <c r="E19" s="162">
        <v>-18.917298892408173</v>
      </c>
      <c r="F19" s="162">
        <v>2662.1805559999998</v>
      </c>
      <c r="G19" s="162">
        <v>4989.8073380000005</v>
      </c>
      <c r="H19" s="162">
        <v>-46.647628341757837</v>
      </c>
      <c r="I19" s="162">
        <v>2254.863652</v>
      </c>
      <c r="J19" s="162">
        <v>4150.4598829999995</v>
      </c>
      <c r="K19" s="162">
        <v>-45.671956468347815</v>
      </c>
    </row>
    <row r="20" spans="1:11">
      <c r="A20" s="161" t="s">
        <v>288</v>
      </c>
      <c r="B20" s="161" t="s">
        <v>289</v>
      </c>
      <c r="C20" s="162">
        <v>42200.429957</v>
      </c>
      <c r="D20" s="162">
        <v>39496.005855000003</v>
      </c>
      <c r="E20" s="162">
        <v>6.8473356823184446</v>
      </c>
      <c r="F20" s="162">
        <v>1728.8472899999999</v>
      </c>
      <c r="G20" s="162">
        <v>8587.2253369999999</v>
      </c>
      <c r="H20" s="162">
        <v>-79.867218779611264</v>
      </c>
      <c r="I20" s="162">
        <v>1050.816593</v>
      </c>
      <c r="J20" s="162">
        <v>6722.1506010000003</v>
      </c>
      <c r="K20" s="162">
        <v>-84.367851073677542</v>
      </c>
    </row>
    <row r="21" spans="1:11">
      <c r="A21" s="161" t="s">
        <v>290</v>
      </c>
      <c r="B21" s="161" t="s">
        <v>291</v>
      </c>
      <c r="C21" s="162">
        <v>132645.63779100002</v>
      </c>
      <c r="D21" s="162">
        <v>73404.790953999996</v>
      </c>
      <c r="E21" s="162">
        <v>80.704332874027273</v>
      </c>
      <c r="F21" s="162">
        <v>11573.641545</v>
      </c>
      <c r="G21" s="162">
        <v>4006.1797530000003</v>
      </c>
      <c r="H21" s="162">
        <v>188.89471413091633</v>
      </c>
      <c r="I21" s="162">
        <v>9533.9340140000004</v>
      </c>
      <c r="J21" s="162">
        <v>3349.157377</v>
      </c>
      <c r="K21" s="162">
        <v>184.66664718335809</v>
      </c>
    </row>
    <row r="22" spans="1:11">
      <c r="A22" s="161" t="s">
        <v>220</v>
      </c>
      <c r="B22" s="161" t="s">
        <v>221</v>
      </c>
      <c r="C22" s="162">
        <v>110534.88457200001</v>
      </c>
      <c r="D22" s="162">
        <v>75745.207238999996</v>
      </c>
      <c r="E22" s="162">
        <v>45.929872794759966</v>
      </c>
      <c r="F22" s="162">
        <v>23582.309583999999</v>
      </c>
      <c r="G22" s="162">
        <v>17060.893137999999</v>
      </c>
      <c r="H22" s="162">
        <v>38.22435550853281</v>
      </c>
      <c r="I22" s="162">
        <v>19808.391657</v>
      </c>
      <c r="J22" s="162">
        <v>14026.951740999999</v>
      </c>
      <c r="K22" s="162">
        <v>41.216652218893536</v>
      </c>
    </row>
    <row r="23" spans="1:11">
      <c r="A23" s="161" t="s">
        <v>292</v>
      </c>
      <c r="B23" s="161" t="s">
        <v>293</v>
      </c>
      <c r="C23" s="162">
        <v>18204.833072999998</v>
      </c>
      <c r="D23" s="162">
        <v>20097.659608000002</v>
      </c>
      <c r="E23" s="162">
        <v>-9.418144062140211</v>
      </c>
      <c r="F23" s="162">
        <v>-1843.1382829999998</v>
      </c>
      <c r="G23" s="162">
        <v>-1561.3565019999999</v>
      </c>
      <c r="H23" s="162">
        <v>-18.047241654231762</v>
      </c>
      <c r="I23" s="162">
        <v>-1376.962319</v>
      </c>
      <c r="J23" s="162">
        <v>-1492.0358920000001</v>
      </c>
      <c r="K23" s="162">
        <v>7.7125204304401613</v>
      </c>
    </row>
    <row r="24" spans="1:11">
      <c r="A24" s="161" t="s">
        <v>116</v>
      </c>
      <c r="B24" s="161" t="s">
        <v>222</v>
      </c>
      <c r="C24" s="162">
        <v>44877.097381</v>
      </c>
      <c r="D24" s="162">
        <v>34732.441811999997</v>
      </c>
      <c r="E24" s="162">
        <v>29.208011414547425</v>
      </c>
      <c r="F24" s="162">
        <v>8625.9259719999991</v>
      </c>
      <c r="G24" s="162">
        <v>4475.6322549999995</v>
      </c>
      <c r="H24" s="162">
        <v>92.730892096048677</v>
      </c>
      <c r="I24" s="162">
        <v>5554.7918129999998</v>
      </c>
      <c r="J24" s="162">
        <v>2863.9727929999999</v>
      </c>
      <c r="K24" s="162">
        <v>93.954070603491232</v>
      </c>
    </row>
    <row r="25" spans="1:11">
      <c r="A25" s="161" t="s">
        <v>60</v>
      </c>
      <c r="B25" s="161" t="s">
        <v>223</v>
      </c>
      <c r="C25" s="162">
        <v>187291.911547</v>
      </c>
      <c r="D25" s="162">
        <v>159381.678036</v>
      </c>
      <c r="E25" s="162">
        <v>17.511569620126497</v>
      </c>
      <c r="F25" s="162">
        <v>14475.572178999999</v>
      </c>
      <c r="G25" s="162">
        <v>14617.486536000002</v>
      </c>
      <c r="H25" s="162">
        <v>-0.97085334507061838</v>
      </c>
      <c r="I25" s="162">
        <v>13029.13018</v>
      </c>
      <c r="J25" s="162">
        <v>13114.101840000001</v>
      </c>
      <c r="K25" s="162">
        <v>-0.64794113265785847</v>
      </c>
    </row>
    <row r="26" spans="1:11">
      <c r="A26" s="161" t="s">
        <v>59</v>
      </c>
      <c r="B26" s="161" t="s">
        <v>58</v>
      </c>
      <c r="C26" s="162">
        <v>23576.30215</v>
      </c>
      <c r="D26" s="162">
        <v>19047.507705</v>
      </c>
      <c r="E26" s="162">
        <v>23.77630982037185</v>
      </c>
      <c r="F26" s="162">
        <v>3589.2576349999999</v>
      </c>
      <c r="G26" s="162">
        <v>2404.9661579999997</v>
      </c>
      <c r="H26" s="162">
        <v>49.24358178848022</v>
      </c>
      <c r="I26" s="162">
        <v>3095.6924199999999</v>
      </c>
      <c r="J26" s="162">
        <v>1425.7802630000001</v>
      </c>
      <c r="K26" s="162">
        <v>117.12268715842083</v>
      </c>
    </row>
    <row r="27" spans="1:11">
      <c r="A27" s="161" t="s">
        <v>294</v>
      </c>
      <c r="B27" s="161" t="s">
        <v>295</v>
      </c>
      <c r="C27" s="162">
        <v>516381.35248299997</v>
      </c>
      <c r="D27" s="162">
        <v>439284.415118</v>
      </c>
      <c r="E27" s="162">
        <v>17.550574232024662</v>
      </c>
      <c r="F27" s="162">
        <v>-15894.565551</v>
      </c>
      <c r="G27" s="162">
        <v>-29153.741618</v>
      </c>
      <c r="H27" s="162">
        <v>45.480186525401486</v>
      </c>
      <c r="I27" s="162">
        <v>-14428.045246000001</v>
      </c>
      <c r="J27" s="162">
        <v>-20268.737272999999</v>
      </c>
      <c r="K27" s="162">
        <v>28.816259978762403</v>
      </c>
    </row>
    <row r="28" spans="1:11">
      <c r="A28" s="161" t="s">
        <v>296</v>
      </c>
      <c r="B28" s="161" t="s">
        <v>297</v>
      </c>
      <c r="C28" s="162">
        <v>153253.33674600002</v>
      </c>
      <c r="D28" s="162">
        <v>159577.49168399998</v>
      </c>
      <c r="E28" s="162">
        <v>-3.9630620028313515</v>
      </c>
      <c r="F28" s="162">
        <v>3330.7895399999998</v>
      </c>
      <c r="G28" s="162">
        <v>20043.810849000001</v>
      </c>
      <c r="H28" s="162">
        <v>-83.382453740496302</v>
      </c>
      <c r="I28" s="162">
        <v>528.25654999999995</v>
      </c>
      <c r="J28" s="162">
        <v>14661.355925999998</v>
      </c>
      <c r="K28" s="162">
        <v>-96.396946144229361</v>
      </c>
    </row>
    <row r="29" spans="1:11">
      <c r="A29" s="161" t="s">
        <v>121</v>
      </c>
      <c r="B29" s="161" t="s">
        <v>298</v>
      </c>
      <c r="C29" s="162">
        <v>25633.258571000002</v>
      </c>
      <c r="D29" s="162">
        <v>42323.44831</v>
      </c>
      <c r="E29" s="162">
        <v>-39.434853267985048</v>
      </c>
      <c r="F29" s="162">
        <v>217.26869399999998</v>
      </c>
      <c r="G29" s="162">
        <v>2993.8665679999999</v>
      </c>
      <c r="H29" s="162">
        <v>-92.742873168688263</v>
      </c>
      <c r="I29" s="162">
        <v>448.13007499999998</v>
      </c>
      <c r="J29" s="162">
        <v>2750.648021</v>
      </c>
      <c r="K29" s="162">
        <v>-83.708199974016225</v>
      </c>
    </row>
    <row r="30" spans="1:11">
      <c r="A30" s="161" t="s">
        <v>299</v>
      </c>
      <c r="B30" s="161" t="s">
        <v>300</v>
      </c>
      <c r="C30" s="162">
        <v>78315.179953999992</v>
      </c>
      <c r="D30" s="162">
        <v>64675.234499999999</v>
      </c>
      <c r="E30" s="162">
        <v>21.08990490633628</v>
      </c>
      <c r="F30" s="162">
        <v>9234.9357720000007</v>
      </c>
      <c r="G30" s="162">
        <v>9660.5744349999986</v>
      </c>
      <c r="H30" s="162">
        <v>-4.4059353391856346</v>
      </c>
      <c r="I30" s="162">
        <v>6999.6527569999989</v>
      </c>
      <c r="J30" s="162">
        <v>7851.3659370000005</v>
      </c>
      <c r="K30" s="162">
        <v>-10.847961830262626</v>
      </c>
    </row>
    <row r="31" spans="1:11">
      <c r="A31" s="161" t="s">
        <v>301</v>
      </c>
      <c r="B31" s="161" t="s">
        <v>302</v>
      </c>
      <c r="C31" s="162">
        <v>41167.368297000001</v>
      </c>
      <c r="D31" s="162">
        <v>47937.306304999998</v>
      </c>
      <c r="E31" s="162">
        <v>-14.12248315524119</v>
      </c>
      <c r="F31" s="162">
        <v>-1790.2583359999999</v>
      </c>
      <c r="G31" s="162">
        <v>2115.5083809999996</v>
      </c>
      <c r="H31" s="162">
        <v>-184.62544285235808</v>
      </c>
      <c r="I31" s="162">
        <v>-1909.4805449999999</v>
      </c>
      <c r="J31" s="162">
        <v>1633.196463</v>
      </c>
      <c r="K31" s="162">
        <v>-216.91676955340063</v>
      </c>
    </row>
    <row r="32" spans="1:11">
      <c r="A32" s="161" t="s">
        <v>303</v>
      </c>
      <c r="B32" s="161" t="s">
        <v>94</v>
      </c>
      <c r="C32" s="162">
        <v>226813.56702300001</v>
      </c>
      <c r="D32" s="162">
        <v>198438.701886</v>
      </c>
      <c r="E32" s="162">
        <v>14.299058030172432</v>
      </c>
      <c r="F32" s="162">
        <v>23141.049038999998</v>
      </c>
      <c r="G32" s="162">
        <v>22249.913356000001</v>
      </c>
      <c r="H32" s="162">
        <v>4.0051197896448869</v>
      </c>
      <c r="I32" s="162">
        <v>13654.125390000001</v>
      </c>
      <c r="J32" s="162">
        <v>12299.828813</v>
      </c>
      <c r="K32" s="162">
        <v>11.010694519330306</v>
      </c>
    </row>
    <row r="33" spans="1:11">
      <c r="A33" s="161" t="s">
        <v>304</v>
      </c>
      <c r="B33" s="161" t="s">
        <v>305</v>
      </c>
      <c r="C33" s="162">
        <v>3846133.8333379999</v>
      </c>
      <c r="D33" s="162">
        <v>3089094.8218160002</v>
      </c>
      <c r="E33" s="162">
        <v>24.50682336377605</v>
      </c>
      <c r="F33" s="162">
        <v>4943.5067859999999</v>
      </c>
      <c r="G33" s="162">
        <v>75737.951421000005</v>
      </c>
      <c r="H33" s="162">
        <v>-93.47288024926786</v>
      </c>
      <c r="I33" s="162">
        <v>5040.1253889999998</v>
      </c>
      <c r="J33" s="162">
        <v>54191.011259999999</v>
      </c>
      <c r="K33" s="162">
        <v>-90.699333207091726</v>
      </c>
    </row>
    <row r="34" spans="1:11">
      <c r="A34" s="161" t="s">
        <v>306</v>
      </c>
      <c r="B34" s="161" t="s">
        <v>307</v>
      </c>
      <c r="C34" s="162">
        <v>34355.669482999998</v>
      </c>
      <c r="D34" s="162">
        <v>50875.811311999998</v>
      </c>
      <c r="E34" s="162">
        <v>-32.471505422663242</v>
      </c>
      <c r="F34" s="162">
        <v>-9425.9632029999993</v>
      </c>
      <c r="G34" s="162">
        <v>-4934.2688289999996</v>
      </c>
      <c r="H34" s="162">
        <v>-91.030597027894515</v>
      </c>
      <c r="I34" s="162">
        <v>-9560.1980879999992</v>
      </c>
      <c r="J34" s="162">
        <v>-4726.1514909999996</v>
      </c>
      <c r="K34" s="162">
        <v>-102.28293795079281</v>
      </c>
    </row>
    <row r="35" spans="1:11">
      <c r="A35" s="161" t="s">
        <v>120</v>
      </c>
      <c r="B35" s="161" t="s">
        <v>308</v>
      </c>
      <c r="C35" s="162">
        <v>32841.78944</v>
      </c>
      <c r="D35" s="162">
        <v>23606.879408000001</v>
      </c>
      <c r="E35" s="162">
        <v>39.119571343556885</v>
      </c>
      <c r="F35" s="162">
        <v>2943.6092840000001</v>
      </c>
      <c r="G35" s="162">
        <v>787.01395000000002</v>
      </c>
      <c r="H35" s="162">
        <v>274.02250417543422</v>
      </c>
      <c r="I35" s="162">
        <v>2383.2215270000002</v>
      </c>
      <c r="J35" s="162">
        <v>611.15883700000006</v>
      </c>
      <c r="K35" s="162">
        <v>289.95125043082703</v>
      </c>
    </row>
    <row r="36" spans="1:11">
      <c r="A36" s="161" t="s">
        <v>309</v>
      </c>
      <c r="B36" s="161" t="s">
        <v>310</v>
      </c>
      <c r="C36" s="162">
        <v>52061.328668000002</v>
      </c>
      <c r="D36" s="162">
        <v>53298.223265000001</v>
      </c>
      <c r="E36" s="162">
        <v>-2.3207051215387238</v>
      </c>
      <c r="F36" s="162">
        <v>12435.570764</v>
      </c>
      <c r="G36" s="162">
        <v>10832.481609999999</v>
      </c>
      <c r="H36" s="162">
        <v>14.798909536297856</v>
      </c>
      <c r="I36" s="162">
        <v>11625.931795999999</v>
      </c>
      <c r="J36" s="162">
        <v>10566.014778000001</v>
      </c>
      <c r="K36" s="162">
        <v>10.031379287930788</v>
      </c>
    </row>
    <row r="37" spans="1:11">
      <c r="A37" s="161" t="s">
        <v>311</v>
      </c>
      <c r="B37" s="161" t="s">
        <v>98</v>
      </c>
      <c r="C37" s="162">
        <v>214352.82052000001</v>
      </c>
      <c r="D37" s="162">
        <v>207403.08460599999</v>
      </c>
      <c r="E37" s="162">
        <v>3.3508353683371253</v>
      </c>
      <c r="F37" s="162">
        <v>15633.720212</v>
      </c>
      <c r="G37" s="162">
        <v>17393.356071000002</v>
      </c>
      <c r="H37" s="162">
        <v>-10.116712679353746</v>
      </c>
      <c r="I37" s="162">
        <v>12831.521105</v>
      </c>
      <c r="J37" s="162">
        <v>14480.247488999999</v>
      </c>
      <c r="K37" s="162">
        <v>-11.386037326036478</v>
      </c>
    </row>
    <row r="38" spans="1:11">
      <c r="A38" s="161" t="s">
        <v>312</v>
      </c>
      <c r="B38" s="161" t="s">
        <v>313</v>
      </c>
      <c r="C38" s="162">
        <v>119074.242401</v>
      </c>
      <c r="D38" s="162">
        <v>104814.59219400001</v>
      </c>
      <c r="E38" s="162">
        <v>13.604642167196507</v>
      </c>
      <c r="F38" s="162">
        <v>5255.1862329999994</v>
      </c>
      <c r="G38" s="162">
        <v>5162.8094700000001</v>
      </c>
      <c r="H38" s="162">
        <v>1.789273137751475</v>
      </c>
      <c r="I38" s="162">
        <v>4271.5730279999998</v>
      </c>
      <c r="J38" s="162">
        <v>4386.7225319999998</v>
      </c>
      <c r="K38" s="162">
        <v>-2.6249552635256572</v>
      </c>
    </row>
    <row r="39" spans="1:11">
      <c r="A39" s="161" t="s">
        <v>118</v>
      </c>
      <c r="B39" s="161" t="s">
        <v>224</v>
      </c>
      <c r="C39" s="162">
        <v>156951.766757</v>
      </c>
      <c r="D39" s="162">
        <v>87949.666458000007</v>
      </c>
      <c r="E39" s="162">
        <v>78.456352454675496</v>
      </c>
      <c r="F39" s="162">
        <v>9200.2571279999993</v>
      </c>
      <c r="G39" s="162">
        <v>3490.1818640000001</v>
      </c>
      <c r="H39" s="162">
        <v>163.6039463415193</v>
      </c>
      <c r="I39" s="162">
        <v>7654.8959420000001</v>
      </c>
      <c r="J39" s="162">
        <v>2700.6860529999999</v>
      </c>
      <c r="K39" s="162">
        <v>183.44264352743707</v>
      </c>
    </row>
    <row r="40" spans="1:11">
      <c r="A40" s="161" t="s">
        <v>314</v>
      </c>
      <c r="B40" s="161" t="s">
        <v>315</v>
      </c>
      <c r="C40" s="162">
        <v>99050.400129999995</v>
      </c>
      <c r="D40" s="162">
        <v>87927.950453999991</v>
      </c>
      <c r="E40" s="162">
        <v>12.64950407529262</v>
      </c>
      <c r="F40" s="162">
        <v>-5950.389502</v>
      </c>
      <c r="G40" s="162">
        <v>2853.3441309999998</v>
      </c>
      <c r="H40" s="162">
        <v>-308.54089898769382</v>
      </c>
      <c r="I40" s="162">
        <v>-6106.5326240000004</v>
      </c>
      <c r="J40" s="162">
        <v>1904.989652</v>
      </c>
      <c r="K40" s="162">
        <v>-420.55463490780164</v>
      </c>
    </row>
    <row r="41" spans="1:11">
      <c r="A41" s="161" t="s">
        <v>225</v>
      </c>
      <c r="B41" s="161" t="s">
        <v>72</v>
      </c>
      <c r="C41" s="162">
        <v>136758.206684</v>
      </c>
      <c r="D41" s="162">
        <v>80070.322388999994</v>
      </c>
      <c r="E41" s="162">
        <v>70.797622144690848</v>
      </c>
      <c r="F41" s="162">
        <v>31365.892166000001</v>
      </c>
      <c r="G41" s="162">
        <v>15752.096597999998</v>
      </c>
      <c r="H41" s="162">
        <v>99.122015097231213</v>
      </c>
      <c r="I41" s="162">
        <v>30590.479575000001</v>
      </c>
      <c r="J41" s="162">
        <v>13400.322168000001</v>
      </c>
      <c r="K41" s="162">
        <v>128.28167257090382</v>
      </c>
    </row>
    <row r="42" spans="1:11">
      <c r="A42" s="161" t="s">
        <v>226</v>
      </c>
      <c r="B42" s="161" t="s">
        <v>227</v>
      </c>
      <c r="C42" s="162">
        <v>59796.161696000003</v>
      </c>
      <c r="D42" s="162">
        <v>35323.031929000004</v>
      </c>
      <c r="E42" s="162">
        <v>69.283774439837089</v>
      </c>
      <c r="F42" s="162">
        <v>4945.4072919999999</v>
      </c>
      <c r="G42" s="162">
        <v>338.24163500000003</v>
      </c>
      <c r="H42" s="162">
        <v>1362.0930069711846</v>
      </c>
      <c r="I42" s="162">
        <v>4011.6261979999995</v>
      </c>
      <c r="J42" s="162">
        <v>-346.82703100000003</v>
      </c>
      <c r="K42" s="162">
        <v>1256.6648039033612</v>
      </c>
    </row>
    <row r="43" spans="1:11">
      <c r="A43" s="161" t="s">
        <v>228</v>
      </c>
      <c r="B43" s="161" t="s">
        <v>229</v>
      </c>
      <c r="C43" s="162">
        <v>38598.732537999997</v>
      </c>
      <c r="D43" s="162">
        <v>34864.458991</v>
      </c>
      <c r="E43" s="162">
        <v>10.710831761261439</v>
      </c>
      <c r="F43" s="162">
        <v>4611.0635609999999</v>
      </c>
      <c r="G43" s="162">
        <v>3215.7111479999999</v>
      </c>
      <c r="H43" s="162">
        <v>43.391721108652263</v>
      </c>
      <c r="I43" s="162">
        <v>3340.919406</v>
      </c>
      <c r="J43" s="162">
        <v>2533.1933100000001</v>
      </c>
      <c r="K43" s="162">
        <v>31.885687239557718</v>
      </c>
    </row>
    <row r="44" spans="1:11">
      <c r="A44" s="161" t="s">
        <v>230</v>
      </c>
      <c r="B44" s="161" t="s">
        <v>96</v>
      </c>
      <c r="C44" s="162">
        <v>58338.902386000002</v>
      </c>
      <c r="D44" s="162">
        <v>49635.891250000001</v>
      </c>
      <c r="E44" s="162">
        <v>17.533705785931669</v>
      </c>
      <c r="F44" s="162">
        <v>738.21302700000001</v>
      </c>
      <c r="G44" s="162">
        <v>1936.7038289999998</v>
      </c>
      <c r="H44" s="162">
        <v>-61.88301918207236</v>
      </c>
      <c r="I44" s="162">
        <v>603.32709699999998</v>
      </c>
      <c r="J44" s="162">
        <v>1866.5043129999999</v>
      </c>
      <c r="K44" s="162">
        <v>-67.676094140372882</v>
      </c>
    </row>
    <row r="45" spans="1:11">
      <c r="A45" s="161" t="s">
        <v>231</v>
      </c>
      <c r="B45" s="161" t="s">
        <v>232</v>
      </c>
      <c r="C45" s="162">
        <v>30295.364057999999</v>
      </c>
      <c r="D45" s="162">
        <v>23777.146446000002</v>
      </c>
      <c r="E45" s="162">
        <v>27.413792596195023</v>
      </c>
      <c r="F45" s="162">
        <v>2607.7384050000001</v>
      </c>
      <c r="G45" s="162">
        <v>-3295.4225409999999</v>
      </c>
      <c r="H45" s="162">
        <v>179.13214079699409</v>
      </c>
      <c r="I45" s="162">
        <v>2569.043064</v>
      </c>
      <c r="J45" s="162">
        <v>-2689.4219010000002</v>
      </c>
      <c r="K45" s="162">
        <v>195.52398837254802</v>
      </c>
    </row>
    <row r="46" spans="1:11">
      <c r="A46" s="161" t="s">
        <v>233</v>
      </c>
      <c r="B46" s="161" t="s">
        <v>234</v>
      </c>
      <c r="C46" s="162">
        <v>48112.947079000005</v>
      </c>
      <c r="D46" s="162">
        <v>72977.316485999996</v>
      </c>
      <c r="E46" s="162">
        <v>-34.071367110038892</v>
      </c>
      <c r="F46" s="162">
        <v>-2730.562535</v>
      </c>
      <c r="G46" s="162">
        <v>-1035.4773289999998</v>
      </c>
      <c r="H46" s="162">
        <v>-163.70085162917175</v>
      </c>
      <c r="I46" s="162">
        <v>-2546.2775430000002</v>
      </c>
      <c r="J46" s="162">
        <v>-814.69397100000003</v>
      </c>
      <c r="K46" s="162">
        <v>-212.54405134170312</v>
      </c>
    </row>
    <row r="47" spans="1:11">
      <c r="A47" s="161" t="s">
        <v>316</v>
      </c>
      <c r="B47" s="161" t="s">
        <v>317</v>
      </c>
      <c r="C47" s="162">
        <v>48246.818564999994</v>
      </c>
      <c r="D47" s="162">
        <v>28940.344863999999</v>
      </c>
      <c r="E47" s="162">
        <v>66.711277255773325</v>
      </c>
      <c r="F47" s="162">
        <v>5620.9342259999994</v>
      </c>
      <c r="G47" s="162">
        <v>2222.7883160000001</v>
      </c>
      <c r="H47" s="162">
        <v>152.87762156835086</v>
      </c>
      <c r="I47" s="162">
        <v>5057.3724340000008</v>
      </c>
      <c r="J47" s="162">
        <v>1852.889647</v>
      </c>
      <c r="K47" s="162">
        <v>172.94515041348282</v>
      </c>
    </row>
    <row r="48" spans="1:11">
      <c r="A48" s="161" t="s">
        <v>235</v>
      </c>
      <c r="B48" s="161" t="s">
        <v>236</v>
      </c>
      <c r="C48" s="162">
        <v>39560.209212000002</v>
      </c>
      <c r="D48" s="162">
        <v>23390.87385</v>
      </c>
      <c r="E48" s="162">
        <v>69.126683618961934</v>
      </c>
      <c r="F48" s="162">
        <v>10625.222826000001</v>
      </c>
      <c r="G48" s="162">
        <v>8585.836045</v>
      </c>
      <c r="H48" s="162">
        <v>23.752920161894391</v>
      </c>
      <c r="I48" s="162">
        <v>9584.2358290000011</v>
      </c>
      <c r="J48" s="162">
        <v>7641.8077319999993</v>
      </c>
      <c r="K48" s="162">
        <v>25.418437169861029</v>
      </c>
    </row>
    <row r="49" spans="1:11">
      <c r="A49" s="161" t="s">
        <v>123</v>
      </c>
      <c r="B49" s="161" t="s">
        <v>237</v>
      </c>
      <c r="C49" s="162">
        <v>191929.16125899999</v>
      </c>
      <c r="D49" s="162">
        <v>126102.86846700001</v>
      </c>
      <c r="E49" s="162">
        <v>52.200472195623469</v>
      </c>
      <c r="F49" s="162">
        <v>57572.883452999995</v>
      </c>
      <c r="G49" s="162">
        <v>386.10487899999998</v>
      </c>
      <c r="H49" s="162">
        <v>14811.203298469585</v>
      </c>
      <c r="I49" s="162">
        <v>48208.316641000005</v>
      </c>
      <c r="J49" s="162">
        <v>550.66218300000003</v>
      </c>
      <c r="K49" s="162">
        <v>8654.6082025029864</v>
      </c>
    </row>
    <row r="50" spans="1:11">
      <c r="A50" s="161" t="s">
        <v>238</v>
      </c>
      <c r="B50" s="161" t="s">
        <v>73</v>
      </c>
      <c r="C50" s="162">
        <v>56016.322935000004</v>
      </c>
      <c r="D50" s="162">
        <v>20459.236589</v>
      </c>
      <c r="E50" s="162">
        <v>173.79478550591389</v>
      </c>
      <c r="F50" s="162">
        <v>5407.5689570000004</v>
      </c>
      <c r="G50" s="162">
        <v>-4582.5599619999994</v>
      </c>
      <c r="H50" s="162">
        <v>218.00323404038852</v>
      </c>
      <c r="I50" s="162">
        <v>4890.3734260000001</v>
      </c>
      <c r="J50" s="162">
        <v>-4742.9711619999998</v>
      </c>
      <c r="K50" s="162">
        <v>203.10780434806279</v>
      </c>
    </row>
    <row r="51" spans="1:11">
      <c r="A51" s="161" t="s">
        <v>239</v>
      </c>
      <c r="B51" s="161" t="s">
        <v>240</v>
      </c>
      <c r="C51" s="162">
        <v>96800.314186999996</v>
      </c>
      <c r="D51" s="162">
        <v>91749.389535000009</v>
      </c>
      <c r="E51" s="162">
        <v>5.5051316173315685</v>
      </c>
      <c r="F51" s="162">
        <v>5093.0023920000003</v>
      </c>
      <c r="G51" s="162">
        <v>8991.860874</v>
      </c>
      <c r="H51" s="162">
        <v>-43.359862175732324</v>
      </c>
      <c r="I51" s="162">
        <v>4409.0999860000002</v>
      </c>
      <c r="J51" s="162">
        <v>6805.1747709999991</v>
      </c>
      <c r="K51" s="162">
        <v>-35.209599541965964</v>
      </c>
    </row>
    <row r="52" spans="1:11">
      <c r="A52" s="161" t="s">
        <v>241</v>
      </c>
      <c r="B52" s="161" t="s">
        <v>242</v>
      </c>
      <c r="C52" s="162">
        <v>16385.979001</v>
      </c>
      <c r="D52" s="162">
        <v>17825.295294</v>
      </c>
      <c r="E52" s="162">
        <v>-8.0745719454334886</v>
      </c>
      <c r="F52" s="162">
        <v>1752.8057590000001</v>
      </c>
      <c r="G52" s="162">
        <v>2172.9534039999999</v>
      </c>
      <c r="H52" s="162">
        <v>-19.335326943807758</v>
      </c>
      <c r="I52" s="162">
        <v>1498.1192160000001</v>
      </c>
      <c r="J52" s="162">
        <v>1844.7749079999999</v>
      </c>
      <c r="K52" s="162">
        <v>-18.79121894474509</v>
      </c>
    </row>
    <row r="53" spans="1:11">
      <c r="A53" s="161" t="s">
        <v>243</v>
      </c>
      <c r="B53" s="161" t="s">
        <v>244</v>
      </c>
      <c r="C53" s="162">
        <v>60842.137437999998</v>
      </c>
      <c r="D53" s="162">
        <v>38539.098589999994</v>
      </c>
      <c r="E53" s="162">
        <v>57.871200064308525</v>
      </c>
      <c r="F53" s="162">
        <v>6478.0864600000004</v>
      </c>
      <c r="G53" s="162">
        <v>3341.026355</v>
      </c>
      <c r="H53" s="162">
        <v>93.895102033698279</v>
      </c>
      <c r="I53" s="162">
        <v>5019.4268830000001</v>
      </c>
      <c r="J53" s="162">
        <v>2598.8465040000001</v>
      </c>
      <c r="K53" s="162">
        <v>93.140567373809006</v>
      </c>
    </row>
    <row r="54" spans="1:11">
      <c r="A54" s="161" t="s">
        <v>245</v>
      </c>
      <c r="B54" s="161" t="s">
        <v>246</v>
      </c>
      <c r="C54" s="162">
        <v>20087.250376</v>
      </c>
      <c r="D54" s="162">
        <v>14621.526749000001</v>
      </c>
      <c r="E54" s="162">
        <v>37.381346837626324</v>
      </c>
      <c r="F54" s="162">
        <v>1914.5803859999999</v>
      </c>
      <c r="G54" s="162">
        <v>918.72498900000005</v>
      </c>
      <c r="H54" s="162">
        <v>108.39537499507372</v>
      </c>
      <c r="I54" s="162">
        <v>1831.968891</v>
      </c>
      <c r="J54" s="162">
        <v>873.08615799999995</v>
      </c>
      <c r="K54" s="162">
        <v>109.82681654197066</v>
      </c>
    </row>
    <row r="55" spans="1:11">
      <c r="A55" s="161" t="s">
        <v>62</v>
      </c>
      <c r="B55" s="161" t="s">
        <v>61</v>
      </c>
      <c r="C55" s="162">
        <v>15624.450596999999</v>
      </c>
      <c r="D55" s="162">
        <v>14702.028215999999</v>
      </c>
      <c r="E55" s="162">
        <v>6.2741165194890716</v>
      </c>
      <c r="F55" s="162">
        <v>2537.7680310000001</v>
      </c>
      <c r="G55" s="162">
        <v>2751.9197589999999</v>
      </c>
      <c r="H55" s="162">
        <v>-7.7819030623850329</v>
      </c>
      <c r="I55" s="162">
        <v>2046.0158440000002</v>
      </c>
      <c r="J55" s="162">
        <v>2199.5348140000001</v>
      </c>
      <c r="K55" s="162">
        <v>-6.9796108260189529</v>
      </c>
    </row>
    <row r="56" spans="1:11">
      <c r="A56" s="161" t="s">
        <v>247</v>
      </c>
      <c r="B56" s="161" t="s">
        <v>248</v>
      </c>
      <c r="C56" s="162">
        <v>10069.209067</v>
      </c>
      <c r="D56" s="162">
        <v>9461.8657390000008</v>
      </c>
      <c r="E56" s="162">
        <v>6.4188537943066128</v>
      </c>
      <c r="F56" s="162">
        <v>350.826234</v>
      </c>
      <c r="G56" s="162">
        <v>769.32361900000001</v>
      </c>
      <c r="H56" s="162">
        <v>-54.398093944389871</v>
      </c>
      <c r="I56" s="162">
        <v>388.384995</v>
      </c>
      <c r="J56" s="162">
        <v>601.15487900000005</v>
      </c>
      <c r="K56" s="162">
        <v>-35.393521941289947</v>
      </c>
    </row>
    <row r="57" spans="1:11">
      <c r="A57" s="161" t="s">
        <v>102</v>
      </c>
      <c r="B57" s="161" t="s">
        <v>249</v>
      </c>
      <c r="C57" s="162">
        <v>8807.6895949999998</v>
      </c>
      <c r="D57" s="162">
        <v>11837.51388</v>
      </c>
      <c r="E57" s="162">
        <v>-25.595106503900467</v>
      </c>
      <c r="F57" s="162">
        <v>2978.1737929999999</v>
      </c>
      <c r="G57" s="162">
        <v>5210.4537380000002</v>
      </c>
      <c r="H57" s="162">
        <v>-42.842333072068442</v>
      </c>
      <c r="I57" s="162">
        <v>2924.7097389999999</v>
      </c>
      <c r="J57" s="162">
        <v>4439.4870890000002</v>
      </c>
      <c r="K57" s="162">
        <v>-34.120548604663377</v>
      </c>
    </row>
    <row r="58" spans="1:11">
      <c r="A58" s="161" t="s">
        <v>250</v>
      </c>
      <c r="B58" s="161" t="s">
        <v>251</v>
      </c>
      <c r="C58" s="162">
        <v>43413.602851999996</v>
      </c>
      <c r="D58" s="162">
        <v>19669.036771999999</v>
      </c>
      <c r="E58" s="162">
        <v>120.72053326882659</v>
      </c>
      <c r="F58" s="162">
        <v>3362.5509850000003</v>
      </c>
      <c r="G58" s="162">
        <v>1547.2688479999999</v>
      </c>
      <c r="H58" s="162">
        <v>117.32170135438547</v>
      </c>
      <c r="I58" s="162">
        <v>2997.7922100000001</v>
      </c>
      <c r="J58" s="162">
        <v>1372.4735380000002</v>
      </c>
      <c r="K58" s="162">
        <v>118.42258717559331</v>
      </c>
    </row>
    <row r="59" spans="1:11">
      <c r="A59" s="161" t="s">
        <v>252</v>
      </c>
      <c r="B59" s="161" t="s">
        <v>253</v>
      </c>
      <c r="C59" s="162">
        <v>13629.480384999999</v>
      </c>
      <c r="D59" s="162">
        <v>10980.940156000001</v>
      </c>
      <c r="E59" s="162">
        <v>24.119430498424421</v>
      </c>
      <c r="F59" s="162">
        <v>1773.0331370000001</v>
      </c>
      <c r="G59" s="162">
        <v>1670.073764</v>
      </c>
      <c r="H59" s="162">
        <v>6.1649596095325609</v>
      </c>
      <c r="I59" s="162">
        <v>1295.8605480000001</v>
      </c>
      <c r="J59" s="162">
        <v>1228.574464</v>
      </c>
      <c r="K59" s="162">
        <v>5.4767607476497311</v>
      </c>
    </row>
    <row r="60" spans="1:11">
      <c r="A60" s="161" t="s">
        <v>254</v>
      </c>
      <c r="B60" s="161" t="s">
        <v>255</v>
      </c>
      <c r="C60" s="162">
        <v>55464.151611000001</v>
      </c>
      <c r="D60" s="162">
        <v>46419.038302999994</v>
      </c>
      <c r="E60" s="162">
        <v>19.485783503221423</v>
      </c>
      <c r="F60" s="162">
        <v>3945.0078270000004</v>
      </c>
      <c r="G60" s="162">
        <v>3262.096133</v>
      </c>
      <c r="H60" s="162">
        <v>20.934750729493608</v>
      </c>
      <c r="I60" s="162">
        <v>3448.8915689999999</v>
      </c>
      <c r="J60" s="162">
        <v>2835.5120160000001</v>
      </c>
      <c r="K60" s="162">
        <v>21.632056204977115</v>
      </c>
    </row>
    <row r="61" spans="1:11">
      <c r="A61" s="161" t="s">
        <v>256</v>
      </c>
      <c r="B61" s="161" t="s">
        <v>257</v>
      </c>
      <c r="C61" s="162">
        <v>32307.784870999996</v>
      </c>
      <c r="D61" s="162">
        <v>25744.121838999999</v>
      </c>
      <c r="E61" s="162">
        <v>25.495773649022453</v>
      </c>
      <c r="F61" s="162">
        <v>283.75367599999998</v>
      </c>
      <c r="G61" s="162">
        <v>401.569323</v>
      </c>
      <c r="H61" s="162">
        <v>-29.338806590064152</v>
      </c>
      <c r="I61" s="162">
        <v>406.73747500000002</v>
      </c>
      <c r="J61" s="162">
        <v>350.26962099999997</v>
      </c>
      <c r="K61" s="162">
        <v>16.12125363278366</v>
      </c>
    </row>
    <row r="62" spans="1:11">
      <c r="A62" s="161" t="s">
        <v>258</v>
      </c>
      <c r="B62" s="161" t="s">
        <v>259</v>
      </c>
      <c r="C62" s="162">
        <v>59298.248896000005</v>
      </c>
      <c r="D62" s="162">
        <v>32505.521374</v>
      </c>
      <c r="E62" s="162">
        <v>82.425158525316093</v>
      </c>
      <c r="F62" s="162">
        <v>4126.884677</v>
      </c>
      <c r="G62" s="162">
        <v>2469.6517229999999</v>
      </c>
      <c r="H62" s="162">
        <v>67.103913420912747</v>
      </c>
      <c r="I62" s="162">
        <v>4377.6546010000002</v>
      </c>
      <c r="J62" s="162">
        <v>2093.9164649999998</v>
      </c>
      <c r="K62" s="162">
        <v>109.06538890986755</v>
      </c>
    </row>
    <row r="63" spans="1:11">
      <c r="A63" s="161" t="s">
        <v>260</v>
      </c>
      <c r="B63" s="161" t="s">
        <v>261</v>
      </c>
      <c r="C63" s="162">
        <v>15340.564413999999</v>
      </c>
      <c r="D63" s="162">
        <v>11318.549958</v>
      </c>
      <c r="E63" s="162">
        <v>35.534714878889787</v>
      </c>
      <c r="F63" s="162">
        <v>813.43066399999998</v>
      </c>
      <c r="G63" s="162">
        <v>2221.107066</v>
      </c>
      <c r="H63" s="162">
        <v>-63.377242076632065</v>
      </c>
      <c r="I63" s="162">
        <v>605.74176799999998</v>
      </c>
      <c r="J63" s="162">
        <v>2000.1999579999999</v>
      </c>
      <c r="K63" s="162">
        <v>-69.715939370097715</v>
      </c>
    </row>
    <row r="64" spans="1:11">
      <c r="A64" s="161" t="s">
        <v>262</v>
      </c>
      <c r="B64" s="161" t="s">
        <v>263</v>
      </c>
      <c r="C64" s="162">
        <v>17029.219983999999</v>
      </c>
      <c r="D64" s="162">
        <v>17671.430248000001</v>
      </c>
      <c r="E64" s="162">
        <v>-3.6341725315226516</v>
      </c>
      <c r="F64" s="162">
        <v>2521.5211719999998</v>
      </c>
      <c r="G64" s="162">
        <v>2391.4532410000002</v>
      </c>
      <c r="H64" s="162">
        <v>5.4388657394618729</v>
      </c>
      <c r="I64" s="162">
        <v>2164.0855799999999</v>
      </c>
      <c r="J64" s="162">
        <v>2072.3818690000003</v>
      </c>
      <c r="K64" s="162">
        <v>4.4250392445408737</v>
      </c>
    </row>
    <row r="65" spans="1:11">
      <c r="A65" s="161" t="s">
        <v>264</v>
      </c>
      <c r="B65" s="161" t="s">
        <v>265</v>
      </c>
      <c r="C65" s="162">
        <v>31580.090306999999</v>
      </c>
      <c r="D65" s="162">
        <v>21662.549177000001</v>
      </c>
      <c r="E65" s="162">
        <v>45.781967066599208</v>
      </c>
      <c r="F65" s="162">
        <v>8109.4647370000002</v>
      </c>
      <c r="G65" s="162">
        <v>5691.5216009999995</v>
      </c>
      <c r="H65" s="162">
        <v>42.483246230237768</v>
      </c>
      <c r="I65" s="162">
        <v>6785.4381989999993</v>
      </c>
      <c r="J65" s="162">
        <v>4834.8144329999996</v>
      </c>
      <c r="K65" s="162">
        <v>40.345369879886761</v>
      </c>
    </row>
    <row r="66" spans="1:11">
      <c r="A66" s="161" t="s">
        <v>266</v>
      </c>
      <c r="B66" s="161" t="s">
        <v>267</v>
      </c>
      <c r="C66" s="162">
        <v>21922883.544799998</v>
      </c>
      <c r="D66" s="162">
        <v>22664596.214699998</v>
      </c>
      <c r="E66" s="162">
        <v>-3.2725607060183743</v>
      </c>
      <c r="F66" s="162">
        <v>1399580.7563</v>
      </c>
      <c r="G66" s="162">
        <v>1112975.6969999999</v>
      </c>
      <c r="H66" s="162">
        <v>25.751241475670795</v>
      </c>
      <c r="I66" s="162">
        <v>349998.26299999998</v>
      </c>
      <c r="J66" s="162">
        <v>278221.8677</v>
      </c>
      <c r="K66" s="162">
        <v>25.798258020967189</v>
      </c>
    </row>
    <row r="67" spans="1:11">
      <c r="A67" s="161" t="s">
        <v>117</v>
      </c>
      <c r="B67" s="161" t="s">
        <v>318</v>
      </c>
      <c r="C67" s="162">
        <v>3257987.4489779999</v>
      </c>
      <c r="D67" s="162">
        <v>2379360.3648950001</v>
      </c>
      <c r="E67" s="162">
        <v>36.927028668974785</v>
      </c>
      <c r="F67" s="162">
        <v>36888.570941000005</v>
      </c>
      <c r="G67" s="162">
        <v>3887.0472399999999</v>
      </c>
      <c r="H67" s="162">
        <v>849.01267371785298</v>
      </c>
      <c r="I67" s="162">
        <v>20627.678627000001</v>
      </c>
      <c r="J67" s="162">
        <v>1314.1534160000001</v>
      </c>
      <c r="K67" s="162">
        <v>1469.6552910683906</v>
      </c>
    </row>
    <row r="68" spans="1:11">
      <c r="A68" s="161" t="s">
        <v>268</v>
      </c>
      <c r="B68" s="161" t="s">
        <v>269</v>
      </c>
      <c r="C68" s="162">
        <v>672.21318799999995</v>
      </c>
      <c r="D68" s="162">
        <v>379.546425</v>
      </c>
      <c r="E68" s="162">
        <v>77.109608659862872</v>
      </c>
      <c r="F68" s="162">
        <v>-1935.4623690000001</v>
      </c>
      <c r="G68" s="162">
        <v>-2284.1718599999999</v>
      </c>
      <c r="H68" s="162">
        <v>15.266342130666116</v>
      </c>
      <c r="I68" s="162">
        <v>-1567.8233499999999</v>
      </c>
      <c r="J68" s="162">
        <v>-1704.6096319999999</v>
      </c>
      <c r="K68" s="162">
        <v>8.0244930822965124</v>
      </c>
    </row>
    <row r="69" spans="1:11">
      <c r="A69" s="161" t="s">
        <v>319</v>
      </c>
      <c r="B69" s="161" t="s">
        <v>320</v>
      </c>
      <c r="C69" s="162">
        <v>104773.841153</v>
      </c>
      <c r="D69" s="162">
        <v>75063.559659000006</v>
      </c>
      <c r="E69" s="162">
        <v>39.580165967306051</v>
      </c>
      <c r="F69" s="162">
        <v>18758.726936000003</v>
      </c>
      <c r="G69" s="162">
        <v>-843.20149900000001</v>
      </c>
      <c r="H69" s="162">
        <v>2324.7027499651067</v>
      </c>
      <c r="I69" s="162">
        <v>12671.246878</v>
      </c>
      <c r="J69" s="162">
        <v>2361.2954789999999</v>
      </c>
      <c r="K69" s="162">
        <v>436.62267135522688</v>
      </c>
    </row>
    <row r="70" spans="1:11">
      <c r="A70" s="161" t="s">
        <v>321</v>
      </c>
      <c r="B70" s="161" t="s">
        <v>322</v>
      </c>
      <c r="C70" s="162">
        <v>111290.82191600002</v>
      </c>
      <c r="D70" s="162">
        <v>98882.398035000006</v>
      </c>
      <c r="E70" s="162">
        <v>12.54866804161442</v>
      </c>
      <c r="F70" s="162">
        <v>4581.6966009999996</v>
      </c>
      <c r="G70" s="162">
        <v>3942.3871100000001</v>
      </c>
      <c r="H70" s="162">
        <v>16.21630431416461</v>
      </c>
      <c r="I70" s="162">
        <v>4327.7513609999996</v>
      </c>
      <c r="J70" s="162">
        <v>3842.0865140000001</v>
      </c>
      <c r="K70" s="162">
        <v>12.640653593569745</v>
      </c>
    </row>
    <row r="71" spans="1:11">
      <c r="A71" s="161" t="s">
        <v>131</v>
      </c>
      <c r="B71" s="161" t="s">
        <v>132</v>
      </c>
      <c r="C71" s="162">
        <v>432907.90515299997</v>
      </c>
      <c r="D71" s="162">
        <v>442589.15822299995</v>
      </c>
      <c r="E71" s="162">
        <v>-2.1874130647190517</v>
      </c>
      <c r="F71" s="162">
        <v>-9107.804087999999</v>
      </c>
      <c r="G71" s="162">
        <v>-2079.1768360000001</v>
      </c>
      <c r="H71" s="162">
        <v>-338.04855509654197</v>
      </c>
      <c r="I71" s="162">
        <v>-13189.001746</v>
      </c>
      <c r="J71" s="162">
        <v>-7705.1218659999995</v>
      </c>
      <c r="K71" s="162">
        <v>-71.171877296301304</v>
      </c>
    </row>
    <row r="72" spans="1:11">
      <c r="A72" s="161" t="s">
        <v>270</v>
      </c>
      <c r="B72" s="161" t="s">
        <v>271</v>
      </c>
      <c r="C72" s="162">
        <v>68840.198336999994</v>
      </c>
      <c r="D72" s="162">
        <v>53305.043681999996</v>
      </c>
      <c r="E72" s="162">
        <v>29.14387379115102</v>
      </c>
      <c r="F72" s="162">
        <v>758.35957699999994</v>
      </c>
      <c r="G72" s="162">
        <v>-7915.6105579999994</v>
      </c>
      <c r="H72" s="162">
        <v>109.58055694432258</v>
      </c>
      <c r="I72" s="162">
        <v>384.64727599999998</v>
      </c>
      <c r="J72" s="162">
        <v>-7993.5038889999996</v>
      </c>
      <c r="K72" s="162">
        <v>104.81199835943433</v>
      </c>
    </row>
    <row r="73" spans="1:11">
      <c r="A73" s="161" t="s">
        <v>323</v>
      </c>
      <c r="B73" s="161" t="s">
        <v>324</v>
      </c>
      <c r="C73" s="162">
        <v>66036.198804999993</v>
      </c>
      <c r="D73" s="162">
        <v>68225.738167999996</v>
      </c>
      <c r="E73" s="162">
        <v>-3.2092571246476687</v>
      </c>
      <c r="F73" s="162">
        <v>4252.6917630000007</v>
      </c>
      <c r="G73" s="162">
        <v>-4627.9322600000005</v>
      </c>
      <c r="H73" s="162">
        <v>191.89183255244967</v>
      </c>
      <c r="I73" s="162">
        <v>4812.0268450000003</v>
      </c>
      <c r="J73" s="162">
        <v>-2616.8541089999999</v>
      </c>
      <c r="K73" s="162">
        <v>283.88594260758617</v>
      </c>
    </row>
    <row r="74" spans="1:11">
      <c r="A74" s="161" t="s">
        <v>325</v>
      </c>
      <c r="B74" s="161" t="s">
        <v>326</v>
      </c>
      <c r="C74" s="162">
        <v>25971.567184</v>
      </c>
      <c r="D74" s="162">
        <v>20007.289390000002</v>
      </c>
      <c r="E74" s="162">
        <v>29.810523943243656</v>
      </c>
      <c r="F74" s="162">
        <v>-1276.5265650000001</v>
      </c>
      <c r="G74" s="162">
        <v>-2836.3638620000002</v>
      </c>
      <c r="H74" s="162">
        <v>54.994259301418211</v>
      </c>
      <c r="I74" s="162">
        <v>-1276.752176</v>
      </c>
      <c r="J74" s="162">
        <v>-2745.9430520000001</v>
      </c>
      <c r="K74" s="162">
        <v>53.504054824804868</v>
      </c>
    </row>
    <row r="75" spans="1:11">
      <c r="A75" s="161" t="s">
        <v>272</v>
      </c>
      <c r="B75" s="161" t="s">
        <v>273</v>
      </c>
      <c r="C75" s="162">
        <v>62568.894447999999</v>
      </c>
      <c r="D75" s="162">
        <v>50640.496806000003</v>
      </c>
      <c r="E75" s="162">
        <v>23.555056514743143</v>
      </c>
      <c r="F75" s="162">
        <v>3240.5531449999999</v>
      </c>
      <c r="G75" s="162">
        <v>955.66409900000008</v>
      </c>
      <c r="H75" s="162">
        <v>239.08913690394886</v>
      </c>
      <c r="I75" s="162">
        <v>3159.5038289999998</v>
      </c>
      <c r="J75" s="162">
        <v>609.57387099999994</v>
      </c>
      <c r="K75" s="162">
        <v>418.31352676204193</v>
      </c>
    </row>
    <row r="76" spans="1:11">
      <c r="A76" s="161" t="s">
        <v>122</v>
      </c>
      <c r="B76" s="161" t="s">
        <v>327</v>
      </c>
      <c r="C76" s="162">
        <v>11072.753357</v>
      </c>
      <c r="D76" s="162">
        <v>210277.54531700001</v>
      </c>
      <c r="E76" s="162">
        <v>-94.734219794934603</v>
      </c>
      <c r="F76" s="162">
        <v>726.717084</v>
      </c>
      <c r="G76" s="162">
        <v>204275.905325</v>
      </c>
      <c r="H76" s="162">
        <v>-99.644247282691609</v>
      </c>
      <c r="I76" s="162">
        <v>303.70633199999997</v>
      </c>
      <c r="J76" s="162">
        <v>169732.12424599999</v>
      </c>
      <c r="K76" s="162">
        <v>-99.821067265051227</v>
      </c>
    </row>
    <row r="77" spans="1:11">
      <c r="A77" s="161" t="s">
        <v>124</v>
      </c>
      <c r="B77" s="161" t="s">
        <v>328</v>
      </c>
      <c r="C77" s="162">
        <v>706682.01123499998</v>
      </c>
      <c r="D77" s="162">
        <v>607329.81799799995</v>
      </c>
      <c r="E77" s="162">
        <v>16.358853178739729</v>
      </c>
      <c r="F77" s="162">
        <v>31457.045462999999</v>
      </c>
      <c r="G77" s="162">
        <v>27513.087481999999</v>
      </c>
      <c r="H77" s="162">
        <v>14.334843312588132</v>
      </c>
      <c r="I77" s="162">
        <v>24926.455987999998</v>
      </c>
      <c r="J77" s="162">
        <v>19094.828281000002</v>
      </c>
      <c r="K77" s="162">
        <v>30.540351665810277</v>
      </c>
    </row>
    <row r="78" spans="1:11">
      <c r="A78" s="161" t="s">
        <v>274</v>
      </c>
      <c r="B78" s="161" t="s">
        <v>275</v>
      </c>
      <c r="C78" s="162">
        <v>756062.18246499996</v>
      </c>
      <c r="D78" s="162">
        <v>686826.96315600001</v>
      </c>
      <c r="E78" s="162">
        <v>10.080445734229926</v>
      </c>
      <c r="F78" s="162">
        <v>44726.025742999998</v>
      </c>
      <c r="G78" s="162">
        <v>48038.008097999998</v>
      </c>
      <c r="H78" s="162">
        <v>-6.8945039274804794</v>
      </c>
      <c r="I78" s="162">
        <v>36475.930748999999</v>
      </c>
      <c r="J78" s="162">
        <v>39068.099604000003</v>
      </c>
      <c r="K78" s="162">
        <v>-6.6350011422992363</v>
      </c>
    </row>
    <row r="79" spans="1:11">
      <c r="A79" s="161" t="s">
        <v>119</v>
      </c>
      <c r="B79" s="161" t="s">
        <v>329</v>
      </c>
      <c r="C79" s="162">
        <v>609425.96709200006</v>
      </c>
      <c r="D79" s="162">
        <v>483971.52380600007</v>
      </c>
      <c r="E79" s="162">
        <v>25.921864637698889</v>
      </c>
      <c r="F79" s="162">
        <v>62768.024540999999</v>
      </c>
      <c r="G79" s="162">
        <v>50675.110223000003</v>
      </c>
      <c r="H79" s="162">
        <v>23.863617197444917</v>
      </c>
      <c r="I79" s="162">
        <v>48633.503564999999</v>
      </c>
      <c r="J79" s="162">
        <v>39884.560594999995</v>
      </c>
      <c r="K79" s="162">
        <v>21.935663423346796</v>
      </c>
    </row>
    <row r="80" spans="1:11">
      <c r="A80" s="161" t="s">
        <v>330</v>
      </c>
      <c r="B80" s="161" t="s">
        <v>331</v>
      </c>
      <c r="C80" s="162">
        <v>109181.552281</v>
      </c>
      <c r="D80" s="162">
        <v>93403.881623000008</v>
      </c>
      <c r="E80" s="162">
        <v>16.89187899244099</v>
      </c>
      <c r="F80" s="162">
        <v>-454.64721700000001</v>
      </c>
      <c r="G80" s="162">
        <v>786.770892</v>
      </c>
      <c r="H80" s="162">
        <v>-157.78648163308006</v>
      </c>
      <c r="I80" s="162">
        <v>-396.76732500000003</v>
      </c>
      <c r="J80" s="162">
        <v>920.24996799999997</v>
      </c>
      <c r="K80" s="162">
        <v>-143.11516857341527</v>
      </c>
    </row>
    <row r="81" spans="1:11">
      <c r="A81" s="161" t="s">
        <v>188</v>
      </c>
      <c r="B81" s="161" t="s">
        <v>189</v>
      </c>
      <c r="C81" s="162">
        <v>128383.734553</v>
      </c>
      <c r="D81" s="162">
        <v>129482.72631700001</v>
      </c>
      <c r="E81" s="162">
        <v>-0.84875550218911111</v>
      </c>
      <c r="F81" s="162">
        <v>1568.9145429999999</v>
      </c>
      <c r="G81" s="162">
        <v>-188.85862499999999</v>
      </c>
      <c r="H81" s="162">
        <v>930.73491771953752</v>
      </c>
      <c r="I81" s="162">
        <v>1165.117518</v>
      </c>
      <c r="J81" s="162">
        <v>-270.97808100000003</v>
      </c>
      <c r="K81" s="162">
        <v>529.9674400602164</v>
      </c>
    </row>
    <row r="82" spans="1:11">
      <c r="A82" s="161" t="s">
        <v>332</v>
      </c>
      <c r="B82" s="161" t="s">
        <v>333</v>
      </c>
      <c r="C82" s="162">
        <v>57295.090463</v>
      </c>
      <c r="D82" s="162">
        <v>49907.828994999996</v>
      </c>
      <c r="E82" s="162">
        <v>14.801808888020545</v>
      </c>
      <c r="F82" s="162">
        <v>1975.9615879999999</v>
      </c>
      <c r="G82" s="162">
        <v>1959.8707260000001</v>
      </c>
      <c r="H82" s="162">
        <v>0.82101649800343968</v>
      </c>
      <c r="I82" s="162">
        <v>461.82310700000005</v>
      </c>
      <c r="J82" s="162">
        <v>1019.2722220000001</v>
      </c>
      <c r="K82" s="162">
        <v>-54.690896403139689</v>
      </c>
    </row>
    <row r="83" spans="1:11">
      <c r="A83" s="161" t="s">
        <v>334</v>
      </c>
      <c r="B83" s="161" t="s">
        <v>335</v>
      </c>
      <c r="C83" s="162">
        <v>183398.700514</v>
      </c>
      <c r="D83" s="162">
        <v>146239.75023399998</v>
      </c>
      <c r="E83" s="162">
        <v>25.409610055092092</v>
      </c>
      <c r="F83" s="162">
        <v>10163.455943000001</v>
      </c>
      <c r="G83" s="162">
        <v>12944.109347</v>
      </c>
      <c r="H83" s="162">
        <v>-21.481998718161776</v>
      </c>
      <c r="I83" s="162">
        <v>9391.6281819999986</v>
      </c>
      <c r="J83" s="162">
        <v>13103.458905</v>
      </c>
      <c r="K83" s="162">
        <v>-28.327106223713539</v>
      </c>
    </row>
    <row r="84" spans="1:11">
      <c r="A84" s="161" t="s">
        <v>336</v>
      </c>
      <c r="B84" s="161" t="s">
        <v>337</v>
      </c>
      <c r="C84" s="162">
        <v>273882.77400600002</v>
      </c>
      <c r="D84" s="162">
        <v>250579.06693299999</v>
      </c>
      <c r="E84" s="162">
        <v>9.2999416743901389</v>
      </c>
      <c r="F84" s="162">
        <v>11125.239448999999</v>
      </c>
      <c r="G84" s="162">
        <v>12722.938959999999</v>
      </c>
      <c r="H84" s="162">
        <v>-12.557629302656034</v>
      </c>
      <c r="I84" s="162">
        <v>9787.2477269999999</v>
      </c>
      <c r="J84" s="162">
        <v>9795.4653730000009</v>
      </c>
      <c r="K84" s="162">
        <v>-8.3892349031745875E-2</v>
      </c>
    </row>
    <row r="85" spans="1:11">
      <c r="A85" s="161" t="s">
        <v>338</v>
      </c>
      <c r="B85" s="161" t="s">
        <v>339</v>
      </c>
      <c r="C85" s="162">
        <v>337797.588292</v>
      </c>
      <c r="D85" s="162">
        <v>337785.994825</v>
      </c>
      <c r="E85" s="162">
        <v>3.4321929202556544E-3</v>
      </c>
      <c r="F85" s="162">
        <v>117.321708</v>
      </c>
      <c r="G85" s="162">
        <v>3365.2163439999999</v>
      </c>
      <c r="H85" s="162">
        <v>-96.5136949305153</v>
      </c>
      <c r="I85" s="162">
        <v>-1262.1627410000001</v>
      </c>
      <c r="J85" s="162">
        <v>2429.9632329999999</v>
      </c>
      <c r="K85" s="162">
        <v>-151.94163943961206</v>
      </c>
    </row>
    <row r="86" spans="1:11">
      <c r="A86" s="161" t="s">
        <v>276</v>
      </c>
      <c r="B86" s="161" t="s">
        <v>63</v>
      </c>
      <c r="C86" s="162">
        <v>513682.27532899997</v>
      </c>
      <c r="D86" s="162">
        <v>422742.12969600002</v>
      </c>
      <c r="E86" s="162">
        <v>21.511966573664264</v>
      </c>
      <c r="F86" s="162">
        <v>53688.060942999997</v>
      </c>
      <c r="G86" s="162">
        <v>40411.830684</v>
      </c>
      <c r="H86" s="162">
        <v>32.852335650946813</v>
      </c>
      <c r="I86" s="162">
        <v>42206.466278</v>
      </c>
      <c r="J86" s="162">
        <v>32113.706367999999</v>
      </c>
      <c r="K86" s="162">
        <v>31.428200140912494</v>
      </c>
    </row>
  </sheetData>
  <mergeCells count="4">
    <mergeCell ref="A4:B4"/>
    <mergeCell ref="C4:E4"/>
    <mergeCell ref="F4:H4"/>
    <mergeCell ref="I4:K4"/>
  </mergeCells>
  <phoneticPr fontId="5" type="noConversion"/>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52"/>
  <sheetViews>
    <sheetView showGridLines="0" workbookViewId="0">
      <selection activeCell="L10" sqref="L10"/>
    </sheetView>
  </sheetViews>
  <sheetFormatPr defaultRowHeight="14.25"/>
  <cols>
    <col min="4" max="4" width="17" customWidth="1"/>
    <col min="5" max="5" width="2.75" customWidth="1"/>
    <col min="9" max="9" width="11.125" customWidth="1"/>
    <col min="10" max="10" width="8.625" customWidth="1"/>
  </cols>
  <sheetData>
    <row r="1" spans="1:10" ht="14.25" customHeight="1">
      <c r="A1" s="7"/>
      <c r="B1" s="5"/>
      <c r="C1" s="5"/>
      <c r="D1" s="5"/>
      <c r="E1" s="5"/>
      <c r="F1" s="5"/>
      <c r="G1" s="5"/>
      <c r="H1" s="5"/>
      <c r="I1" s="5"/>
      <c r="J1" s="6"/>
    </row>
    <row r="2" spans="1:10" ht="14.25" customHeight="1">
      <c r="A2" s="7"/>
      <c r="B2" s="5"/>
      <c r="C2" s="5"/>
      <c r="D2" s="5"/>
      <c r="E2" s="5"/>
      <c r="F2" s="5"/>
      <c r="G2" s="5"/>
      <c r="H2" s="5"/>
      <c r="I2" s="5"/>
      <c r="J2" s="6"/>
    </row>
    <row r="3" spans="1:10" ht="14.25" customHeight="1">
      <c r="A3" s="7"/>
      <c r="B3" s="5"/>
      <c r="C3" s="5"/>
      <c r="D3" s="5"/>
      <c r="E3" s="5"/>
      <c r="F3" s="5"/>
      <c r="G3" s="5"/>
      <c r="H3" s="5"/>
      <c r="I3" s="5"/>
      <c r="J3" s="6"/>
    </row>
    <row r="4" spans="1:10" ht="5.25" customHeight="1">
      <c r="A4" s="7"/>
      <c r="B4" s="5"/>
      <c r="C4" s="5"/>
      <c r="D4" s="5"/>
      <c r="E4" s="5"/>
      <c r="F4" s="5"/>
      <c r="G4" s="5"/>
      <c r="H4" s="5"/>
      <c r="I4" s="5"/>
      <c r="J4" s="6"/>
    </row>
    <row r="5" spans="1:10" ht="8.25" customHeight="1">
      <c r="A5" s="8"/>
      <c r="B5" s="33"/>
      <c r="C5" s="33"/>
      <c r="D5" s="33"/>
      <c r="E5" s="44"/>
      <c r="F5" s="45"/>
      <c r="G5" s="45"/>
      <c r="H5" s="45"/>
      <c r="I5" s="45"/>
      <c r="J5" s="46"/>
    </row>
    <row r="6" spans="1:10" ht="15.75" customHeight="1">
      <c r="A6" s="24"/>
      <c r="B6" s="25"/>
      <c r="C6" s="25"/>
      <c r="D6" s="25"/>
      <c r="E6" s="25"/>
      <c r="F6" s="25"/>
      <c r="G6" s="25"/>
      <c r="H6" s="25"/>
      <c r="I6" s="25"/>
      <c r="J6" s="26"/>
    </row>
    <row r="7" spans="1:10" ht="15" customHeight="1">
      <c r="A7" s="23" t="s">
        <v>12</v>
      </c>
      <c r="B7" s="27"/>
      <c r="C7" s="27"/>
      <c r="D7" s="27"/>
      <c r="E7" s="27"/>
      <c r="F7" s="27"/>
      <c r="G7" s="27"/>
      <c r="H7" s="27"/>
      <c r="I7" s="27"/>
      <c r="J7" s="28"/>
    </row>
    <row r="8" spans="1:10" ht="15" customHeight="1">
      <c r="A8" s="246" t="s">
        <v>42</v>
      </c>
      <c r="B8" s="245"/>
      <c r="C8" s="245"/>
      <c r="D8" s="245"/>
      <c r="E8" s="245"/>
      <c r="F8" s="245" t="s">
        <v>13</v>
      </c>
      <c r="G8" s="245"/>
      <c r="H8" s="245"/>
      <c r="I8" s="245"/>
      <c r="J8" s="245"/>
    </row>
    <row r="9" spans="1:10" ht="31.5" customHeight="1">
      <c r="A9" s="29" t="s">
        <v>0</v>
      </c>
      <c r="B9" s="247" t="s">
        <v>14</v>
      </c>
      <c r="C9" s="248"/>
      <c r="D9" s="248"/>
      <c r="E9" s="249"/>
      <c r="F9" s="29" t="s">
        <v>22</v>
      </c>
      <c r="G9" s="250" t="s">
        <v>15</v>
      </c>
      <c r="H9" s="250"/>
      <c r="I9" s="250"/>
      <c r="J9" s="250"/>
    </row>
    <row r="10" spans="1:10" ht="31.5" customHeight="1">
      <c r="A10" s="29" t="s">
        <v>16</v>
      </c>
      <c r="B10" s="250" t="s">
        <v>17</v>
      </c>
      <c r="C10" s="250"/>
      <c r="D10" s="250"/>
      <c r="E10" s="250"/>
      <c r="F10" s="29" t="s">
        <v>1</v>
      </c>
      <c r="G10" s="250" t="s">
        <v>10</v>
      </c>
      <c r="H10" s="250"/>
      <c r="I10" s="250"/>
      <c r="J10" s="250"/>
    </row>
    <row r="11" spans="1:10" ht="31.5" customHeight="1">
      <c r="A11" s="29" t="s">
        <v>18</v>
      </c>
      <c r="B11" s="250" t="s">
        <v>19</v>
      </c>
      <c r="C11" s="250"/>
      <c r="D11" s="250"/>
      <c r="E11" s="250"/>
      <c r="F11" s="29" t="s">
        <v>23</v>
      </c>
      <c r="G11" s="250" t="s">
        <v>11</v>
      </c>
      <c r="H11" s="250"/>
      <c r="I11" s="250"/>
      <c r="J11" s="250"/>
    </row>
    <row r="12" spans="1:10" ht="31.5" customHeight="1">
      <c r="A12" s="29" t="s">
        <v>20</v>
      </c>
      <c r="B12" s="250" t="s">
        <v>21</v>
      </c>
      <c r="C12" s="250"/>
      <c r="D12" s="250"/>
      <c r="E12" s="250"/>
      <c r="F12" s="29"/>
      <c r="G12" s="251"/>
      <c r="H12" s="251"/>
      <c r="I12" s="251"/>
      <c r="J12" s="251"/>
    </row>
    <row r="13" spans="1:10" ht="15" customHeight="1">
      <c r="A13" s="7"/>
      <c r="B13" s="5"/>
      <c r="C13" s="5"/>
      <c r="D13" s="5"/>
      <c r="E13" s="5"/>
      <c r="F13" s="5"/>
      <c r="G13" s="5"/>
      <c r="H13" s="5"/>
      <c r="I13" s="5"/>
      <c r="J13" s="6"/>
    </row>
    <row r="14" spans="1:10" ht="15" customHeight="1">
      <c r="A14" s="7"/>
      <c r="B14" s="5"/>
      <c r="C14" s="5"/>
      <c r="D14" s="5"/>
      <c r="E14" s="5"/>
      <c r="F14" s="5"/>
      <c r="G14" s="5"/>
      <c r="H14" s="5"/>
      <c r="I14" s="5"/>
      <c r="J14" s="6"/>
    </row>
    <row r="15" spans="1:10" ht="24.75" customHeight="1">
      <c r="A15" s="170"/>
      <c r="B15" s="170"/>
      <c r="C15" s="170"/>
      <c r="D15" s="170"/>
      <c r="E15" s="170"/>
      <c r="F15" s="170"/>
      <c r="G15" s="170"/>
    </row>
    <row r="16" spans="1:10" ht="12" customHeight="1">
      <c r="A16" s="170"/>
      <c r="B16" s="170"/>
      <c r="C16" s="170"/>
      <c r="D16" s="170"/>
      <c r="E16" s="170"/>
      <c r="F16" s="170"/>
      <c r="G16" s="170"/>
    </row>
    <row r="17" spans="1:7" ht="14.25" customHeight="1">
      <c r="A17" s="170"/>
      <c r="B17" s="170"/>
      <c r="C17" s="170"/>
      <c r="D17" s="170"/>
      <c r="E17" s="170"/>
      <c r="F17" s="170"/>
      <c r="G17" s="170"/>
    </row>
    <row r="18" spans="1:7" ht="14.25" customHeight="1">
      <c r="A18" s="170"/>
      <c r="B18" s="170"/>
      <c r="C18" s="170"/>
      <c r="D18" s="170"/>
      <c r="E18" s="170"/>
      <c r="F18" s="170"/>
      <c r="G18" s="170"/>
    </row>
    <row r="19" spans="1:7">
      <c r="A19" s="170"/>
      <c r="B19" s="170"/>
      <c r="C19" s="170"/>
      <c r="D19" s="170"/>
      <c r="E19" s="170"/>
      <c r="F19" s="170"/>
      <c r="G19" s="170"/>
    </row>
    <row r="20" spans="1:7" ht="6.75" customHeight="1">
      <c r="A20" s="170"/>
      <c r="B20" s="170"/>
      <c r="C20" s="170"/>
      <c r="D20" s="170"/>
      <c r="E20" s="170"/>
      <c r="F20" s="170"/>
      <c r="G20" s="170"/>
    </row>
    <row r="21" spans="1:7" ht="8.25" customHeight="1">
      <c r="A21" s="170"/>
      <c r="B21" s="170"/>
      <c r="C21" s="170"/>
      <c r="D21" s="170"/>
      <c r="E21" s="170"/>
      <c r="F21" s="170"/>
      <c r="G21" s="170"/>
    </row>
    <row r="22" spans="1:7">
      <c r="A22" s="170"/>
      <c r="B22" s="170"/>
      <c r="C22" s="170"/>
      <c r="D22" s="170"/>
      <c r="E22" s="170"/>
      <c r="F22" s="170"/>
      <c r="G22" s="170"/>
    </row>
    <row r="23" spans="1:7">
      <c r="A23" s="170"/>
      <c r="B23" s="170"/>
      <c r="C23" s="170"/>
      <c r="D23" s="170"/>
      <c r="E23" s="170"/>
      <c r="F23" s="170"/>
      <c r="G23" s="170"/>
    </row>
    <row r="24" spans="1:7">
      <c r="A24" s="170"/>
      <c r="B24" s="170"/>
      <c r="C24" s="170"/>
      <c r="D24" s="170"/>
      <c r="E24" s="170"/>
      <c r="F24" s="170"/>
      <c r="G24" s="170"/>
    </row>
    <row r="25" spans="1:7">
      <c r="A25" s="170"/>
      <c r="B25" s="170"/>
      <c r="C25" s="170"/>
      <c r="D25" s="170"/>
      <c r="E25" s="170"/>
      <c r="F25" s="170"/>
      <c r="G25" s="170"/>
    </row>
    <row r="26" spans="1:7">
      <c r="A26" s="170"/>
      <c r="B26" s="170"/>
      <c r="C26" s="170"/>
      <c r="D26" s="170"/>
      <c r="E26" s="170"/>
      <c r="F26" s="170"/>
      <c r="G26" s="170"/>
    </row>
    <row r="27" spans="1:7">
      <c r="A27" s="170"/>
      <c r="B27" s="170"/>
      <c r="C27" s="170"/>
      <c r="D27" s="170"/>
      <c r="E27" s="170"/>
      <c r="F27" s="170"/>
      <c r="G27" s="170"/>
    </row>
    <row r="28" spans="1:7">
      <c r="A28" s="170"/>
      <c r="B28" s="170"/>
      <c r="C28" s="170"/>
      <c r="D28" s="170"/>
      <c r="E28" s="170"/>
      <c r="F28" s="170"/>
      <c r="G28" s="170"/>
    </row>
    <row r="29" spans="1:7">
      <c r="A29" s="170"/>
      <c r="B29" s="170"/>
      <c r="C29" s="170"/>
      <c r="D29" s="170"/>
      <c r="E29" s="170"/>
      <c r="F29" s="170"/>
      <c r="G29" s="170"/>
    </row>
    <row r="30" spans="1:7">
      <c r="A30" s="170"/>
      <c r="B30" s="170"/>
      <c r="C30" s="170"/>
      <c r="D30" s="170"/>
      <c r="E30" s="170"/>
      <c r="F30" s="170"/>
      <c r="G30" s="170"/>
    </row>
    <row r="31" spans="1:7">
      <c r="A31" s="170"/>
      <c r="B31" s="170"/>
      <c r="C31" s="170"/>
      <c r="D31" s="170"/>
      <c r="E31" s="170"/>
      <c r="F31" s="170"/>
      <c r="G31" s="170"/>
    </row>
    <row r="32" spans="1:7">
      <c r="A32" s="170"/>
      <c r="B32" s="170"/>
      <c r="C32" s="170"/>
      <c r="D32" s="170"/>
      <c r="E32" s="170"/>
      <c r="F32" s="170"/>
      <c r="G32" s="170"/>
    </row>
    <row r="33" spans="1:7">
      <c r="A33" s="170"/>
      <c r="B33" s="170"/>
      <c r="C33" s="170"/>
      <c r="D33" s="170"/>
      <c r="E33" s="170"/>
      <c r="F33" s="170"/>
      <c r="G33" s="170"/>
    </row>
    <row r="34" spans="1:7">
      <c r="A34" s="170"/>
      <c r="B34" s="170"/>
      <c r="C34" s="170"/>
      <c r="D34" s="170"/>
      <c r="E34" s="170"/>
      <c r="F34" s="170"/>
      <c r="G34" s="170"/>
    </row>
    <row r="35" spans="1:7">
      <c r="A35" s="170"/>
      <c r="B35" s="170"/>
      <c r="C35" s="170"/>
      <c r="D35" s="170"/>
      <c r="E35" s="170"/>
      <c r="F35" s="170"/>
      <c r="G35" s="170"/>
    </row>
    <row r="36" spans="1:7">
      <c r="A36" s="170"/>
      <c r="B36" s="170"/>
      <c r="C36" s="170"/>
      <c r="D36" s="170"/>
      <c r="E36" s="170"/>
      <c r="F36" s="170"/>
      <c r="G36" s="170"/>
    </row>
    <row r="37" spans="1:7">
      <c r="A37" s="170"/>
      <c r="B37" s="170"/>
      <c r="C37" s="170"/>
      <c r="D37" s="170"/>
      <c r="E37" s="170"/>
      <c r="F37" s="170"/>
      <c r="G37" s="170"/>
    </row>
    <row r="38" spans="1:7">
      <c r="A38" s="170"/>
      <c r="B38" s="170"/>
      <c r="C38" s="170"/>
      <c r="D38" s="170"/>
      <c r="E38" s="170"/>
      <c r="F38" s="170"/>
      <c r="G38" s="170"/>
    </row>
    <row r="39" spans="1:7">
      <c r="A39" s="170"/>
      <c r="B39" s="170"/>
      <c r="C39" s="170"/>
      <c r="D39" s="170"/>
      <c r="E39" s="170"/>
      <c r="F39" s="170"/>
      <c r="G39" s="170"/>
    </row>
    <row r="40" spans="1:7">
      <c r="A40" s="170"/>
      <c r="B40" s="170"/>
      <c r="C40" s="170"/>
      <c r="D40" s="170"/>
      <c r="E40" s="170"/>
      <c r="F40" s="170"/>
      <c r="G40" s="170"/>
    </row>
    <row r="41" spans="1:7">
      <c r="A41" s="170"/>
      <c r="B41" s="170"/>
      <c r="C41" s="170"/>
      <c r="D41" s="170"/>
      <c r="E41" s="170"/>
      <c r="F41" s="170"/>
      <c r="G41" s="170"/>
    </row>
    <row r="42" spans="1:7">
      <c r="A42" s="170"/>
      <c r="B42" s="170"/>
      <c r="C42" s="170"/>
      <c r="D42" s="170"/>
      <c r="E42" s="170"/>
      <c r="F42" s="170"/>
      <c r="G42" s="170"/>
    </row>
    <row r="43" spans="1:7">
      <c r="A43" s="170"/>
      <c r="B43" s="170"/>
      <c r="C43" s="170"/>
      <c r="D43" s="170"/>
      <c r="E43" s="170"/>
      <c r="F43" s="170"/>
      <c r="G43" s="170"/>
    </row>
    <row r="44" spans="1:7">
      <c r="A44" s="5"/>
      <c r="B44" s="5"/>
      <c r="C44" s="5"/>
      <c r="D44" s="5"/>
      <c r="E44" s="5"/>
      <c r="F44" s="5"/>
      <c r="G44" s="5"/>
    </row>
    <row r="45" spans="1:7">
      <c r="A45" s="5"/>
      <c r="B45" s="5"/>
      <c r="C45" s="5"/>
      <c r="D45" s="5"/>
      <c r="E45" s="5"/>
      <c r="F45" s="5"/>
      <c r="G45" s="5"/>
    </row>
    <row r="46" spans="1:7">
      <c r="A46" s="5"/>
      <c r="B46" s="5"/>
      <c r="C46" s="5"/>
      <c r="D46" s="5"/>
      <c r="E46" s="5"/>
      <c r="F46" s="5"/>
      <c r="G46" s="5"/>
    </row>
    <row r="47" spans="1:7">
      <c r="A47" s="5"/>
      <c r="B47" s="5"/>
      <c r="C47" s="5"/>
      <c r="D47" s="5"/>
      <c r="E47" s="5"/>
      <c r="F47" s="5"/>
      <c r="G47" s="5"/>
    </row>
    <row r="48" spans="1:7">
      <c r="A48" s="5"/>
      <c r="B48" s="5"/>
      <c r="C48" s="5"/>
      <c r="D48" s="5"/>
      <c r="E48" s="5"/>
      <c r="F48" s="5"/>
      <c r="G48" s="5"/>
    </row>
    <row r="49" spans="1:7">
      <c r="A49" s="5"/>
      <c r="B49" s="5"/>
      <c r="C49" s="5"/>
      <c r="D49" s="5"/>
      <c r="E49" s="5"/>
      <c r="F49" s="5"/>
      <c r="G49" s="5"/>
    </row>
    <row r="50" spans="1:7">
      <c r="A50" s="5"/>
      <c r="B50" s="5"/>
      <c r="C50" s="5"/>
      <c r="D50" s="5"/>
      <c r="E50" s="5"/>
      <c r="F50" s="5"/>
      <c r="G50" s="5"/>
    </row>
    <row r="51" spans="1:7">
      <c r="A51" s="5"/>
      <c r="B51" s="5"/>
      <c r="C51" s="5"/>
      <c r="D51" s="5"/>
      <c r="E51" s="5"/>
      <c r="F51" s="5"/>
      <c r="G51" s="5"/>
    </row>
    <row r="52" spans="1:7">
      <c r="A52" s="5"/>
      <c r="B52" s="5"/>
      <c r="C52" s="5"/>
      <c r="D52" s="5"/>
      <c r="E52" s="5"/>
      <c r="F52" s="5"/>
      <c r="G52" s="5"/>
    </row>
  </sheetData>
  <mergeCells count="11">
    <mergeCell ref="G11:J11"/>
    <mergeCell ref="G12:J12"/>
    <mergeCell ref="A15:G43"/>
    <mergeCell ref="B11:E11"/>
    <mergeCell ref="B12:E12"/>
    <mergeCell ref="F8:J8"/>
    <mergeCell ref="A8:E8"/>
    <mergeCell ref="B9:E9"/>
    <mergeCell ref="B10:E10"/>
    <mergeCell ref="G9:J9"/>
    <mergeCell ref="G10:J10"/>
  </mergeCells>
  <phoneticPr fontId="5" type="noConversion"/>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通信行业周报</vt:lpstr>
      <vt:lpstr>市场表现</vt:lpstr>
      <vt:lpstr>板块表现</vt:lpstr>
      <vt:lpstr>重点个股</vt:lpstr>
      <vt:lpstr>运营数据</vt:lpstr>
      <vt:lpstr>行业资讯</vt:lpstr>
      <vt:lpstr>运营商</vt:lpstr>
      <vt:lpstr>设备商</vt:lpstr>
      <vt:lpstr>公司资讯</vt:lpstr>
      <vt:lpstr>解禁与定增</vt:lpstr>
      <vt:lpstr>三季报业绩</vt:lpstr>
      <vt:lpstr>免责声明</vt:lpstr>
    </vt:vector>
  </TitlesOfParts>
  <Company>HRSEC.COM.CN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dc:creator>
  <cp:lastModifiedBy>Penghong</cp:lastModifiedBy>
  <dcterms:created xsi:type="dcterms:W3CDTF">2012-04-17T08:25:26Z</dcterms:created>
  <dcterms:modified xsi:type="dcterms:W3CDTF">2014-11-11T05:36:41Z</dcterms:modified>
</cp:coreProperties>
</file>