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defaultThemeVersion="124226"/>
  <bookViews>
    <workbookView xWindow="480" yWindow="375" windowWidth="5250" windowHeight="3300" tabRatio="863"/>
  </bookViews>
  <sheets>
    <sheet name="通信行业周报" sheetId="1" r:id="rId1"/>
    <sheet name="市场表现" sheetId="81" r:id="rId2"/>
    <sheet name="板块表现" sheetId="46" r:id="rId3"/>
    <sheet name="重点个股" sheetId="65" r:id="rId4"/>
    <sheet name="运营数据" sheetId="80" r:id="rId5"/>
    <sheet name="行业资讯" sheetId="63" r:id="rId6"/>
    <sheet name="运营商" sheetId="73" r:id="rId7"/>
    <sheet name="设备商" sheetId="76" r:id="rId8"/>
    <sheet name="公司资讯" sheetId="66" r:id="rId9"/>
    <sheet name="三季报业绩" sheetId="82" r:id="rId10"/>
    <sheet name="解禁与定增" sheetId="79" r:id="rId11"/>
    <sheet name="免责声明" sheetId="38" r:id="rId12"/>
  </sheets>
  <externalReferences>
    <externalReference r:id="rId13"/>
    <externalReference r:id="rId14"/>
    <externalReference r:id="rId15"/>
  </externalReferences>
  <definedNames>
    <definedName name="_zs1" localSheetId="8">OFFSET([1]传媒板块表现!$T$4,0,(3-[1]传媒板块表现!$B$10)*6+1,LOOKUP([1]传媒板块表现!$B$10,{1,2,3},{51,103,154}),1)</definedName>
    <definedName name="_zs1" localSheetId="5">OFFSET([1]传媒板块表现!$T$4,0,(3-[1]传媒板块表现!$B$10)*6+1,LOOKUP([1]传媒板块表现!$B$10,{1,2,3},{51,103,154}),1)</definedName>
    <definedName name="_zs1" localSheetId="10">OFFSET([2]市场表现!$O$4,0,(3-[2]市场表现!$B$10)*7+1,LOOKUP([2]市场表现!$B$10,{1,2,3},{51,103,154})+1,1)</definedName>
    <definedName name="_zs1" localSheetId="7">OFFSET([1]传媒板块表现!$T$4,0,(3-[1]传媒板块表现!$B$10)*6+1,LOOKUP([1]传媒板块表现!$B$10,{1,2,3},{51,103,154}),1)</definedName>
    <definedName name="_zs1" localSheetId="1">OFFSET(市场表现!$O$4,0,(3-市场表现!$B$10)*7+1,LOOKUP(市场表现!$B$10,{1,2,3},{51,103,154})+1,1)</definedName>
    <definedName name="_zs1" localSheetId="6">OFFSET([1]传媒板块表现!$T$4,0,(3-[1]传媒板块表现!$B$10)*6+1,LOOKUP([1]传媒板块表现!$B$10,{1,2,3},{51,103,154}),1)</definedName>
    <definedName name="_zs1" localSheetId="4">OFFSET([2]市场表现!$O$4,0,(3-[2]市场表现!$B$10)*7+1,LOOKUP([2]市场表现!$B$10,{1,2,3},{51,103,154})+1,1)</definedName>
    <definedName name="_zs1" localSheetId="3">OFFSET([1]传媒板块表现!$T$4,0,(3-[1]传媒板块表现!$B$10)*6+1,LOOKUP([1]传媒板块表现!$B$10,{1,2,3},{51,103,154}),1)</definedName>
    <definedName name="_zs1">OFFSET(#REF!,0,(3-#REF!)*7+1,LOOKUP(#REF!,{1,2,3},{51,103,154})+1,1)</definedName>
    <definedName name="_zs2" localSheetId="8">OFFSET([1]传媒板块表现!$T$4,0,(3-[1]传媒板块表现!$B$10)*6+2,LOOKUP([1]传媒板块表现!$B$10,{1,2,3},{51,103,154}),1)</definedName>
    <definedName name="_zs2" localSheetId="5">OFFSET([1]传媒板块表现!$T$4,0,(3-[1]传媒板块表现!$B$10)*6+2,LOOKUP([1]传媒板块表现!$B$10,{1,2,3},{51,103,154}),1)</definedName>
    <definedName name="_zs2" localSheetId="10">OFFSET([2]市场表现!$O$4,0,(3-[2]市场表现!$B$10)*7+2,LOOKUP([2]市场表现!$B$10,{1,2,3},{51,103,154})+1,1)</definedName>
    <definedName name="_zs2" localSheetId="7">OFFSET([1]传媒板块表现!$T$4,0,(3-[1]传媒板块表现!$B$10)*6+2,LOOKUP([1]传媒板块表现!$B$10,{1,2,3},{51,103,154}),1)</definedName>
    <definedName name="_zs2" localSheetId="1">OFFSET(市场表现!$O$4,0,(3-市场表现!$B$10)*7+2,LOOKUP(市场表现!$B$10,{1,2,3},{51,103,154})+1,1)</definedName>
    <definedName name="_zs2" localSheetId="6">OFFSET([1]传媒板块表现!$T$4,0,(3-[1]传媒板块表现!$B$10)*6+2,LOOKUP([1]传媒板块表现!$B$10,{1,2,3},{51,103,154}),1)</definedName>
    <definedName name="_zs2" localSheetId="4">OFFSET([2]市场表现!$O$4,0,(3-[2]市场表现!$B$10)*7+2,LOOKUP([2]市场表现!$B$10,{1,2,3},{51,103,154})+1,1)</definedName>
    <definedName name="_zs2" localSheetId="3">OFFSET([1]传媒板块表现!$T$4,0,(3-[1]传媒板块表现!$B$10)*6+2,LOOKUP([1]传媒板块表现!$B$10,{1,2,3},{51,103,154}),1)</definedName>
    <definedName name="_zs2">OFFSET(#REF!,0,(3-#REF!)*7+2,LOOKUP(#REF!,{1,2,3},{51,103,154})+1,1)</definedName>
    <definedName name="_zs3" localSheetId="8">OFFSET([1]传媒板块表现!$T$4,0,(3-[1]传媒板块表现!$B$10)*6+3,LOOKUP([1]传媒板块表现!$B$10,{1,2,3},{51,103,154}),1)</definedName>
    <definedName name="_zs3" localSheetId="5">OFFSET([1]传媒板块表现!$T$4,0,(3-[1]传媒板块表现!$B$10)*6+3,LOOKUP([1]传媒板块表现!$B$10,{1,2,3},{51,103,154}),1)</definedName>
    <definedName name="_zs3" localSheetId="10">OFFSET([2]市场表现!$O$4,0,(3-[2]市场表现!$B$10)*7+3,LOOKUP([2]市场表现!$B$10,{1,2,3},{51,103,154})+1,1)</definedName>
    <definedName name="_zs3" localSheetId="7">OFFSET([1]传媒板块表现!$T$4,0,(3-[1]传媒板块表现!$B$10)*6+3,LOOKUP([1]传媒板块表现!$B$10,{1,2,3},{51,103,154}),1)</definedName>
    <definedName name="_zs3" localSheetId="1">OFFSET(市场表现!$O$4,0,(3-市场表现!$B$10)*7+3,LOOKUP(市场表现!$B$10,{1,2,3},{51,103,154})+1,1)</definedName>
    <definedName name="_zs3" localSheetId="6">OFFSET([1]传媒板块表现!$T$4,0,(3-[1]传媒板块表现!$B$10)*6+3,LOOKUP([1]传媒板块表现!$B$10,{1,2,3},{51,103,154}),1)</definedName>
    <definedName name="_zs3" localSheetId="4">OFFSET([2]市场表现!$O$4,0,(3-[2]市场表现!$B$10)*7+3,LOOKUP([2]市场表现!$B$10,{1,2,3},{51,103,154})+1,1)</definedName>
    <definedName name="_zs3" localSheetId="3">OFFSET([1]传媒板块表现!$T$4,0,(3-[1]传媒板块表现!$B$10)*6+3,LOOKUP([1]传媒板块表现!$B$10,{1,2,3},{51,103,154}),1)</definedName>
    <definedName name="_zs3">OFFSET(#REF!,0,(3-#REF!)*7+3,LOOKUP(#REF!,{1,2,3},{51,103,154})+1,1)</definedName>
    <definedName name="_zs4" localSheetId="8">OFFSET([1]传媒板块表现!$T$4,0,(3-[1]传媒板块表现!$B$10)*6+4,LOOKUP([1]传媒板块表现!$B$10,{1,2,3},{51,103,154}),1)</definedName>
    <definedName name="_zs4" localSheetId="5">OFFSET([1]传媒板块表现!$T$4,0,(3-[1]传媒板块表现!$B$10)*6+4,LOOKUP([1]传媒板块表现!$B$10,{1,2,3},{51,103,154}),1)</definedName>
    <definedName name="_zs4" localSheetId="10">OFFSET([2]市场表现!$O$4,0,(3-[2]市场表现!$B$10)*7+4,LOOKUP([2]市场表现!$B$10,{1,2,3},{51,103,154})+1,1)</definedName>
    <definedName name="_zs4" localSheetId="7">OFFSET([1]传媒板块表现!$T$4,0,(3-[1]传媒板块表现!$B$10)*6+4,LOOKUP([1]传媒板块表现!$B$10,{1,2,3},{51,103,154}),1)</definedName>
    <definedName name="_zs4" localSheetId="1">OFFSET(市场表现!$O$4,0,(3-市场表现!$B$10)*7+4,LOOKUP(市场表现!$B$10,{1,2,3},{51,103,154})+1,1)</definedName>
    <definedName name="_zs4" localSheetId="6">OFFSET([1]传媒板块表现!$T$4,0,(3-[1]传媒板块表现!$B$10)*6+4,LOOKUP([1]传媒板块表现!$B$10,{1,2,3},{51,103,154}),1)</definedName>
    <definedName name="_zs4" localSheetId="4">OFFSET([2]市场表现!$O$4,0,(3-[2]市场表现!$B$10)*7+4,LOOKUP([2]市场表现!$B$10,{1,2,3},{51,103,154})+1,1)</definedName>
    <definedName name="_zs4" localSheetId="3">OFFSET([1]传媒板块表现!$T$4,0,(3-[1]传媒板块表现!$B$10)*6+4,LOOKUP([1]传媒板块表现!$B$10,{1,2,3},{51,103,154}),1)</definedName>
    <definedName name="_zs4">OFFSET(#REF!,0,(3-#REF!)*7+4,LOOKUP(#REF!,{1,2,3},{51,103,154})+1,1)</definedName>
    <definedName name="_zs5" localSheetId="10">OFFSET([2]市场表现!$O$4,0,(3-[2]市场表现!$B$10)*7+5,LOOKUP([2]市场表现!$B$10,{1,2,3},{51,103,154})+1,1)</definedName>
    <definedName name="_zs5" localSheetId="1">OFFSET(市场表现!$O$4,0,(3-市场表现!$B$10)*7+5,LOOKUP(市场表现!$B$10,{1,2,3},{51,103,154})+1,1)</definedName>
    <definedName name="_zs5" localSheetId="4">OFFSET([2]市场表现!$O$4,0,(3-[2]市场表现!$B$10)*7+5,LOOKUP([2]市场表现!$B$10,{1,2,3},{51,103,154})+1,1)</definedName>
    <definedName name="_zs5">OFFSET(#REF!,0,(3-#REF!)*7+5,LOOKUP(#REF!,{1,2,3},{51,103,154})+1,1)</definedName>
    <definedName name="date" localSheetId="8">OFFSET([1]传媒板块表现!$T$4,0,(3-[1]传媒板块表现!$B$10)*6,LOOKUP([1]传媒板块表现!$B$10,{1,2,3},{51,103,154}),1)</definedName>
    <definedName name="date" localSheetId="5">OFFSET([1]传媒板块表现!$T$4,0,(3-[1]传媒板块表现!$B$10)*6,LOOKUP([1]传媒板块表现!$B$10,{1,2,3},{51,103,154}),1)</definedName>
    <definedName name="date" localSheetId="10">OFFSET([3]二级行业市场表现!$N$4,0,(3-[3]二级行业市场表现!$B$10)*6,LOOKUP([3]二级行业市场表现!$B$10,{1,2,3},{51,103,154}),1)</definedName>
    <definedName name="date" localSheetId="7">OFFSET([1]传媒板块表现!$T$4,0,(3-[1]传媒板块表现!$B$10)*6,LOOKUP([1]传媒板块表现!$B$10,{1,2,3},{51,103,154}),1)</definedName>
    <definedName name="date" localSheetId="1">OFFSET([3]二级行业市场表现!$N$4,0,(3-[3]二级行业市场表现!$B$10)*6,LOOKUP([3]二级行业市场表现!$B$10,{1,2,3},{51,103,154}),1)</definedName>
    <definedName name="date" localSheetId="6">OFFSET([1]传媒板块表现!$T$4,0,(3-[1]传媒板块表现!$B$10)*6,LOOKUP([1]传媒板块表现!$B$10,{1,2,3},{51,103,154}),1)</definedName>
    <definedName name="date" localSheetId="4">OFFSET([3]二级行业市场表现!$N$4,0,(3-[3]二级行业市场表现!$B$10)*6,LOOKUP([3]二级行业市场表现!$B$10,{1,2,3},{51,103,154}),1)</definedName>
    <definedName name="date" localSheetId="3">OFFSET([1]传媒板块表现!$T$4,0,(3-[1]传媒板块表现!$B$10)*6,LOOKUP([1]传媒板块表现!$B$10,{1,2,3},{51,103,154}),1)</definedName>
    <definedName name="date">OFFSET([3]二级行业市场表现!$N$4,0,(3-[3]二级行业市场表现!$B$10)*6,LOOKUP([3]二级行业市场表现!$B$10,{1,2,3},{51,103,154}),1)</definedName>
    <definedName name="fmdate" localSheetId="8">OFFSET([1]传媒板块表现!$B$72,1,0,49,1)</definedName>
    <definedName name="fmdate" localSheetId="5">OFFSET([1]传媒板块表现!$B$72,1,0,49,1)</definedName>
    <definedName name="fmdate" localSheetId="7">OFFSET([1]传媒板块表现!$B$72,1,0,49,1)</definedName>
    <definedName name="fmdate" localSheetId="6">OFFSET([1]传媒板块表现!$B$72,1,0,49,1)</definedName>
    <definedName name="fmdate" localSheetId="3">OFFSET([1]传媒板块表现!$B$72,1,0,49,1)</definedName>
    <definedName name="fmdate">OFFSET([3]二级行业市场表现!$B$72,1,0,49,1)</definedName>
    <definedName name="fmIT" localSheetId="8">OFFSET([1]传媒板块表现!$B$72,2,4,49,1)</definedName>
    <definedName name="fmIT" localSheetId="5">OFFSET([1]传媒板块表现!$B$72,2,4,49,1)</definedName>
    <definedName name="fmIT" localSheetId="7">OFFSET([1]传媒板块表现!$B$72,2,4,49,1)</definedName>
    <definedName name="fmIT" localSheetId="6">OFFSET([1]传媒板块表现!$B$72,2,4,49,1)</definedName>
    <definedName name="fmIT" localSheetId="3">OFFSET([1]传媒板块表现!$B$72,2,4,49,1)</definedName>
    <definedName name="fmIT">OFFSET([3]二级行业市场表现!$B$72,2,4,49,1)</definedName>
    <definedName name="fmsh00300" localSheetId="8">OFFSET([1]传媒板块表现!$B$72,2,3,49,1)</definedName>
    <definedName name="fmsh00300" localSheetId="5">OFFSET([1]传媒板块表现!$B$72,2,3,49,1)</definedName>
    <definedName name="fmsh00300" localSheetId="7">OFFSET([1]传媒板块表现!$B$72,2,3,49,1)</definedName>
    <definedName name="fmsh00300" localSheetId="6">OFFSET([1]传媒板块表现!$B$72,2,3,49,1)</definedName>
    <definedName name="fmsh00300" localSheetId="3">OFFSET([1]传媒板块表现!$B$72,2,3,49,1)</definedName>
    <definedName name="fmsh00300">OFFSET([3]二级行业市场表现!$B$72,2,3,49,1)</definedName>
    <definedName name="snjg_date" comment="日期" localSheetId="8">OFFSET(#REF!,0,0,COUNT(#REF!),1)</definedName>
    <definedName name="snjg_date" comment="日期" localSheetId="5">OFFSET(#REF!,0,0,COUNT(#REF!),1)</definedName>
    <definedName name="snjg_date" comment="日期" localSheetId="7">OFFSET(#REF!,0,0,COUNT(#REF!),1)</definedName>
    <definedName name="snjg_date" comment="日期" localSheetId="1">OFFSET(#REF!,0,0,COUNT(#REF!),1)</definedName>
    <definedName name="snjg_date" comment="日期" localSheetId="6">OFFSET(#REF!,0,0,COUNT(#REF!),1)</definedName>
    <definedName name="snjg_date" comment="日期" localSheetId="4">OFFSET(#REF!,0,0,COUNT(#REF!),1)</definedName>
    <definedName name="snjg_date" comment="日期" localSheetId="3">OFFSET(#REF!,0,0,COUNT(#REF!),1)</definedName>
    <definedName name="snjg_date" comment="日期">OFFSET(#REF!,0,0,COUNT(#REF!),1)</definedName>
    <definedName name="snjg_qy1" comment="按区域划分-低标水泥" localSheetId="8">OFFSET(#REF!,0,#REF!-1,COUNT(#REF!)+1,1)</definedName>
    <definedName name="snjg_qy1" comment="按区域划分-低标水泥" localSheetId="5">OFFSET(#REF!,0,#REF!-1,COUNT(#REF!)+1,1)</definedName>
    <definedName name="snjg_qy1" comment="按区域划分-低标水泥" localSheetId="7">OFFSET(#REF!,0,#REF!-1,COUNT(#REF!)+1,1)</definedName>
    <definedName name="snjg_qy1" comment="按区域划分-低标水泥" localSheetId="1">OFFSET(#REF!,0,#REF!-1,COUNT(#REF!)+1,1)</definedName>
    <definedName name="snjg_qy1" comment="按区域划分-低标水泥" localSheetId="6">OFFSET(#REF!,0,#REF!-1,COUNT(#REF!)+1,1)</definedName>
    <definedName name="snjg_qy1" comment="按区域划分-低标水泥" localSheetId="4">OFFSET(#REF!,0,#REF!-1,COUNT(#REF!)+1,1)</definedName>
    <definedName name="snjg_qy1" comment="按区域划分-低标水泥" localSheetId="3">OFFSET(#REF!,0,#REF!-1,COUNT(#REF!)+1,1)</definedName>
    <definedName name="snjg_qy1" comment="按区域划分-低标水泥">OFFSET(#REF!,0,#REF!-1,COUNT(#REF!)+1,1)</definedName>
    <definedName name="snjg_qy2" comment="按区域划分-高标水泥" localSheetId="5">OFFSET(#REF!,0,#REF!+7-1,COUNT(#REF!)+1,1)</definedName>
    <definedName name="snjg_qy2" comment="按区域划分-高标水泥" localSheetId="7">OFFSET(#REF!,0,#REF!+7-1,COUNT(#REF!)+1,1)</definedName>
    <definedName name="snjg_qy2" comment="按区域划分-高标水泥" localSheetId="1">OFFSET(#REF!,0,#REF!+7-1,COUNT(#REF!)+1,1)</definedName>
    <definedName name="snjg_qy2" comment="按区域划分-高标水泥" localSheetId="6">OFFSET(#REF!,0,#REF!+7-1,COUNT(#REF!)+1,1)</definedName>
    <definedName name="snjg_qy2" comment="按区域划分-高标水泥" localSheetId="4">OFFSET(#REF!,0,#REF!+7-1,COUNT(#REF!)+1,1)</definedName>
    <definedName name="snjg_qy2" comment="按区域划分-高标水泥" localSheetId="3">OFFSET(#REF!,0,#REF!+7-1,COUNT(#REF!)+1,1)</definedName>
    <definedName name="snjg_qy2" comment="按区域划分-高标水泥">OFFSET(#REF!,0,#REF!+7-1,COUNT(#REF!)+1,1)</definedName>
    <definedName name="snjg_sf1" localSheetId="5">OFFSET(#REF!,0,#REF!-1,COUNT(#REF!)+1,1)</definedName>
    <definedName name="snjg_sf1" localSheetId="7">OFFSET(#REF!,0,#REF!-1,COUNT(#REF!)+1,1)</definedName>
    <definedName name="snjg_sf1" localSheetId="1">OFFSET(#REF!,0,#REF!-1,COUNT(#REF!)+1,1)</definedName>
    <definedName name="snjg_sf1" localSheetId="6">OFFSET(#REF!,0,#REF!-1,COUNT(#REF!)+1,1)</definedName>
    <definedName name="snjg_sf1" localSheetId="4">OFFSET(#REF!,0,#REF!-1,COUNT(#REF!)+1,1)</definedName>
    <definedName name="snjg_sf1" localSheetId="3">OFFSET(#REF!,0,#REF!-1,COUNT(#REF!)+1,1)</definedName>
    <definedName name="snjg_sf1">OFFSET(#REF!,0,#REF!-1,COUNT(#REF!)+1,1)</definedName>
    <definedName name="snjg_sf2" localSheetId="5">OFFSET(#REF!,0,#REF!,COUNT(#REF!)+1,1)</definedName>
    <definedName name="snjg_sf2" localSheetId="7">OFFSET(#REF!,0,#REF!,COUNT(#REF!)+1,1)</definedName>
    <definedName name="snjg_sf2" localSheetId="1">OFFSET(#REF!,0,#REF!,COUNT(#REF!)+1,1)</definedName>
    <definedName name="snjg_sf2" localSheetId="6">OFFSET(#REF!,0,#REF!,COUNT(#REF!)+1,1)</definedName>
    <definedName name="snjg_sf2" localSheetId="4">OFFSET(#REF!,0,#REF!,COUNT(#REF!)+1,1)</definedName>
    <definedName name="snjg_sf2" localSheetId="3">OFFSET(#REF!,0,#REF!,COUNT(#REF!)+1,1)</definedName>
    <definedName name="snjg_sf2">OFFSET(#REF!,0,#REF!,COUNT(#REF!)+1,1)</definedName>
    <definedName name="snkrb" localSheetId="5">OFFSET(#REF!,1,0,COUNT(#REF!),1)</definedName>
    <definedName name="snkrb" localSheetId="7">OFFSET(#REF!,1,0,COUNT(#REF!),1)</definedName>
    <definedName name="snkrb" localSheetId="1">OFFSET(#REF!,1,0,COUNT(#REF!),1)</definedName>
    <definedName name="snkrb" localSheetId="6">OFFSET(#REF!,1,0,COUNT(#REF!),1)</definedName>
    <definedName name="snkrb" localSheetId="4">OFFSET(#REF!,1,0,COUNT(#REF!),1)</definedName>
    <definedName name="snkrb" localSheetId="3">OFFSET(#REF!,1,0,COUNT(#REF!),1)</definedName>
    <definedName name="snkrb">OFFSET(#REF!,1,0,COUNT(#REF!),1)</definedName>
    <definedName name="snkrb_date" localSheetId="5">OFFSET(#REF!,1,0,COUNT(#REF!),1)</definedName>
    <definedName name="snkrb_date" localSheetId="7">OFFSET(#REF!,1,0,COUNT(#REF!),1)</definedName>
    <definedName name="snkrb_date" localSheetId="1">OFFSET(#REF!,1,0,COUNT(#REF!),1)</definedName>
    <definedName name="snkrb_date" localSheetId="6">OFFSET(#REF!,1,0,COUNT(#REF!),1)</definedName>
    <definedName name="snkrb_date" localSheetId="4">OFFSET(#REF!,1,0,COUNT(#REF!),1)</definedName>
    <definedName name="snkrb_date" localSheetId="3">OFFSET(#REF!,1,0,COUNT(#REF!),1)</definedName>
    <definedName name="snkrb_date">OFFSET(#REF!,1,0,COUNT(#REF!),1)</definedName>
    <definedName name="zsdate" localSheetId="10">OFFSET([2]市场表现!$O$2,2,(3-[2]市场表现!$B$10)*7,LOOKUP([2]市场表现!$B$10,{1,2,3},{51,103,154})-1,1)</definedName>
    <definedName name="zsdate" localSheetId="1">OFFSET(市场表现!$O$2,2,(3-市场表现!$B$10)*7,LOOKUP(市场表现!$B$10,{1,2,3},{51,103,154})-1,1)</definedName>
    <definedName name="zsdate" localSheetId="4">OFFSET([2]市场表现!$O$2,2,(3-[2]市场表现!$B$10)*7,LOOKUP([2]市场表现!$B$10,{1,2,3},{51,103,154})-1,1)</definedName>
    <definedName name="zsdate">OFFSET(#REF!,2,(3-#REF!)*7,LOOKUP(#REF!,{1,2,3},{51,103,154})-1,1)</definedName>
    <definedName name="运营商" comment="日期" localSheetId="7">OFFSET(#REF!,0,0,COUNT(#REF!),1)</definedName>
    <definedName name="运营商" comment="日期" localSheetId="1">OFFSET(#REF!,0,0,COUNT(#REF!),1)</definedName>
    <definedName name="运营商" comment="日期" localSheetId="4">OFFSET(#REF!,0,0,COUNT(#REF!),1)</definedName>
    <definedName name="运营商" comment="日期">OFFSET(#REF!,0,0,COUNT(#REF!),1)</definedName>
  </definedNames>
  <calcPr calcId="145621" iterate="1"/>
</workbook>
</file>

<file path=xl/calcChain.xml><?xml version="1.0" encoding="utf-8"?>
<calcChain xmlns="http://schemas.openxmlformats.org/spreadsheetml/2006/main">
  <c r="B4" i="65" l="1"/>
  <c r="A6" i="81" l="1"/>
  <c r="T156" i="81"/>
  <c r="S156" i="81"/>
  <c r="R156" i="81"/>
  <c r="Q156" i="81"/>
  <c r="P156" i="81"/>
  <c r="O156" i="81"/>
  <c r="T155" i="81"/>
  <c r="S155" i="81"/>
  <c r="R155" i="81"/>
  <c r="Q155" i="81"/>
  <c r="P155" i="81"/>
  <c r="O155" i="81"/>
  <c r="T154" i="81"/>
  <c r="S154" i="81"/>
  <c r="R154" i="81"/>
  <c r="Q154" i="81"/>
  <c r="P154" i="81"/>
  <c r="O154" i="81"/>
  <c r="T153" i="81"/>
  <c r="S153" i="81"/>
  <c r="R153" i="81"/>
  <c r="Q153" i="81"/>
  <c r="P153" i="81"/>
  <c r="O153" i="81"/>
  <c r="T152" i="81"/>
  <c r="S152" i="81"/>
  <c r="R152" i="81"/>
  <c r="Q152" i="81"/>
  <c r="P152" i="81"/>
  <c r="O152" i="81"/>
  <c r="T151" i="81"/>
  <c r="S151" i="81"/>
  <c r="R151" i="81"/>
  <c r="Q151" i="81"/>
  <c r="P151" i="81"/>
  <c r="O151" i="81"/>
  <c r="T150" i="81"/>
  <c r="S150" i="81"/>
  <c r="R150" i="81"/>
  <c r="Q150" i="81"/>
  <c r="P150" i="81"/>
  <c r="O150" i="81"/>
  <c r="T149" i="81"/>
  <c r="S149" i="81"/>
  <c r="R149" i="81"/>
  <c r="Q149" i="81"/>
  <c r="P149" i="81"/>
  <c r="O149" i="81"/>
  <c r="T148" i="81"/>
  <c r="S148" i="81"/>
  <c r="R148" i="81"/>
  <c r="Q148" i="81"/>
  <c r="P148" i="81"/>
  <c r="O148" i="81"/>
  <c r="T147" i="81"/>
  <c r="S147" i="81"/>
  <c r="R147" i="81"/>
  <c r="Q147" i="81"/>
  <c r="P147" i="81"/>
  <c r="O147" i="81"/>
  <c r="T146" i="81"/>
  <c r="S146" i="81"/>
  <c r="R146" i="81"/>
  <c r="Q146" i="81"/>
  <c r="P146" i="81"/>
  <c r="O146" i="81"/>
  <c r="T145" i="81"/>
  <c r="S145" i="81"/>
  <c r="R145" i="81"/>
  <c r="Q145" i="81"/>
  <c r="P145" i="81"/>
  <c r="O145" i="81"/>
  <c r="T144" i="81"/>
  <c r="S144" i="81"/>
  <c r="R144" i="81"/>
  <c r="Q144" i="81"/>
  <c r="P144" i="81"/>
  <c r="O144" i="81"/>
  <c r="T143" i="81"/>
  <c r="S143" i="81"/>
  <c r="R143" i="81"/>
  <c r="Q143" i="81"/>
  <c r="P143" i="81"/>
  <c r="O143" i="81"/>
  <c r="T142" i="81"/>
  <c r="S142" i="81"/>
  <c r="R142" i="81"/>
  <c r="Q142" i="81"/>
  <c r="P142" i="81"/>
  <c r="O142" i="81"/>
  <c r="T141" i="81"/>
  <c r="S141" i="81"/>
  <c r="R141" i="81"/>
  <c r="Q141" i="81"/>
  <c r="P141" i="81"/>
  <c r="O141" i="81"/>
  <c r="T140" i="81"/>
  <c r="S140" i="81"/>
  <c r="R140" i="81"/>
  <c r="Q140" i="81"/>
  <c r="P140" i="81"/>
  <c r="O140" i="81"/>
  <c r="T139" i="81"/>
  <c r="S139" i="81"/>
  <c r="R139" i="81"/>
  <c r="Q139" i="81"/>
  <c r="P139" i="81"/>
  <c r="O139" i="81"/>
  <c r="T138" i="81"/>
  <c r="S138" i="81"/>
  <c r="R138" i="81"/>
  <c r="Q138" i="81"/>
  <c r="P138" i="81"/>
  <c r="O138" i="81"/>
  <c r="T137" i="81"/>
  <c r="S137" i="81"/>
  <c r="R137" i="81"/>
  <c r="Q137" i="81"/>
  <c r="P137" i="81"/>
  <c r="O137" i="81"/>
  <c r="T136" i="81"/>
  <c r="S136" i="81"/>
  <c r="R136" i="81"/>
  <c r="Q136" i="81"/>
  <c r="P136" i="81"/>
  <c r="O136" i="81"/>
  <c r="T135" i="81"/>
  <c r="S135" i="81"/>
  <c r="R135" i="81"/>
  <c r="Q135" i="81"/>
  <c r="P135" i="81"/>
  <c r="O135" i="81"/>
  <c r="T134" i="81"/>
  <c r="S134" i="81"/>
  <c r="R134" i="81"/>
  <c r="Q134" i="81"/>
  <c r="P134" i="81"/>
  <c r="O134" i="81"/>
  <c r="T133" i="81"/>
  <c r="S133" i="81"/>
  <c r="R133" i="81"/>
  <c r="Q133" i="81"/>
  <c r="P133" i="81"/>
  <c r="O133" i="81"/>
  <c r="T132" i="81"/>
  <c r="S132" i="81"/>
  <c r="R132" i="81"/>
  <c r="Q132" i="81"/>
  <c r="P132" i="81"/>
  <c r="O132" i="81"/>
  <c r="T131" i="81"/>
  <c r="S131" i="81"/>
  <c r="R131" i="81"/>
  <c r="Q131" i="81"/>
  <c r="P131" i="81"/>
  <c r="O131" i="81"/>
  <c r="T130" i="81"/>
  <c r="S130" i="81"/>
  <c r="R130" i="81"/>
  <c r="Q130" i="81"/>
  <c r="P130" i="81"/>
  <c r="O130" i="81"/>
  <c r="T129" i="81"/>
  <c r="S129" i="81"/>
  <c r="R129" i="81"/>
  <c r="Q129" i="81"/>
  <c r="P129" i="81"/>
  <c r="O129" i="81"/>
  <c r="T128" i="81"/>
  <c r="S128" i="81"/>
  <c r="R128" i="81"/>
  <c r="Q128" i="81"/>
  <c r="P128" i="81"/>
  <c r="O128" i="81"/>
  <c r="T127" i="81"/>
  <c r="S127" i="81"/>
  <c r="R127" i="81"/>
  <c r="Q127" i="81"/>
  <c r="P127" i="81"/>
  <c r="O127" i="81"/>
  <c r="T126" i="81"/>
  <c r="S126" i="81"/>
  <c r="R126" i="81"/>
  <c r="Q126" i="81"/>
  <c r="P126" i="81"/>
  <c r="O126" i="81"/>
  <c r="T125" i="81"/>
  <c r="S125" i="81"/>
  <c r="R125" i="81"/>
  <c r="Q125" i="81"/>
  <c r="P125" i="81"/>
  <c r="O125" i="81"/>
  <c r="T124" i="81"/>
  <c r="S124" i="81"/>
  <c r="R124" i="81"/>
  <c r="Q124" i="81"/>
  <c r="P124" i="81"/>
  <c r="O124" i="81"/>
  <c r="T123" i="81"/>
  <c r="S123" i="81"/>
  <c r="R123" i="81"/>
  <c r="Q123" i="81"/>
  <c r="P123" i="81"/>
  <c r="O123" i="81"/>
  <c r="T122" i="81"/>
  <c r="S122" i="81"/>
  <c r="R122" i="81"/>
  <c r="Q122" i="81"/>
  <c r="P122" i="81"/>
  <c r="O122" i="81"/>
  <c r="T121" i="81"/>
  <c r="S121" i="81"/>
  <c r="R121" i="81"/>
  <c r="Q121" i="81"/>
  <c r="P121" i="81"/>
  <c r="O121" i="81"/>
  <c r="T120" i="81"/>
  <c r="S120" i="81"/>
  <c r="R120" i="81"/>
  <c r="Q120" i="81"/>
  <c r="P120" i="81"/>
  <c r="O120" i="81"/>
  <c r="T119" i="81"/>
  <c r="S119" i="81"/>
  <c r="R119" i="81"/>
  <c r="Q119" i="81"/>
  <c r="P119" i="81"/>
  <c r="O119" i="81"/>
  <c r="T118" i="81"/>
  <c r="S118" i="81"/>
  <c r="R118" i="81"/>
  <c r="Q118" i="81"/>
  <c r="P118" i="81"/>
  <c r="O118" i="81"/>
  <c r="T117" i="81"/>
  <c r="S117" i="81"/>
  <c r="R117" i="81"/>
  <c r="Q117" i="81"/>
  <c r="P117" i="81"/>
  <c r="O117" i="81"/>
  <c r="T116" i="81"/>
  <c r="S116" i="81"/>
  <c r="R116" i="81"/>
  <c r="Q116" i="81"/>
  <c r="P116" i="81"/>
  <c r="O116" i="81"/>
  <c r="T115" i="81"/>
  <c r="S115" i="81"/>
  <c r="R115" i="81"/>
  <c r="Q115" i="81"/>
  <c r="P115" i="81"/>
  <c r="O115" i="81"/>
  <c r="T114" i="81"/>
  <c r="S114" i="81"/>
  <c r="R114" i="81"/>
  <c r="Q114" i="81"/>
  <c r="P114" i="81"/>
  <c r="O114" i="81"/>
  <c r="T113" i="81"/>
  <c r="S113" i="81"/>
  <c r="R113" i="81"/>
  <c r="Q113" i="81"/>
  <c r="P113" i="81"/>
  <c r="O113" i="81"/>
  <c r="T112" i="81"/>
  <c r="S112" i="81"/>
  <c r="R112" i="81"/>
  <c r="Q112" i="81"/>
  <c r="P112" i="81"/>
  <c r="O112" i="81"/>
  <c r="T111" i="81"/>
  <c r="S111" i="81"/>
  <c r="R111" i="81"/>
  <c r="Q111" i="81"/>
  <c r="P111" i="81"/>
  <c r="O111" i="81"/>
  <c r="T110" i="81"/>
  <c r="S110" i="81"/>
  <c r="R110" i="81"/>
  <c r="Q110" i="81"/>
  <c r="P110" i="81"/>
  <c r="O110" i="81"/>
  <c r="T109" i="81"/>
  <c r="S109" i="81"/>
  <c r="R109" i="81"/>
  <c r="Q109" i="81"/>
  <c r="P109" i="81"/>
  <c r="O109" i="81"/>
  <c r="T108" i="81"/>
  <c r="S108" i="81"/>
  <c r="R108" i="81"/>
  <c r="Q108" i="81"/>
  <c r="P108" i="81"/>
  <c r="O108" i="81"/>
  <c r="T107" i="81"/>
  <c r="S107" i="81"/>
  <c r="R107" i="81"/>
  <c r="Q107" i="81"/>
  <c r="P107" i="81"/>
  <c r="O107" i="81"/>
  <c r="AA106" i="81"/>
  <c r="Z106" i="81"/>
  <c r="Y106" i="81"/>
  <c r="X106" i="81"/>
  <c r="W106" i="81"/>
  <c r="V106" i="81"/>
  <c r="T106" i="81"/>
  <c r="S106" i="81"/>
  <c r="R106" i="81"/>
  <c r="Q106" i="81"/>
  <c r="P106" i="81"/>
  <c r="O106" i="81"/>
  <c r="AA105" i="81"/>
  <c r="Z105" i="81"/>
  <c r="Y105" i="81"/>
  <c r="X105" i="81"/>
  <c r="W105" i="81"/>
  <c r="V105" i="81"/>
  <c r="T105" i="81"/>
  <c r="S105" i="81"/>
  <c r="R105" i="81"/>
  <c r="Q105" i="81"/>
  <c r="P105" i="81"/>
  <c r="O105" i="81"/>
  <c r="AA104" i="81"/>
  <c r="Z104" i="81"/>
  <c r="Y104" i="81"/>
  <c r="X104" i="81"/>
  <c r="W104" i="81"/>
  <c r="V104" i="81"/>
  <c r="T104" i="81"/>
  <c r="S104" i="81"/>
  <c r="R104" i="81"/>
  <c r="Q104" i="81"/>
  <c r="P104" i="81"/>
  <c r="O104" i="81"/>
  <c r="AA103" i="81"/>
  <c r="Z103" i="81"/>
  <c r="Y103" i="81"/>
  <c r="X103" i="81"/>
  <c r="W103" i="81"/>
  <c r="V103" i="81"/>
  <c r="T103" i="81"/>
  <c r="S103" i="81"/>
  <c r="R103" i="81"/>
  <c r="Q103" i="81"/>
  <c r="P103" i="81"/>
  <c r="O103" i="81"/>
  <c r="AA102" i="81"/>
  <c r="Z102" i="81"/>
  <c r="Y102" i="81"/>
  <c r="X102" i="81"/>
  <c r="W102" i="81"/>
  <c r="V102" i="81"/>
  <c r="T102" i="81"/>
  <c r="S102" i="81"/>
  <c r="R102" i="81"/>
  <c r="Q102" i="81"/>
  <c r="P102" i="81"/>
  <c r="O102" i="81"/>
  <c r="AA101" i="81"/>
  <c r="Z101" i="81"/>
  <c r="Y101" i="81"/>
  <c r="X101" i="81"/>
  <c r="W101" i="81"/>
  <c r="V101" i="81"/>
  <c r="T101" i="81"/>
  <c r="S101" i="81"/>
  <c r="R101" i="81"/>
  <c r="Q101" i="81"/>
  <c r="P101" i="81"/>
  <c r="O101" i="81"/>
  <c r="AA100" i="81"/>
  <c r="Z100" i="81"/>
  <c r="Y100" i="81"/>
  <c r="X100" i="81"/>
  <c r="W100" i="81"/>
  <c r="V100" i="81"/>
  <c r="T100" i="81"/>
  <c r="S100" i="81"/>
  <c r="R100" i="81"/>
  <c r="Q100" i="81"/>
  <c r="P100" i="81"/>
  <c r="O100" i="81"/>
  <c r="AA99" i="81"/>
  <c r="Z99" i="81"/>
  <c r="Y99" i="81"/>
  <c r="X99" i="81"/>
  <c r="W99" i="81"/>
  <c r="V99" i="81"/>
  <c r="T99" i="81"/>
  <c r="S99" i="81"/>
  <c r="R99" i="81"/>
  <c r="Q99" i="81"/>
  <c r="P99" i="81"/>
  <c r="O99" i="81"/>
  <c r="AA98" i="81"/>
  <c r="Z98" i="81"/>
  <c r="Y98" i="81"/>
  <c r="X98" i="81"/>
  <c r="W98" i="81"/>
  <c r="V98" i="81"/>
  <c r="T98" i="81"/>
  <c r="S98" i="81"/>
  <c r="R98" i="81"/>
  <c r="Q98" i="81"/>
  <c r="P98" i="81"/>
  <c r="O98" i="81"/>
  <c r="AA97" i="81"/>
  <c r="Z97" i="81"/>
  <c r="Y97" i="81"/>
  <c r="X97" i="81"/>
  <c r="W97" i="81"/>
  <c r="V97" i="81"/>
  <c r="T97" i="81"/>
  <c r="S97" i="81"/>
  <c r="R97" i="81"/>
  <c r="Q97" i="81"/>
  <c r="P97" i="81"/>
  <c r="O97" i="81"/>
  <c r="AA96" i="81"/>
  <c r="Z96" i="81"/>
  <c r="Y96" i="81"/>
  <c r="X96" i="81"/>
  <c r="W96" i="81"/>
  <c r="V96" i="81"/>
  <c r="T96" i="81"/>
  <c r="S96" i="81"/>
  <c r="R96" i="81"/>
  <c r="Q96" i="81"/>
  <c r="P96" i="81"/>
  <c r="O96" i="81"/>
  <c r="AA95" i="81"/>
  <c r="Z95" i="81"/>
  <c r="Y95" i="81"/>
  <c r="X95" i="81"/>
  <c r="W95" i="81"/>
  <c r="V95" i="81"/>
  <c r="T95" i="81"/>
  <c r="S95" i="81"/>
  <c r="R95" i="81"/>
  <c r="Q95" i="81"/>
  <c r="P95" i="81"/>
  <c r="O95" i="81"/>
  <c r="AA94" i="81"/>
  <c r="Z94" i="81"/>
  <c r="Y94" i="81"/>
  <c r="X94" i="81"/>
  <c r="W94" i="81"/>
  <c r="V94" i="81"/>
  <c r="T94" i="81"/>
  <c r="S94" i="81"/>
  <c r="R94" i="81"/>
  <c r="Q94" i="81"/>
  <c r="P94" i="81"/>
  <c r="O94" i="81"/>
  <c r="AA93" i="81"/>
  <c r="Z93" i="81"/>
  <c r="Y93" i="81"/>
  <c r="X93" i="81"/>
  <c r="W93" i="81"/>
  <c r="V93" i="81"/>
  <c r="T93" i="81"/>
  <c r="S93" i="81"/>
  <c r="R93" i="81"/>
  <c r="Q93" i="81"/>
  <c r="P93" i="81"/>
  <c r="O93" i="81"/>
  <c r="AA92" i="81"/>
  <c r="Z92" i="81"/>
  <c r="Y92" i="81"/>
  <c r="X92" i="81"/>
  <c r="W92" i="81"/>
  <c r="V92" i="81"/>
  <c r="T92" i="81"/>
  <c r="S92" i="81"/>
  <c r="R92" i="81"/>
  <c r="Q92" i="81"/>
  <c r="P92" i="81"/>
  <c r="O92" i="81"/>
  <c r="AA91" i="81"/>
  <c r="Z91" i="81"/>
  <c r="Y91" i="81"/>
  <c r="X91" i="81"/>
  <c r="W91" i="81"/>
  <c r="V91" i="81"/>
  <c r="T91" i="81"/>
  <c r="S91" i="81"/>
  <c r="R91" i="81"/>
  <c r="Q91" i="81"/>
  <c r="P91" i="81"/>
  <c r="O91" i="81"/>
  <c r="AA90" i="81"/>
  <c r="Z90" i="81"/>
  <c r="Y90" i="81"/>
  <c r="X90" i="81"/>
  <c r="W90" i="81"/>
  <c r="V90" i="81"/>
  <c r="T90" i="81"/>
  <c r="S90" i="81"/>
  <c r="R90" i="81"/>
  <c r="Q90" i="81"/>
  <c r="P90" i="81"/>
  <c r="O90" i="81"/>
  <c r="AA89" i="81"/>
  <c r="Z89" i="81"/>
  <c r="Y89" i="81"/>
  <c r="X89" i="81"/>
  <c r="W89" i="81"/>
  <c r="V89" i="81"/>
  <c r="T89" i="81"/>
  <c r="S89" i="81"/>
  <c r="R89" i="81"/>
  <c r="Q89" i="81"/>
  <c r="P89" i="81"/>
  <c r="O89" i="81"/>
  <c r="AA88" i="81"/>
  <c r="Z88" i="81"/>
  <c r="Y88" i="81"/>
  <c r="X88" i="81"/>
  <c r="W88" i="81"/>
  <c r="V88" i="81"/>
  <c r="T88" i="81"/>
  <c r="S88" i="81"/>
  <c r="R88" i="81"/>
  <c r="Q88" i="81"/>
  <c r="P88" i="81"/>
  <c r="O88" i="81"/>
  <c r="AA87" i="81"/>
  <c r="Z87" i="81"/>
  <c r="Y87" i="81"/>
  <c r="X87" i="81"/>
  <c r="W87" i="81"/>
  <c r="V87" i="81"/>
  <c r="T87" i="81"/>
  <c r="S87" i="81"/>
  <c r="R87" i="81"/>
  <c r="Q87" i="81"/>
  <c r="P87" i="81"/>
  <c r="O87" i="81"/>
  <c r="AA86" i="81"/>
  <c r="Z86" i="81"/>
  <c r="Y86" i="81"/>
  <c r="X86" i="81"/>
  <c r="W86" i="81"/>
  <c r="V86" i="81"/>
  <c r="T86" i="81"/>
  <c r="S86" i="81"/>
  <c r="R86" i="81"/>
  <c r="Q86" i="81"/>
  <c r="P86" i="81"/>
  <c r="O86" i="81"/>
  <c r="AA85" i="81"/>
  <c r="Z85" i="81"/>
  <c r="Y85" i="81"/>
  <c r="X85" i="81"/>
  <c r="W85" i="81"/>
  <c r="V85" i="81"/>
  <c r="T85" i="81"/>
  <c r="S85" i="81"/>
  <c r="R85" i="81"/>
  <c r="Q85" i="81"/>
  <c r="P85" i="81"/>
  <c r="O85" i="81"/>
  <c r="AA84" i="81"/>
  <c r="Z84" i="81"/>
  <c r="Y84" i="81"/>
  <c r="X84" i="81"/>
  <c r="W84" i="81"/>
  <c r="V84" i="81"/>
  <c r="T84" i="81"/>
  <c r="S84" i="81"/>
  <c r="R84" i="81"/>
  <c r="Q84" i="81"/>
  <c r="P84" i="81"/>
  <c r="O84" i="81"/>
  <c r="AA83" i="81"/>
  <c r="Z83" i="81"/>
  <c r="Y83" i="81"/>
  <c r="X83" i="81"/>
  <c r="W83" i="81"/>
  <c r="V83" i="81"/>
  <c r="T83" i="81"/>
  <c r="S83" i="81"/>
  <c r="R83" i="81"/>
  <c r="Q83" i="81"/>
  <c r="P83" i="81"/>
  <c r="O83" i="81"/>
  <c r="AA82" i="81"/>
  <c r="Z82" i="81"/>
  <c r="Y82" i="81"/>
  <c r="X82" i="81"/>
  <c r="W82" i="81"/>
  <c r="V82" i="81"/>
  <c r="T82" i="81"/>
  <c r="S82" i="81"/>
  <c r="R82" i="81"/>
  <c r="Q82" i="81"/>
  <c r="P82" i="81"/>
  <c r="O82" i="81"/>
  <c r="AA81" i="81"/>
  <c r="Z81" i="81"/>
  <c r="Y81" i="81"/>
  <c r="X81" i="81"/>
  <c r="W81" i="81"/>
  <c r="V81" i="81"/>
  <c r="T81" i="81"/>
  <c r="S81" i="81"/>
  <c r="R81" i="81"/>
  <c r="Q81" i="81"/>
  <c r="P81" i="81"/>
  <c r="O81" i="81"/>
  <c r="AA80" i="81"/>
  <c r="Z80" i="81"/>
  <c r="Y80" i="81"/>
  <c r="X80" i="81"/>
  <c r="W80" i="81"/>
  <c r="V80" i="81"/>
  <c r="T80" i="81"/>
  <c r="S80" i="81"/>
  <c r="R80" i="81"/>
  <c r="Q80" i="81"/>
  <c r="P80" i="81"/>
  <c r="O80" i="81"/>
  <c r="AA79" i="81"/>
  <c r="Z79" i="81"/>
  <c r="Y79" i="81"/>
  <c r="X79" i="81"/>
  <c r="W79" i="81"/>
  <c r="V79" i="81"/>
  <c r="T79" i="81"/>
  <c r="S79" i="81"/>
  <c r="R79" i="81"/>
  <c r="Q79" i="81"/>
  <c r="P79" i="81"/>
  <c r="O79" i="81"/>
  <c r="AA78" i="81"/>
  <c r="Z78" i="81"/>
  <c r="Y78" i="81"/>
  <c r="X78" i="81"/>
  <c r="W78" i="81"/>
  <c r="V78" i="81"/>
  <c r="T78" i="81"/>
  <c r="S78" i="81"/>
  <c r="R78" i="81"/>
  <c r="Q78" i="81"/>
  <c r="P78" i="81"/>
  <c r="O78" i="81"/>
  <c r="AA77" i="81"/>
  <c r="Z77" i="81"/>
  <c r="Y77" i="81"/>
  <c r="X77" i="81"/>
  <c r="W77" i="81"/>
  <c r="V77" i="81"/>
  <c r="T77" i="81"/>
  <c r="S77" i="81"/>
  <c r="R77" i="81"/>
  <c r="Q77" i="81"/>
  <c r="P77" i="81"/>
  <c r="O77" i="81"/>
  <c r="AA76" i="81"/>
  <c r="Z76" i="81"/>
  <c r="Y76" i="81"/>
  <c r="X76" i="81"/>
  <c r="W76" i="81"/>
  <c r="V76" i="81"/>
  <c r="T76" i="81"/>
  <c r="S76" i="81"/>
  <c r="R76" i="81"/>
  <c r="Q76" i="81"/>
  <c r="P76" i="81"/>
  <c r="O76" i="81"/>
  <c r="AA75" i="81"/>
  <c r="Z75" i="81"/>
  <c r="Y75" i="81"/>
  <c r="X75" i="81"/>
  <c r="W75" i="81"/>
  <c r="V75" i="81"/>
  <c r="T75" i="81"/>
  <c r="S75" i="81"/>
  <c r="R75" i="81"/>
  <c r="Q75" i="81"/>
  <c r="P75" i="81"/>
  <c r="O75" i="81"/>
  <c r="AA74" i="81"/>
  <c r="Z74" i="81"/>
  <c r="Y74" i="81"/>
  <c r="X74" i="81"/>
  <c r="W74" i="81"/>
  <c r="V74" i="81"/>
  <c r="T74" i="81"/>
  <c r="S74" i="81"/>
  <c r="R74" i="81"/>
  <c r="Q74" i="81"/>
  <c r="P74" i="81"/>
  <c r="O74" i="81"/>
  <c r="AA73" i="81"/>
  <c r="Z73" i="81"/>
  <c r="Y73" i="81"/>
  <c r="X73" i="81"/>
  <c r="W73" i="81"/>
  <c r="V73" i="81"/>
  <c r="T73" i="81"/>
  <c r="S73" i="81"/>
  <c r="R73" i="81"/>
  <c r="Q73" i="81"/>
  <c r="P73" i="81"/>
  <c r="O73" i="81"/>
  <c r="AA72" i="81"/>
  <c r="Z72" i="81"/>
  <c r="Y72" i="81"/>
  <c r="X72" i="81"/>
  <c r="W72" i="81"/>
  <c r="V72" i="81"/>
  <c r="T72" i="81"/>
  <c r="S72" i="81"/>
  <c r="R72" i="81"/>
  <c r="Q72" i="81"/>
  <c r="P72" i="81"/>
  <c r="O72" i="81"/>
  <c r="AA71" i="81"/>
  <c r="Z71" i="81"/>
  <c r="Y71" i="81"/>
  <c r="X71" i="81"/>
  <c r="W71" i="81"/>
  <c r="V71" i="81"/>
  <c r="T71" i="81"/>
  <c r="S71" i="81"/>
  <c r="R71" i="81"/>
  <c r="Q71" i="81"/>
  <c r="P71" i="81"/>
  <c r="O71" i="81"/>
  <c r="AA70" i="81"/>
  <c r="Z70" i="81"/>
  <c r="Y70" i="81"/>
  <c r="X70" i="81"/>
  <c r="W70" i="81"/>
  <c r="V70" i="81"/>
  <c r="T70" i="81"/>
  <c r="S70" i="81"/>
  <c r="R70" i="81"/>
  <c r="Q70" i="81"/>
  <c r="P70" i="81"/>
  <c r="O70" i="81"/>
  <c r="AA69" i="81"/>
  <c r="Z69" i="81"/>
  <c r="Y69" i="81"/>
  <c r="X69" i="81"/>
  <c r="W69" i="81"/>
  <c r="V69" i="81"/>
  <c r="T69" i="81"/>
  <c r="S69" i="81"/>
  <c r="R69" i="81"/>
  <c r="Q69" i="81"/>
  <c r="P69" i="81"/>
  <c r="O69" i="81"/>
  <c r="AA68" i="81"/>
  <c r="Z68" i="81"/>
  <c r="Y68" i="81"/>
  <c r="X68" i="81"/>
  <c r="W68" i="81"/>
  <c r="V68" i="81"/>
  <c r="T68" i="81"/>
  <c r="S68" i="81"/>
  <c r="R68" i="81"/>
  <c r="Q68" i="81"/>
  <c r="P68" i="81"/>
  <c r="O68" i="81"/>
  <c r="AA67" i="81"/>
  <c r="Z67" i="81"/>
  <c r="Y67" i="81"/>
  <c r="X67" i="81"/>
  <c r="W67" i="81"/>
  <c r="V67" i="81"/>
  <c r="T67" i="81"/>
  <c r="S67" i="81"/>
  <c r="R67" i="81"/>
  <c r="Q67" i="81"/>
  <c r="P67" i="81"/>
  <c r="O67" i="81"/>
  <c r="AA66" i="81"/>
  <c r="Z66" i="81"/>
  <c r="Y66" i="81"/>
  <c r="X66" i="81"/>
  <c r="W66" i="81"/>
  <c r="V66" i="81"/>
  <c r="T66" i="81"/>
  <c r="S66" i="81"/>
  <c r="R66" i="81"/>
  <c r="Q66" i="81"/>
  <c r="P66" i="81"/>
  <c r="O66" i="81"/>
  <c r="AA65" i="81"/>
  <c r="Z65" i="81"/>
  <c r="Y65" i="81"/>
  <c r="X65" i="81"/>
  <c r="W65" i="81"/>
  <c r="V65" i="81"/>
  <c r="T65" i="81"/>
  <c r="S65" i="81"/>
  <c r="R65" i="81"/>
  <c r="Q65" i="81"/>
  <c r="P65" i="81"/>
  <c r="O65" i="81"/>
  <c r="AA64" i="81"/>
  <c r="Z64" i="81"/>
  <c r="Y64" i="81"/>
  <c r="X64" i="81"/>
  <c r="W64" i="81"/>
  <c r="V64" i="81"/>
  <c r="T64" i="81"/>
  <c r="S64" i="81"/>
  <c r="R64" i="81"/>
  <c r="Q64" i="81"/>
  <c r="P64" i="81"/>
  <c r="O64" i="81"/>
  <c r="AA63" i="81"/>
  <c r="Z63" i="81"/>
  <c r="Y63" i="81"/>
  <c r="X63" i="81"/>
  <c r="W63" i="81"/>
  <c r="V63" i="81"/>
  <c r="T63" i="81"/>
  <c r="S63" i="81"/>
  <c r="R63" i="81"/>
  <c r="Q63" i="81"/>
  <c r="P63" i="81"/>
  <c r="O63" i="81"/>
  <c r="AA62" i="81"/>
  <c r="Z62" i="81"/>
  <c r="Y62" i="81"/>
  <c r="X62" i="81"/>
  <c r="W62" i="81"/>
  <c r="V62" i="81"/>
  <c r="T62" i="81"/>
  <c r="S62" i="81"/>
  <c r="R62" i="81"/>
  <c r="Q62" i="81"/>
  <c r="P62" i="81"/>
  <c r="O62" i="81"/>
  <c r="AA61" i="81"/>
  <c r="Z61" i="81"/>
  <c r="Y61" i="81"/>
  <c r="X61" i="81"/>
  <c r="W61" i="81"/>
  <c r="V61" i="81"/>
  <c r="T61" i="81"/>
  <c r="S61" i="81"/>
  <c r="R61" i="81"/>
  <c r="Q61" i="81"/>
  <c r="P61" i="81"/>
  <c r="O61" i="81"/>
  <c r="AA60" i="81"/>
  <c r="Z60" i="81"/>
  <c r="Y60" i="81"/>
  <c r="X60" i="81"/>
  <c r="W60" i="81"/>
  <c r="V60" i="81"/>
  <c r="T60" i="81"/>
  <c r="S60" i="81"/>
  <c r="R60" i="81"/>
  <c r="Q60" i="81"/>
  <c r="P60" i="81"/>
  <c r="O60" i="81"/>
  <c r="AA59" i="81"/>
  <c r="Z59" i="81"/>
  <c r="Y59" i="81"/>
  <c r="X59" i="81"/>
  <c r="W59" i="81"/>
  <c r="V59" i="81"/>
  <c r="T59" i="81"/>
  <c r="S59" i="81"/>
  <c r="R59" i="81"/>
  <c r="Q59" i="81"/>
  <c r="P59" i="81"/>
  <c r="O59" i="81"/>
  <c r="AA58" i="81"/>
  <c r="Z58" i="81"/>
  <c r="Y58" i="81"/>
  <c r="X58" i="81"/>
  <c r="W58" i="81"/>
  <c r="V58" i="81"/>
  <c r="T58" i="81"/>
  <c r="S58" i="81"/>
  <c r="R58" i="81"/>
  <c r="Q58" i="81"/>
  <c r="P58" i="81"/>
  <c r="O58" i="81"/>
  <c r="AA57" i="81"/>
  <c r="Z57" i="81"/>
  <c r="Y57" i="81"/>
  <c r="X57" i="81"/>
  <c r="W57" i="81"/>
  <c r="V57" i="81"/>
  <c r="T57" i="81"/>
  <c r="S57" i="81"/>
  <c r="R57" i="81"/>
  <c r="Q57" i="81"/>
  <c r="P57" i="81"/>
  <c r="O57" i="81"/>
  <c r="AH56" i="81"/>
  <c r="AG56" i="81"/>
  <c r="AF56" i="81"/>
  <c r="AE56" i="81"/>
  <c r="AD56" i="81"/>
  <c r="AC56" i="81"/>
  <c r="AA56" i="81"/>
  <c r="Z56" i="81"/>
  <c r="Y56" i="81"/>
  <c r="X56" i="81"/>
  <c r="W56" i="81"/>
  <c r="V56" i="81"/>
  <c r="T56" i="81"/>
  <c r="S56" i="81"/>
  <c r="R56" i="81"/>
  <c r="Q56" i="81"/>
  <c r="P56" i="81"/>
  <c r="O56" i="81"/>
  <c r="AH55" i="81"/>
  <c r="AG55" i="81"/>
  <c r="AF55" i="81"/>
  <c r="AE55" i="81"/>
  <c r="AD55" i="81"/>
  <c r="AC55" i="81"/>
  <c r="AA55" i="81"/>
  <c r="Z55" i="81"/>
  <c r="Y55" i="81"/>
  <c r="X55" i="81"/>
  <c r="W55" i="81"/>
  <c r="V55" i="81"/>
  <c r="T55" i="81"/>
  <c r="S55" i="81"/>
  <c r="R55" i="81"/>
  <c r="Q55" i="81"/>
  <c r="P55" i="81"/>
  <c r="O55" i="81"/>
  <c r="AH54" i="81"/>
  <c r="AG54" i="81"/>
  <c r="AF54" i="81"/>
  <c r="AE54" i="81"/>
  <c r="AD54" i="81"/>
  <c r="AC54" i="81"/>
  <c r="AA54" i="81"/>
  <c r="Z54" i="81"/>
  <c r="Y54" i="81"/>
  <c r="X54" i="81"/>
  <c r="W54" i="81"/>
  <c r="V54" i="81"/>
  <c r="T54" i="81"/>
  <c r="S54" i="81"/>
  <c r="R54" i="81"/>
  <c r="Q54" i="81"/>
  <c r="P54" i="81"/>
  <c r="O54" i="81"/>
  <c r="AH53" i="81"/>
  <c r="AG53" i="81"/>
  <c r="AF53" i="81"/>
  <c r="AE53" i="81"/>
  <c r="AD53" i="81"/>
  <c r="AC53" i="81"/>
  <c r="AA53" i="81"/>
  <c r="Z53" i="81"/>
  <c r="Y53" i="81"/>
  <c r="X53" i="81"/>
  <c r="W53" i="81"/>
  <c r="V53" i="81"/>
  <c r="T53" i="81"/>
  <c r="S53" i="81"/>
  <c r="R53" i="81"/>
  <c r="Q53" i="81"/>
  <c r="P53" i="81"/>
  <c r="O53" i="81"/>
  <c r="AH52" i="81"/>
  <c r="AG52" i="81"/>
  <c r="AF52" i="81"/>
  <c r="AE52" i="81"/>
  <c r="AD52" i="81"/>
  <c r="AC52" i="81"/>
  <c r="AA52" i="81"/>
  <c r="Z52" i="81"/>
  <c r="Y52" i="81"/>
  <c r="X52" i="81"/>
  <c r="W52" i="81"/>
  <c r="V52" i="81"/>
  <c r="T52" i="81"/>
  <c r="S52" i="81"/>
  <c r="R52" i="81"/>
  <c r="Q52" i="81"/>
  <c r="P52" i="81"/>
  <c r="O52" i="81"/>
  <c r="AH51" i="81"/>
  <c r="AG51" i="81"/>
  <c r="AF51" i="81"/>
  <c r="AE51" i="81"/>
  <c r="AD51" i="81"/>
  <c r="AC51" i="81"/>
  <c r="AA51" i="81"/>
  <c r="Z51" i="81"/>
  <c r="Y51" i="81"/>
  <c r="X51" i="81"/>
  <c r="W51" i="81"/>
  <c r="V51" i="81"/>
  <c r="T51" i="81"/>
  <c r="S51" i="81"/>
  <c r="R51" i="81"/>
  <c r="Q51" i="81"/>
  <c r="P51" i="81"/>
  <c r="O51" i="81"/>
  <c r="AH50" i="81"/>
  <c r="AG50" i="81"/>
  <c r="AF50" i="81"/>
  <c r="AE50" i="81"/>
  <c r="AD50" i="81"/>
  <c r="AC50" i="81"/>
  <c r="AA50" i="81"/>
  <c r="Z50" i="81"/>
  <c r="Y50" i="81"/>
  <c r="X50" i="81"/>
  <c r="W50" i="81"/>
  <c r="V50" i="81"/>
  <c r="T50" i="81"/>
  <c r="S50" i="81"/>
  <c r="R50" i="81"/>
  <c r="Q50" i="81"/>
  <c r="P50" i="81"/>
  <c r="O50" i="81"/>
  <c r="AH49" i="81"/>
  <c r="AG49" i="81"/>
  <c r="AF49" i="81"/>
  <c r="AE49" i="81"/>
  <c r="AD49" i="81"/>
  <c r="AC49" i="81"/>
  <c r="AA49" i="81"/>
  <c r="Z49" i="81"/>
  <c r="Y49" i="81"/>
  <c r="X49" i="81"/>
  <c r="W49" i="81"/>
  <c r="V49" i="81"/>
  <c r="T49" i="81"/>
  <c r="S49" i="81"/>
  <c r="R49" i="81"/>
  <c r="Q49" i="81"/>
  <c r="P49" i="81"/>
  <c r="O49" i="81"/>
  <c r="AH48" i="81"/>
  <c r="AG48" i="81"/>
  <c r="AF48" i="81"/>
  <c r="AE48" i="81"/>
  <c r="AD48" i="81"/>
  <c r="AC48" i="81"/>
  <c r="AA48" i="81"/>
  <c r="Z48" i="81"/>
  <c r="Y48" i="81"/>
  <c r="X48" i="81"/>
  <c r="W48" i="81"/>
  <c r="V48" i="81"/>
  <c r="T48" i="81"/>
  <c r="S48" i="81"/>
  <c r="R48" i="81"/>
  <c r="Q48" i="81"/>
  <c r="P48" i="81"/>
  <c r="O48" i="81"/>
  <c r="AH47" i="81"/>
  <c r="AG47" i="81"/>
  <c r="AF47" i="81"/>
  <c r="AE47" i="81"/>
  <c r="AD47" i="81"/>
  <c r="AC47" i="81"/>
  <c r="AA47" i="81"/>
  <c r="Z47" i="81"/>
  <c r="Y47" i="81"/>
  <c r="X47" i="81"/>
  <c r="W47" i="81"/>
  <c r="V47" i="81"/>
  <c r="T47" i="81"/>
  <c r="S47" i="81"/>
  <c r="R47" i="81"/>
  <c r="Q47" i="81"/>
  <c r="P47" i="81"/>
  <c r="O47" i="81"/>
  <c r="AH46" i="81"/>
  <c r="AG46" i="81"/>
  <c r="AF46" i="81"/>
  <c r="AE46" i="81"/>
  <c r="AD46" i="81"/>
  <c r="AC46" i="81"/>
  <c r="AA46" i="81"/>
  <c r="Z46" i="81"/>
  <c r="Y46" i="81"/>
  <c r="X46" i="81"/>
  <c r="W46" i="81"/>
  <c r="V46" i="81"/>
  <c r="T46" i="81"/>
  <c r="S46" i="81"/>
  <c r="R46" i="81"/>
  <c r="Q46" i="81"/>
  <c r="P46" i="81"/>
  <c r="O46" i="81"/>
  <c r="AH45" i="81"/>
  <c r="AG45" i="81"/>
  <c r="AF45" i="81"/>
  <c r="AE45" i="81"/>
  <c r="AD45" i="81"/>
  <c r="AC45" i="81"/>
  <c r="AA45" i="81"/>
  <c r="Z45" i="81"/>
  <c r="Y45" i="81"/>
  <c r="X45" i="81"/>
  <c r="W45" i="81"/>
  <c r="V45" i="81"/>
  <c r="T45" i="81"/>
  <c r="S45" i="81"/>
  <c r="R45" i="81"/>
  <c r="Q45" i="81"/>
  <c r="P45" i="81"/>
  <c r="O45" i="81"/>
  <c r="AH44" i="81"/>
  <c r="AG44" i="81"/>
  <c r="AF44" i="81"/>
  <c r="AE44" i="81"/>
  <c r="AD44" i="81"/>
  <c r="AC44" i="81"/>
  <c r="AA44" i="81"/>
  <c r="Z44" i="81"/>
  <c r="Y44" i="81"/>
  <c r="X44" i="81"/>
  <c r="W44" i="81"/>
  <c r="V44" i="81"/>
  <c r="T44" i="81"/>
  <c r="S44" i="81"/>
  <c r="R44" i="81"/>
  <c r="Q44" i="81"/>
  <c r="P44" i="81"/>
  <c r="O44" i="81"/>
  <c r="AH43" i="81"/>
  <c r="AG43" i="81"/>
  <c r="AF43" i="81"/>
  <c r="AE43" i="81"/>
  <c r="AD43" i="81"/>
  <c r="AC43" i="81"/>
  <c r="AA43" i="81"/>
  <c r="Z43" i="81"/>
  <c r="Y43" i="81"/>
  <c r="X43" i="81"/>
  <c r="W43" i="81"/>
  <c r="V43" i="81"/>
  <c r="T43" i="81"/>
  <c r="S43" i="81"/>
  <c r="R43" i="81"/>
  <c r="Q43" i="81"/>
  <c r="P43" i="81"/>
  <c r="O43" i="81"/>
  <c r="AH42" i="81"/>
  <c r="AG42" i="81"/>
  <c r="AF42" i="81"/>
  <c r="AE42" i="81"/>
  <c r="AD42" i="81"/>
  <c r="AC42" i="81"/>
  <c r="AA42" i="81"/>
  <c r="Z42" i="81"/>
  <c r="Y42" i="81"/>
  <c r="X42" i="81"/>
  <c r="W42" i="81"/>
  <c r="V42" i="81"/>
  <c r="T42" i="81"/>
  <c r="S42" i="81"/>
  <c r="R42" i="81"/>
  <c r="Q42" i="81"/>
  <c r="P42" i="81"/>
  <c r="O42" i="81"/>
  <c r="AH41" i="81"/>
  <c r="AG41" i="81"/>
  <c r="AF41" i="81"/>
  <c r="AE41" i="81"/>
  <c r="AD41" i="81"/>
  <c r="AC41" i="81"/>
  <c r="AA41" i="81"/>
  <c r="Z41" i="81"/>
  <c r="Y41" i="81"/>
  <c r="X41" i="81"/>
  <c r="W41" i="81"/>
  <c r="V41" i="81"/>
  <c r="T41" i="81"/>
  <c r="S41" i="81"/>
  <c r="R41" i="81"/>
  <c r="Q41" i="81"/>
  <c r="P41" i="81"/>
  <c r="O41" i="81"/>
  <c r="AH40" i="81"/>
  <c r="AG40" i="81"/>
  <c r="AF40" i="81"/>
  <c r="AE40" i="81"/>
  <c r="AD40" i="81"/>
  <c r="AC40" i="81"/>
  <c r="AA40" i="81"/>
  <c r="Z40" i="81"/>
  <c r="Y40" i="81"/>
  <c r="X40" i="81"/>
  <c r="W40" i="81"/>
  <c r="V40" i="81"/>
  <c r="T40" i="81"/>
  <c r="S40" i="81"/>
  <c r="R40" i="81"/>
  <c r="Q40" i="81"/>
  <c r="P40" i="81"/>
  <c r="O40" i="81"/>
  <c r="AH39" i="81"/>
  <c r="AG39" i="81"/>
  <c r="AF39" i="81"/>
  <c r="AE39" i="81"/>
  <c r="AD39" i="81"/>
  <c r="AC39" i="81"/>
  <c r="AA39" i="81"/>
  <c r="Z39" i="81"/>
  <c r="Y39" i="81"/>
  <c r="X39" i="81"/>
  <c r="W39" i="81"/>
  <c r="V39" i="81"/>
  <c r="T39" i="81"/>
  <c r="S39" i="81"/>
  <c r="R39" i="81"/>
  <c r="Q39" i="81"/>
  <c r="P39" i="81"/>
  <c r="O39" i="81"/>
  <c r="AH38" i="81"/>
  <c r="AG38" i="81"/>
  <c r="AF38" i="81"/>
  <c r="AE38" i="81"/>
  <c r="AD38" i="81"/>
  <c r="AC38" i="81"/>
  <c r="AA38" i="81"/>
  <c r="Z38" i="81"/>
  <c r="Y38" i="81"/>
  <c r="X38" i="81"/>
  <c r="W38" i="81"/>
  <c r="V38" i="81"/>
  <c r="T38" i="81"/>
  <c r="S38" i="81"/>
  <c r="R38" i="81"/>
  <c r="Q38" i="81"/>
  <c r="P38" i="81"/>
  <c r="O38" i="81"/>
  <c r="AH37" i="81"/>
  <c r="AG37" i="81"/>
  <c r="AF37" i="81"/>
  <c r="AE37" i="81"/>
  <c r="AD37" i="81"/>
  <c r="AC37" i="81"/>
  <c r="AA37" i="81"/>
  <c r="Z37" i="81"/>
  <c r="Y37" i="81"/>
  <c r="X37" i="81"/>
  <c r="W37" i="81"/>
  <c r="V37" i="81"/>
  <c r="T37" i="81"/>
  <c r="S37" i="81"/>
  <c r="R37" i="81"/>
  <c r="Q37" i="81"/>
  <c r="P37" i="81"/>
  <c r="O37" i="81"/>
  <c r="AH36" i="81"/>
  <c r="AG36" i="81"/>
  <c r="AF36" i="81"/>
  <c r="AE36" i="81"/>
  <c r="AD36" i="81"/>
  <c r="AC36" i="81"/>
  <c r="AA36" i="81"/>
  <c r="Z36" i="81"/>
  <c r="Y36" i="81"/>
  <c r="X36" i="81"/>
  <c r="W36" i="81"/>
  <c r="V36" i="81"/>
  <c r="T36" i="81"/>
  <c r="S36" i="81"/>
  <c r="R36" i="81"/>
  <c r="Q36" i="81"/>
  <c r="P36" i="81"/>
  <c r="O36" i="81"/>
  <c r="AH35" i="81"/>
  <c r="AG35" i="81"/>
  <c r="AF35" i="81"/>
  <c r="AE35" i="81"/>
  <c r="AD35" i="81"/>
  <c r="AC35" i="81"/>
  <c r="AA35" i="81"/>
  <c r="Z35" i="81"/>
  <c r="Y35" i="81"/>
  <c r="X35" i="81"/>
  <c r="W35" i="81"/>
  <c r="V35" i="81"/>
  <c r="T35" i="81"/>
  <c r="S35" i="81"/>
  <c r="R35" i="81"/>
  <c r="Q35" i="81"/>
  <c r="P35" i="81"/>
  <c r="O35" i="81"/>
  <c r="AH34" i="81"/>
  <c r="AG34" i="81"/>
  <c r="AF34" i="81"/>
  <c r="AE34" i="81"/>
  <c r="AD34" i="81"/>
  <c r="AC34" i="81"/>
  <c r="AA34" i="81"/>
  <c r="Z34" i="81"/>
  <c r="Y34" i="81"/>
  <c r="X34" i="81"/>
  <c r="W34" i="81"/>
  <c r="V34" i="81"/>
  <c r="T34" i="81"/>
  <c r="S34" i="81"/>
  <c r="R34" i="81"/>
  <c r="Q34" i="81"/>
  <c r="P34" i="81"/>
  <c r="O34" i="81"/>
  <c r="AH33" i="81"/>
  <c r="AG33" i="81"/>
  <c r="AF33" i="81"/>
  <c r="AE33" i="81"/>
  <c r="AD33" i="81"/>
  <c r="AC33" i="81"/>
  <c r="AA33" i="81"/>
  <c r="Z33" i="81"/>
  <c r="Y33" i="81"/>
  <c r="X33" i="81"/>
  <c r="W33" i="81"/>
  <c r="V33" i="81"/>
  <c r="T33" i="81"/>
  <c r="S33" i="81"/>
  <c r="R33" i="81"/>
  <c r="Q33" i="81"/>
  <c r="P33" i="81"/>
  <c r="O33" i="81"/>
  <c r="AH32" i="81"/>
  <c r="AG32" i="81"/>
  <c r="AF32" i="81"/>
  <c r="AE32" i="81"/>
  <c r="AD32" i="81"/>
  <c r="AC32" i="81"/>
  <c r="AA32" i="81"/>
  <c r="Z32" i="81"/>
  <c r="Y32" i="81"/>
  <c r="X32" i="81"/>
  <c r="W32" i="81"/>
  <c r="V32" i="81"/>
  <c r="T32" i="81"/>
  <c r="S32" i="81"/>
  <c r="R32" i="81"/>
  <c r="Q32" i="81"/>
  <c r="P32" i="81"/>
  <c r="O32" i="81"/>
  <c r="AH31" i="81"/>
  <c r="AG31" i="81"/>
  <c r="AF31" i="81"/>
  <c r="AE31" i="81"/>
  <c r="AD31" i="81"/>
  <c r="AC31" i="81"/>
  <c r="AA31" i="81"/>
  <c r="Z31" i="81"/>
  <c r="Y31" i="81"/>
  <c r="X31" i="81"/>
  <c r="W31" i="81"/>
  <c r="V31" i="81"/>
  <c r="T31" i="81"/>
  <c r="S31" i="81"/>
  <c r="R31" i="81"/>
  <c r="Q31" i="81"/>
  <c r="P31" i="81"/>
  <c r="O31" i="81"/>
  <c r="AH30" i="81"/>
  <c r="AG30" i="81"/>
  <c r="AF30" i="81"/>
  <c r="AE30" i="81"/>
  <c r="AD30" i="81"/>
  <c r="AC30" i="81"/>
  <c r="AA30" i="81"/>
  <c r="Z30" i="81"/>
  <c r="Y30" i="81"/>
  <c r="X30" i="81"/>
  <c r="W30" i="81"/>
  <c r="V30" i="81"/>
  <c r="T30" i="81"/>
  <c r="S30" i="81"/>
  <c r="R30" i="81"/>
  <c r="Q30" i="81"/>
  <c r="P30" i="81"/>
  <c r="O30" i="81"/>
  <c r="AH29" i="81"/>
  <c r="AG29" i="81"/>
  <c r="AF29" i="81"/>
  <c r="AE29" i="81"/>
  <c r="AD29" i="81"/>
  <c r="AC29" i="81"/>
  <c r="AA29" i="81"/>
  <c r="Z29" i="81"/>
  <c r="Y29" i="81"/>
  <c r="X29" i="81"/>
  <c r="W29" i="81"/>
  <c r="V29" i="81"/>
  <c r="T29" i="81"/>
  <c r="S29" i="81"/>
  <c r="R29" i="81"/>
  <c r="Q29" i="81"/>
  <c r="P29" i="81"/>
  <c r="O29" i="81"/>
  <c r="AH28" i="81"/>
  <c r="AG28" i="81"/>
  <c r="AF28" i="81"/>
  <c r="AE28" i="81"/>
  <c r="AD28" i="81"/>
  <c r="AC28" i="81"/>
  <c r="AA28" i="81"/>
  <c r="Z28" i="81"/>
  <c r="Y28" i="81"/>
  <c r="X28" i="81"/>
  <c r="W28" i="81"/>
  <c r="V28" i="81"/>
  <c r="T28" i="81"/>
  <c r="S28" i="81"/>
  <c r="R28" i="81"/>
  <c r="Q28" i="81"/>
  <c r="P28" i="81"/>
  <c r="O28" i="81"/>
  <c r="AH27" i="81"/>
  <c r="AG27" i="81"/>
  <c r="AF27" i="81"/>
  <c r="AE27" i="81"/>
  <c r="AD27" i="81"/>
  <c r="AC27" i="81"/>
  <c r="AA27" i="81"/>
  <c r="Z27" i="81"/>
  <c r="Y27" i="81"/>
  <c r="X27" i="81"/>
  <c r="W27" i="81"/>
  <c r="V27" i="81"/>
  <c r="T27" i="81"/>
  <c r="S27" i="81"/>
  <c r="R27" i="81"/>
  <c r="Q27" i="81"/>
  <c r="P27" i="81"/>
  <c r="O27" i="81"/>
  <c r="AH26" i="81"/>
  <c r="AG26" i="81"/>
  <c r="AF26" i="81"/>
  <c r="AE26" i="81"/>
  <c r="AD26" i="81"/>
  <c r="AC26" i="81"/>
  <c r="AA26" i="81"/>
  <c r="Z26" i="81"/>
  <c r="Y26" i="81"/>
  <c r="X26" i="81"/>
  <c r="W26" i="81"/>
  <c r="V26" i="81"/>
  <c r="T26" i="81"/>
  <c r="S26" i="81"/>
  <c r="R26" i="81"/>
  <c r="Q26" i="81"/>
  <c r="P26" i="81"/>
  <c r="O26" i="81"/>
  <c r="AH25" i="81"/>
  <c r="AG25" i="81"/>
  <c r="AF25" i="81"/>
  <c r="AE25" i="81"/>
  <c r="AD25" i="81"/>
  <c r="AC25" i="81"/>
  <c r="AA25" i="81"/>
  <c r="Z25" i="81"/>
  <c r="Y25" i="81"/>
  <c r="X25" i="81"/>
  <c r="W25" i="81"/>
  <c r="V25" i="81"/>
  <c r="T25" i="81"/>
  <c r="S25" i="81"/>
  <c r="R25" i="81"/>
  <c r="Q25" i="81"/>
  <c r="P25" i="81"/>
  <c r="O25" i="81"/>
  <c r="AH24" i="81"/>
  <c r="AG24" i="81"/>
  <c r="AF24" i="81"/>
  <c r="AE24" i="81"/>
  <c r="AD24" i="81"/>
  <c r="AC24" i="81"/>
  <c r="AA24" i="81"/>
  <c r="Z24" i="81"/>
  <c r="Y24" i="81"/>
  <c r="X24" i="81"/>
  <c r="W24" i="81"/>
  <c r="V24" i="81"/>
  <c r="T24" i="81"/>
  <c r="S24" i="81"/>
  <c r="R24" i="81"/>
  <c r="Q24" i="81"/>
  <c r="P24" i="81"/>
  <c r="O24" i="81"/>
  <c r="AH23" i="81"/>
  <c r="AG23" i="81"/>
  <c r="AF23" i="81"/>
  <c r="AE23" i="81"/>
  <c r="AD23" i="81"/>
  <c r="AC23" i="81"/>
  <c r="AA23" i="81"/>
  <c r="Z23" i="81"/>
  <c r="Y23" i="81"/>
  <c r="X23" i="81"/>
  <c r="W23" i="81"/>
  <c r="V23" i="81"/>
  <c r="T23" i="81"/>
  <c r="S23" i="81"/>
  <c r="R23" i="81"/>
  <c r="Q23" i="81"/>
  <c r="P23" i="81"/>
  <c r="O23" i="81"/>
  <c r="AH22" i="81"/>
  <c r="AG22" i="81"/>
  <c r="AF22" i="81"/>
  <c r="AE22" i="81"/>
  <c r="AD22" i="81"/>
  <c r="AC22" i="81"/>
  <c r="AA22" i="81"/>
  <c r="Z22" i="81"/>
  <c r="Y22" i="81"/>
  <c r="X22" i="81"/>
  <c r="W22" i="81"/>
  <c r="V22" i="81"/>
  <c r="T22" i="81"/>
  <c r="S22" i="81"/>
  <c r="R22" i="81"/>
  <c r="Q22" i="81"/>
  <c r="P22" i="81"/>
  <c r="O22" i="81"/>
  <c r="AH21" i="81"/>
  <c r="AG21" i="81"/>
  <c r="AF21" i="81"/>
  <c r="AE21" i="81"/>
  <c r="AD21" i="81"/>
  <c r="AC21" i="81"/>
  <c r="AA21" i="81"/>
  <c r="Z21" i="81"/>
  <c r="Y21" i="81"/>
  <c r="X21" i="81"/>
  <c r="W21" i="81"/>
  <c r="V21" i="81"/>
  <c r="T21" i="81"/>
  <c r="S21" i="81"/>
  <c r="R21" i="81"/>
  <c r="Q21" i="81"/>
  <c r="P21" i="81"/>
  <c r="O21" i="81"/>
  <c r="AH20" i="81"/>
  <c r="AG20" i="81"/>
  <c r="AF20" i="81"/>
  <c r="AE20" i="81"/>
  <c r="AD20" i="81"/>
  <c r="AC20" i="81"/>
  <c r="AA20" i="81"/>
  <c r="Z20" i="81"/>
  <c r="Y20" i="81"/>
  <c r="X20" i="81"/>
  <c r="W20" i="81"/>
  <c r="V20" i="81"/>
  <c r="T20" i="81"/>
  <c r="S20" i="81"/>
  <c r="R20" i="81"/>
  <c r="Q20" i="81"/>
  <c r="P20" i="81"/>
  <c r="O20" i="81"/>
  <c r="AH19" i="81"/>
  <c r="AG19" i="81"/>
  <c r="AF19" i="81"/>
  <c r="AE19" i="81"/>
  <c r="AD19" i="81"/>
  <c r="AC19" i="81"/>
  <c r="AA19" i="81"/>
  <c r="Z19" i="81"/>
  <c r="Y19" i="81"/>
  <c r="X19" i="81"/>
  <c r="W19" i="81"/>
  <c r="V19" i="81"/>
  <c r="T19" i="81"/>
  <c r="S19" i="81"/>
  <c r="R19" i="81"/>
  <c r="Q19" i="81"/>
  <c r="P19" i="81"/>
  <c r="O19" i="81"/>
  <c r="AH18" i="81"/>
  <c r="AG18" i="81"/>
  <c r="AF18" i="81"/>
  <c r="AE18" i="81"/>
  <c r="AD18" i="81"/>
  <c r="AC18" i="81"/>
  <c r="AA18" i="81"/>
  <c r="Z18" i="81"/>
  <c r="Y18" i="81"/>
  <c r="X18" i="81"/>
  <c r="W18" i="81"/>
  <c r="V18" i="81"/>
  <c r="T18" i="81"/>
  <c r="S18" i="81"/>
  <c r="R18" i="81"/>
  <c r="Q18" i="81"/>
  <c r="P18" i="81"/>
  <c r="O18" i="81"/>
  <c r="AH17" i="81"/>
  <c r="AG17" i="81"/>
  <c r="AF17" i="81"/>
  <c r="AE17" i="81"/>
  <c r="AD17" i="81"/>
  <c r="AC17" i="81"/>
  <c r="AA17" i="81"/>
  <c r="Z17" i="81"/>
  <c r="Y17" i="81"/>
  <c r="X17" i="81"/>
  <c r="W17" i="81"/>
  <c r="V17" i="81"/>
  <c r="T17" i="81"/>
  <c r="S17" i="81"/>
  <c r="R17" i="81"/>
  <c r="Q17" i="81"/>
  <c r="P17" i="81"/>
  <c r="O17" i="81"/>
  <c r="AH16" i="81"/>
  <c r="AG16" i="81"/>
  <c r="AF16" i="81"/>
  <c r="AE16" i="81"/>
  <c r="AD16" i="81"/>
  <c r="AC16" i="81"/>
  <c r="AA16" i="81"/>
  <c r="Z16" i="81"/>
  <c r="Y16" i="81"/>
  <c r="X16" i="81"/>
  <c r="W16" i="81"/>
  <c r="V16" i="81"/>
  <c r="T16" i="81"/>
  <c r="S16" i="81"/>
  <c r="R16" i="81"/>
  <c r="Q16" i="81"/>
  <c r="P16" i="81"/>
  <c r="O16" i="81"/>
  <c r="AH15" i="81"/>
  <c r="AG15" i="81"/>
  <c r="AF15" i="81"/>
  <c r="AE15" i="81"/>
  <c r="AD15" i="81"/>
  <c r="AC15" i="81"/>
  <c r="AA15" i="81"/>
  <c r="Z15" i="81"/>
  <c r="Y15" i="81"/>
  <c r="X15" i="81"/>
  <c r="W15" i="81"/>
  <c r="V15" i="81"/>
  <c r="T15" i="81"/>
  <c r="S15" i="81"/>
  <c r="R15" i="81"/>
  <c r="Q15" i="81"/>
  <c r="P15" i="81"/>
  <c r="O15" i="81"/>
  <c r="AH14" i="81"/>
  <c r="AG14" i="81"/>
  <c r="AF14" i="81"/>
  <c r="AE14" i="81"/>
  <c r="AD14" i="81"/>
  <c r="AC14" i="81"/>
  <c r="AA14" i="81"/>
  <c r="Z14" i="81"/>
  <c r="Y14" i="81"/>
  <c r="X14" i="81"/>
  <c r="W14" i="81"/>
  <c r="V14" i="81"/>
  <c r="T14" i="81"/>
  <c r="S14" i="81"/>
  <c r="R14" i="81"/>
  <c r="Q14" i="81"/>
  <c r="P14" i="81"/>
  <c r="O14" i="81"/>
  <c r="AH13" i="81"/>
  <c r="AG13" i="81"/>
  <c r="AF13" i="81"/>
  <c r="AE13" i="81"/>
  <c r="AD13" i="81"/>
  <c r="AC13" i="81"/>
  <c r="AA13" i="81"/>
  <c r="Z13" i="81"/>
  <c r="Y13" i="81"/>
  <c r="X13" i="81"/>
  <c r="W13" i="81"/>
  <c r="V13" i="81"/>
  <c r="T13" i="81"/>
  <c r="S13" i="81"/>
  <c r="R13" i="81"/>
  <c r="Q13" i="81"/>
  <c r="P13" i="81"/>
  <c r="O13" i="81"/>
  <c r="AH12" i="81"/>
  <c r="AG12" i="81"/>
  <c r="AF12" i="81"/>
  <c r="AE12" i="81"/>
  <c r="AD12" i="81"/>
  <c r="AC12" i="81"/>
  <c r="AA12" i="81"/>
  <c r="Z12" i="81"/>
  <c r="Y12" i="81"/>
  <c r="X12" i="81"/>
  <c r="W12" i="81"/>
  <c r="V12" i="81"/>
  <c r="T12" i="81"/>
  <c r="S12" i="81"/>
  <c r="R12" i="81"/>
  <c r="Q12" i="81"/>
  <c r="P12" i="81"/>
  <c r="O12" i="81"/>
  <c r="AH11" i="81"/>
  <c r="AG11" i="81"/>
  <c r="AF11" i="81"/>
  <c r="AE11" i="81"/>
  <c r="AD11" i="81"/>
  <c r="AC11" i="81"/>
  <c r="AA11" i="81"/>
  <c r="Z11" i="81"/>
  <c r="Y11" i="81"/>
  <c r="X11" i="81"/>
  <c r="W11" i="81"/>
  <c r="V11" i="81"/>
  <c r="T11" i="81"/>
  <c r="S11" i="81"/>
  <c r="R11" i="81"/>
  <c r="Q11" i="81"/>
  <c r="P11" i="81"/>
  <c r="O11" i="81"/>
  <c r="AH10" i="81"/>
  <c r="AG10" i="81"/>
  <c r="AF10" i="81"/>
  <c r="AE10" i="81"/>
  <c r="AD10" i="81"/>
  <c r="AC10" i="81"/>
  <c r="AA10" i="81"/>
  <c r="Z10" i="81"/>
  <c r="Y10" i="81"/>
  <c r="X10" i="81"/>
  <c r="W10" i="81"/>
  <c r="V10" i="81"/>
  <c r="T10" i="81"/>
  <c r="S10" i="81"/>
  <c r="R10" i="81"/>
  <c r="Q10" i="81"/>
  <c r="P10" i="81"/>
  <c r="O10" i="81"/>
  <c r="AH9" i="81"/>
  <c r="AG9" i="81"/>
  <c r="AF9" i="81"/>
  <c r="AE9" i="81"/>
  <c r="AD9" i="81"/>
  <c r="AC9" i="81"/>
  <c r="AA9" i="81"/>
  <c r="Z9" i="81"/>
  <c r="Y9" i="81"/>
  <c r="X9" i="81"/>
  <c r="W9" i="81"/>
  <c r="V9" i="81"/>
  <c r="T9" i="81"/>
  <c r="S9" i="81"/>
  <c r="R9" i="81"/>
  <c r="Q9" i="81"/>
  <c r="P9" i="81"/>
  <c r="O9" i="81"/>
  <c r="AH8" i="81"/>
  <c r="AG8" i="81"/>
  <c r="AF8" i="81"/>
  <c r="AE8" i="81"/>
  <c r="AD8" i="81"/>
  <c r="AC8" i="81"/>
  <c r="AA8" i="81"/>
  <c r="Z8" i="81"/>
  <c r="Y8" i="81"/>
  <c r="X8" i="81"/>
  <c r="W8" i="81"/>
  <c r="V8" i="81"/>
  <c r="T8" i="81"/>
  <c r="S8" i="81"/>
  <c r="R8" i="81"/>
  <c r="Q8" i="81"/>
  <c r="P8" i="81"/>
  <c r="O8" i="81"/>
  <c r="AH7" i="81"/>
  <c r="AG7" i="81"/>
  <c r="AF7" i="81"/>
  <c r="AE7" i="81"/>
  <c r="AD7" i="81"/>
  <c r="AC7" i="81"/>
  <c r="AA7" i="81"/>
  <c r="Z7" i="81"/>
  <c r="Y7" i="81"/>
  <c r="X7" i="81"/>
  <c r="W7" i="81"/>
  <c r="V7" i="81"/>
  <c r="T7" i="81"/>
  <c r="S7" i="81"/>
  <c r="R7" i="81"/>
  <c r="Q7" i="81"/>
  <c r="P7" i="81"/>
  <c r="O7" i="81"/>
  <c r="AH6" i="81"/>
  <c r="AG6" i="81"/>
  <c r="AF6" i="81"/>
  <c r="AE6" i="81"/>
  <c r="AD6" i="81"/>
  <c r="AC6" i="81"/>
  <c r="AA6" i="81"/>
  <c r="Z6" i="81"/>
  <c r="Y6" i="81"/>
  <c r="X6" i="81"/>
  <c r="W6" i="81"/>
  <c r="V6" i="81"/>
  <c r="T6" i="81"/>
  <c r="S6" i="81"/>
  <c r="R6" i="81"/>
  <c r="Q6" i="81"/>
  <c r="P6" i="81"/>
  <c r="O6" i="81"/>
  <c r="F6" i="81"/>
  <c r="D6" i="81"/>
  <c r="C6" i="81"/>
  <c r="B6" i="81"/>
  <c r="E6" i="81"/>
  <c r="AH5" i="81"/>
  <c r="AG5" i="81"/>
  <c r="AF5" i="81"/>
  <c r="AE5" i="81"/>
  <c r="AD5" i="81"/>
  <c r="AC5" i="81"/>
  <c r="AA5" i="81"/>
  <c r="Z5" i="81"/>
  <c r="Y5" i="81"/>
  <c r="X5" i="81"/>
  <c r="W5" i="81"/>
  <c r="V5" i="81"/>
  <c r="T5" i="81"/>
  <c r="S5" i="81"/>
  <c r="R5" i="81"/>
  <c r="Q5" i="81"/>
  <c r="P5" i="81"/>
  <c r="O5" i="81"/>
  <c r="AC4" i="81"/>
  <c r="V4" i="81"/>
  <c r="O4" i="81"/>
  <c r="AD2" i="81" a="1"/>
  <c r="AF2" i="81" s="1"/>
  <c r="W2" i="81" a="1"/>
  <c r="AA2" i="81" s="1"/>
  <c r="P2" i="81" a="1"/>
  <c r="R2" i="81" s="1"/>
  <c r="D5" i="81" s="1"/>
  <c r="AD2" i="81" l="1"/>
  <c r="AE2" i="81"/>
  <c r="AH2" i="81"/>
  <c r="S2" i="81"/>
  <c r="E5" i="81" s="1"/>
  <c r="X2" i="81"/>
  <c r="AG2" i="81"/>
  <c r="Q2" i="81"/>
  <c r="C5" i="81" s="1"/>
  <c r="P2" i="81"/>
  <c r="B5" i="81" s="1"/>
  <c r="T2" i="81"/>
  <c r="F5" i="81" s="1"/>
  <c r="Y2" i="81"/>
  <c r="Z2" i="81"/>
  <c r="W2" i="81"/>
  <c r="P9" i="80" l="1"/>
</calcChain>
</file>

<file path=xl/sharedStrings.xml><?xml version="1.0" encoding="utf-8"?>
<sst xmlns="http://schemas.openxmlformats.org/spreadsheetml/2006/main" count="402" uniqueCount="348">
  <si>
    <t>强烈推荐</t>
  </si>
  <si>
    <t>中    性</t>
    <phoneticPr fontId="5" type="noConversion"/>
  </si>
  <si>
    <t>日期</t>
    <phoneticPr fontId="5" type="noConversion"/>
  </si>
  <si>
    <t>%</t>
    <phoneticPr fontId="5" type="noConversion"/>
  </si>
  <si>
    <t>近三年</t>
    <phoneticPr fontId="5" type="noConversion"/>
  </si>
  <si>
    <t>近两年</t>
    <phoneticPr fontId="5" type="noConversion"/>
  </si>
  <si>
    <t>市场表现</t>
    <phoneticPr fontId="5" type="noConversion"/>
  </si>
  <si>
    <t>代码</t>
  </si>
  <si>
    <t>本周表现</t>
    <phoneticPr fontId="5" type="noConversion"/>
  </si>
  <si>
    <t>行业研究报告</t>
    <phoneticPr fontId="5" type="noConversion"/>
  </si>
  <si>
    <t>预期未来6个月内行业指数相对市场指数持平</t>
    <phoneticPr fontId="5" type="noConversion"/>
  </si>
  <si>
    <t>预期未来6个月内行业指数弱于市场指数5%以上</t>
    <phoneticPr fontId="5" type="noConversion"/>
  </si>
  <si>
    <t>投资评级定义</t>
    <phoneticPr fontId="5" type="noConversion"/>
  </si>
  <si>
    <t>行业评级</t>
    <phoneticPr fontId="5" type="noConversion"/>
  </si>
  <si>
    <t>预期未来6个月内股价相对市场基准指数升幅在15%以上</t>
    <phoneticPr fontId="5" type="noConversion"/>
  </si>
  <si>
    <t>预期未来6个月内行业指数优于市场指数5%以上</t>
    <phoneticPr fontId="5" type="noConversion"/>
  </si>
  <si>
    <t>推    荐</t>
    <phoneticPr fontId="5" type="noConversion"/>
  </si>
  <si>
    <t>预期未来6个月内股价相对市场基准指数升幅在5%到15%</t>
    <phoneticPr fontId="5" type="noConversion"/>
  </si>
  <si>
    <t>中    性</t>
    <phoneticPr fontId="5" type="noConversion"/>
  </si>
  <si>
    <t>预期未来6个月内股价相对市场基准指数变动在-5%到5%内</t>
    <phoneticPr fontId="5" type="noConversion"/>
  </si>
  <si>
    <t>卖    出</t>
    <phoneticPr fontId="5" type="noConversion"/>
  </si>
  <si>
    <t>预期未来 6 个月内股价相对市场基准指数跌幅在15%以上</t>
    <phoneticPr fontId="5" type="noConversion"/>
  </si>
  <si>
    <t>看    好</t>
    <phoneticPr fontId="5" type="noConversion"/>
  </si>
  <si>
    <t>看    淡</t>
    <phoneticPr fontId="5" type="noConversion"/>
  </si>
  <si>
    <r>
      <t>近</t>
    </r>
    <r>
      <rPr>
        <sz val="10"/>
        <color indexed="10"/>
        <rFont val="Calibri"/>
        <family val="2"/>
      </rPr>
      <t>1</t>
    </r>
    <r>
      <rPr>
        <sz val="10"/>
        <color indexed="10"/>
        <rFont val="宋体"/>
        <family val="3"/>
        <charset val="134"/>
      </rPr>
      <t>年</t>
    </r>
    <phoneticPr fontId="5" type="noConversion"/>
  </si>
  <si>
    <r>
      <t>近</t>
    </r>
    <r>
      <rPr>
        <sz val="10"/>
        <color indexed="10"/>
        <rFont val="Calibri"/>
        <family val="2"/>
      </rPr>
      <t>2</t>
    </r>
    <r>
      <rPr>
        <sz val="10"/>
        <color indexed="10"/>
        <rFont val="宋体"/>
        <family val="3"/>
        <charset val="134"/>
      </rPr>
      <t>年</t>
    </r>
    <phoneticPr fontId="5" type="noConversion"/>
  </si>
  <si>
    <r>
      <t>近</t>
    </r>
    <r>
      <rPr>
        <sz val="10"/>
        <color indexed="10"/>
        <rFont val="Calibri"/>
        <family val="2"/>
      </rPr>
      <t>3</t>
    </r>
    <r>
      <rPr>
        <sz val="10"/>
        <color indexed="10"/>
        <rFont val="宋体"/>
        <family val="3"/>
        <charset val="134"/>
      </rPr>
      <t>年</t>
    </r>
  </si>
  <si>
    <t xml:space="preserve">  通信行业最近一年市场表现</t>
    <phoneticPr fontId="5" type="noConversion"/>
  </si>
  <si>
    <t>行业：通信</t>
    <phoneticPr fontId="5" type="noConversion"/>
  </si>
  <si>
    <t>通信板块过去一周相对于主要指数涨跌</t>
    <phoneticPr fontId="73" type="noConversion"/>
  </si>
  <si>
    <t>板块表现</t>
    <phoneticPr fontId="73" type="noConversion"/>
  </si>
  <si>
    <t>一周股票涨跌前五</t>
    <phoneticPr fontId="73" type="noConversion"/>
  </si>
  <si>
    <t>日期</t>
  </si>
  <si>
    <r>
      <t xml:space="preserve">  </t>
    </r>
    <r>
      <rPr>
        <sz val="11"/>
        <rFont val="仿宋_GB2312"/>
        <family val="3"/>
        <charset val="134"/>
      </rPr>
      <t>联系人：王献义</t>
    </r>
    <r>
      <rPr>
        <sz val="11"/>
        <rFont val="Calibri"/>
        <family val="2"/>
      </rPr>
      <t xml:space="preserve">  CFA</t>
    </r>
    <phoneticPr fontId="50" type="noConversion"/>
  </si>
  <si>
    <r>
      <rPr>
        <b/>
        <sz val="10"/>
        <rFont val="宋体"/>
        <family val="3"/>
        <charset val="134"/>
      </rPr>
      <t>数据来源：</t>
    </r>
    <r>
      <rPr>
        <b/>
        <sz val="10"/>
        <rFont val="Calibri"/>
        <family val="2"/>
      </rPr>
      <t>Wind</t>
    </r>
    <r>
      <rPr>
        <sz val="10"/>
        <rFont val="宋体"/>
        <family val="3"/>
        <charset val="134"/>
      </rPr>
      <t>、</t>
    </r>
    <r>
      <rPr>
        <b/>
        <sz val="10"/>
        <rFont val="宋体"/>
        <family val="3"/>
        <charset val="134"/>
      </rPr>
      <t>华融证券</t>
    </r>
    <phoneticPr fontId="5" type="noConversion"/>
  </si>
  <si>
    <t>彭竑</t>
    <phoneticPr fontId="5" type="noConversion"/>
  </si>
  <si>
    <r>
      <t xml:space="preserve">  </t>
    </r>
    <r>
      <rPr>
        <sz val="11"/>
        <rFont val="仿宋_GB2312"/>
        <family val="3"/>
        <charset val="134"/>
      </rPr>
      <t>邮箱：</t>
    </r>
    <r>
      <rPr>
        <sz val="11"/>
        <rFont val="Calibri"/>
        <family val="2"/>
      </rPr>
      <t>penghong@hrsec.com.cn</t>
    </r>
    <phoneticPr fontId="50" type="noConversion"/>
  </si>
  <si>
    <r>
      <t xml:space="preserve">  </t>
    </r>
    <r>
      <rPr>
        <sz val="11"/>
        <rFont val="仿宋_GB2312"/>
        <family val="3"/>
        <charset val="134"/>
      </rPr>
      <t>电话：</t>
    </r>
    <r>
      <rPr>
        <sz val="11"/>
        <rFont val="Calibri"/>
        <family val="2"/>
      </rPr>
      <t>010-58565125</t>
    </r>
    <phoneticPr fontId="50" type="noConversion"/>
  </si>
  <si>
    <r>
      <t>201</t>
    </r>
    <r>
      <rPr>
        <b/>
        <sz val="10"/>
        <rFont val="宋体"/>
        <family val="3"/>
        <charset val="134"/>
      </rPr>
      <t>4年年初至今股票涨跌前五</t>
    </r>
    <phoneticPr fontId="73" type="noConversion"/>
  </si>
  <si>
    <r>
      <t xml:space="preserve">  </t>
    </r>
    <r>
      <rPr>
        <sz val="11"/>
        <rFont val="仿宋_GB2312"/>
        <family val="3"/>
        <charset val="134"/>
      </rPr>
      <t>执业编号：</t>
    </r>
    <r>
      <rPr>
        <sz val="11"/>
        <rFont val="Calibri"/>
        <family val="2"/>
      </rPr>
      <t>S1490513100002</t>
    </r>
    <phoneticPr fontId="50" type="noConversion"/>
  </si>
  <si>
    <r>
      <t xml:space="preserve">  </t>
    </r>
    <r>
      <rPr>
        <sz val="11"/>
        <rFont val="仿宋_GB2312"/>
        <family val="3"/>
        <charset val="134"/>
      </rPr>
      <t>邮箱：</t>
    </r>
    <r>
      <rPr>
        <sz val="11"/>
        <rFont val="Calibri"/>
        <family val="2"/>
      </rPr>
      <t>zhangbin@hrsec.com.cn</t>
    </r>
    <phoneticPr fontId="50" type="noConversion"/>
  </si>
  <si>
    <r>
      <t xml:space="preserve">  </t>
    </r>
    <r>
      <rPr>
        <sz val="11"/>
        <rFont val="仿宋_GB2312"/>
        <family val="3"/>
        <charset val="134"/>
      </rPr>
      <t>电话：</t>
    </r>
    <r>
      <rPr>
        <sz val="11"/>
        <rFont val="Calibri"/>
        <family val="2"/>
      </rPr>
      <t>010-58566807</t>
    </r>
    <phoneticPr fontId="50" type="noConversion"/>
  </si>
  <si>
    <t>公司评级</t>
    <phoneticPr fontId="5" type="noConversion"/>
  </si>
  <si>
    <t>通信行业周报</t>
    <phoneticPr fontId="5" type="noConversion"/>
  </si>
  <si>
    <t>定向增发机构配售股份</t>
  </si>
  <si>
    <t>首发原股东限售股份</t>
  </si>
  <si>
    <t>资料来源：网络资料、华融证券整理</t>
  </si>
  <si>
    <t>全年</t>
  </si>
  <si>
    <t>一月</t>
  </si>
  <si>
    <t>一周</t>
  </si>
  <si>
    <t>预测净利润增速</t>
  </si>
  <si>
    <t>期间平均换手率%</t>
  </si>
  <si>
    <t>期间涨跌%</t>
  </si>
  <si>
    <t>主营业务</t>
  </si>
  <si>
    <t>个股简称</t>
  </si>
  <si>
    <t>重点个股概况</t>
  </si>
  <si>
    <t>日期:</t>
  </si>
  <si>
    <t>追加承诺限售股份上市流通</t>
  </si>
  <si>
    <t>辉煌科技</t>
  </si>
  <si>
    <t>002296.SZ</t>
  </si>
  <si>
    <t>002281.SZ</t>
  </si>
  <si>
    <t>初灵信息</t>
  </si>
  <si>
    <t>300250.SZ</t>
  </si>
  <si>
    <t>鹏博士</t>
  </si>
  <si>
    <t>解禁股份类型</t>
  </si>
  <si>
    <t>占比(%)</t>
  </si>
  <si>
    <t>流通A股</t>
  </si>
  <si>
    <t>总股本</t>
  </si>
  <si>
    <t>解禁数量(万股)</t>
  </si>
  <si>
    <t>解禁日期</t>
  </si>
  <si>
    <t>变动后(万股)</t>
  </si>
  <si>
    <t>变动前(万股)</t>
  </si>
  <si>
    <t>网宿科技</t>
  </si>
  <si>
    <t>信维通信</t>
  </si>
  <si>
    <t>600804.SH</t>
    <phoneticPr fontId="5" type="noConversion"/>
  </si>
  <si>
    <t>000063.SZ</t>
    <phoneticPr fontId="5" type="noConversion"/>
  </si>
  <si>
    <t>300136.SZ</t>
    <phoneticPr fontId="5" type="noConversion"/>
  </si>
  <si>
    <t>300017.SZ</t>
    <phoneticPr fontId="5" type="noConversion"/>
  </si>
  <si>
    <t>002491.SZ</t>
    <phoneticPr fontId="5" type="noConversion"/>
  </si>
  <si>
    <t>300047.SZ</t>
    <phoneticPr fontId="5" type="noConversion"/>
  </si>
  <si>
    <t>通信设备</t>
    <phoneticPr fontId="5" type="noConversion"/>
  </si>
  <si>
    <t>CDN设备</t>
    <phoneticPr fontId="5" type="noConversion"/>
  </si>
  <si>
    <t>宽带增值</t>
    <phoneticPr fontId="5" type="noConversion"/>
  </si>
  <si>
    <t>终端天线</t>
    <phoneticPr fontId="5" type="noConversion"/>
  </si>
  <si>
    <t>002115.SZ</t>
    <phoneticPr fontId="5" type="noConversion"/>
  </si>
  <si>
    <t>网络优化</t>
    <phoneticPr fontId="5" type="noConversion"/>
  </si>
  <si>
    <t>光通信</t>
    <phoneticPr fontId="5" type="noConversion"/>
  </si>
  <si>
    <t>002396.SZ</t>
    <phoneticPr fontId="5" type="noConversion"/>
  </si>
  <si>
    <t>2014年</t>
    <phoneticPr fontId="5" type="noConversion"/>
  </si>
  <si>
    <t>2015年</t>
    <phoneticPr fontId="5" type="noConversion"/>
  </si>
  <si>
    <t>预测PE水平</t>
    <phoneticPr fontId="5" type="noConversion"/>
  </si>
  <si>
    <r>
      <rPr>
        <b/>
        <sz val="10"/>
        <rFont val="宋体"/>
        <family val="3"/>
        <charset val="134"/>
      </rPr>
      <t>数据来源：</t>
    </r>
    <r>
      <rPr>
        <b/>
        <sz val="10"/>
        <rFont val="Calibri"/>
        <family val="2"/>
      </rPr>
      <t>Wind</t>
    </r>
    <r>
      <rPr>
        <b/>
        <sz val="10"/>
        <rFont val="宋体"/>
        <family val="3"/>
        <charset val="134"/>
      </rPr>
      <t>、华融证券</t>
    </r>
    <phoneticPr fontId="5" type="noConversion"/>
  </si>
  <si>
    <t>累计值(万信道)</t>
  </si>
  <si>
    <t>累计同比(%)</t>
  </si>
  <si>
    <t>星网锐捷</t>
  </si>
  <si>
    <t>中兴通讯</t>
  </si>
  <si>
    <t>天源迪科</t>
  </si>
  <si>
    <t>三维通信</t>
  </si>
  <si>
    <t>通鼎光电</t>
  </si>
  <si>
    <t>运营支撑系统</t>
    <phoneticPr fontId="5" type="noConversion"/>
  </si>
  <si>
    <t>企业网设备</t>
    <phoneticPr fontId="5" type="noConversion"/>
  </si>
  <si>
    <t xml:space="preserve">  市场研究部 证券研究报告</t>
    <phoneticPr fontId="5" type="noConversion"/>
  </si>
  <si>
    <t>300288.SZ</t>
  </si>
  <si>
    <t>002148.SZ</t>
  </si>
  <si>
    <t>000035.SZ</t>
  </si>
  <si>
    <t>000300.SH</t>
  </si>
  <si>
    <t>CI005026.WI</t>
  </si>
  <si>
    <t>CI005175.WI</t>
  </si>
  <si>
    <t>CI005181.WI</t>
  </si>
  <si>
    <t>沪深300</t>
  </si>
  <si>
    <t>通信(中信)</t>
  </si>
  <si>
    <t>电信运营Ⅱ(中信)</t>
  </si>
  <si>
    <t>通信设备制造(中信)</t>
  </si>
  <si>
    <t>周收盘价</t>
  </si>
  <si>
    <t>000555.SZ</t>
  </si>
  <si>
    <t>000836.SZ</t>
  </si>
  <si>
    <t>002261.SZ</t>
  </si>
  <si>
    <t>600057.SH</t>
  </si>
  <si>
    <t>002547.SZ</t>
  </si>
  <si>
    <t>600522.SH</t>
  </si>
  <si>
    <t>002446.SZ</t>
  </si>
  <si>
    <t>002316.SZ</t>
  </si>
  <si>
    <t>600485.SH</t>
  </si>
  <si>
    <t>300134.SZ</t>
  </si>
  <si>
    <t>600487.SH</t>
  </si>
  <si>
    <t>国内资讯</t>
    <phoneticPr fontId="5" type="noConversion"/>
  </si>
  <si>
    <t>国内资讯</t>
    <phoneticPr fontId="5" type="noConversion"/>
  </si>
  <si>
    <t>资料来源：网络资料、华融证券整理</t>
    <phoneticPr fontId="5" type="noConversion"/>
  </si>
  <si>
    <t>重要公司资讯</t>
    <phoneticPr fontId="5" type="noConversion"/>
  </si>
  <si>
    <t>资料来源：公司公告、网络资料、华融证券整理</t>
    <phoneticPr fontId="5" type="noConversion"/>
  </si>
  <si>
    <r>
      <t xml:space="preserve">  </t>
    </r>
    <r>
      <rPr>
        <sz val="11"/>
        <rFont val="仿宋_GB2312"/>
        <family val="3"/>
        <charset val="134"/>
      </rPr>
      <t>分析师：张彬</t>
    </r>
    <phoneticPr fontId="50" type="noConversion"/>
  </si>
  <si>
    <t>600198.SH</t>
  </si>
  <si>
    <t>大唐电信</t>
  </si>
  <si>
    <t>重点设备商资讯</t>
    <phoneticPr fontId="5" type="noConversion"/>
  </si>
  <si>
    <t>CI005182.WI</t>
  </si>
  <si>
    <t>增值服务Ⅱ(中信)</t>
  </si>
  <si>
    <t>限售股解禁</t>
    <phoneticPr fontId="5" type="noConversion"/>
  </si>
  <si>
    <t>公司简称</t>
    <phoneticPr fontId="5" type="noConversion"/>
  </si>
  <si>
    <t>定向增发</t>
    <phoneticPr fontId="5" type="noConversion"/>
  </si>
  <si>
    <t>公告日期</t>
    <phoneticPr fontId="5" type="noConversion"/>
  </si>
  <si>
    <t>定向增发预案</t>
    <phoneticPr fontId="5" type="noConversion"/>
  </si>
  <si>
    <t>闽福发A</t>
    <phoneticPr fontId="5" type="noConversion"/>
  </si>
  <si>
    <t>根据目标资产交易价格 19.652 亿元和确定的发行价格 5.78 元/股，向交易对方非公开发行 A 股股票总量为 34,000.00 万股，并购南京长峰。同时，上市公司向航天科工集团非公开发行 111,414,414 股股份进行配套融资，融资资金总额为643,975,312.92 元，不超过本次交易总额的 25%，主要用于与本次重组标的公司主业相关的建设项目投资</t>
    <phoneticPr fontId="5" type="noConversion"/>
  </si>
  <si>
    <t>300038.SZ</t>
    <phoneticPr fontId="5" type="noConversion"/>
  </si>
  <si>
    <t>梅泰诺</t>
    <phoneticPr fontId="5" type="noConversion"/>
  </si>
  <si>
    <t>拟向包括公司实际控制人之一的张志勇、赛伯乐绿科、赛伯乐亨远）、云世纪投资以16.41元/股的价格，发行不超过3046.92万股。募资不超过5亿元，扣除发行费用后将分别用于南京经济技术开发区通信基础设施投资建设项目一期、偿还银行贷款及补充流动资金。</t>
    <phoneticPr fontId="5" type="noConversion"/>
  </si>
  <si>
    <t>神州信息</t>
    <phoneticPr fontId="5" type="noConversion"/>
  </si>
  <si>
    <t>拟通过发行股份及支付现金的方式购买中农信达 100%股权。拟向不超过 10 名其他特定投资者发行股份募集配套资金。本次
募集的配套资金将用于支付本次交易现金对价，剩余部分用于支付本次交易中介机构费用与补充流动资金。募集配套资金
总额不超过交易总金额 25%。 募集配套资金不超过 23,666.66 万元；数量不超过 10,856,269 股。发行底价21.80 元/股</t>
    <phoneticPr fontId="5" type="noConversion"/>
  </si>
  <si>
    <t>朗玛信息</t>
    <phoneticPr fontId="5" type="noConversion"/>
  </si>
  <si>
    <t>拟以发行股份及支付现金方式，购买启生信息 100%股权；募集资金总额不超过本次交易总额的 25%。总额不超过 21,660 万元，
拟用于支付购买资产的现金对价。 募集配套的发行价格不低于购买资产的发行价格为（56.91 元/股）的90%。</t>
    <phoneticPr fontId="5" type="noConversion"/>
  </si>
  <si>
    <t>鑫茂科技</t>
    <phoneticPr fontId="5" type="noConversion"/>
  </si>
  <si>
    <t xml:space="preserve">非公开发行新股数量上限为 17,143 万股，发行底价为5.25元/股，募集资金总额不超过90,000 万元人民币。除鑫茂集团外其他各投资者认购数量不得超过7,500 万股募集资金投向以下项目：（1）PSOD 光纤预制棒套管扩产建设项目 （2）光纤预制棒制造项目
有效期自公司 2014 年第二次临时股东大会（2014 年 3 月 18 日召开）审议通过之日起 12 个月内有效。 </t>
    <phoneticPr fontId="5" type="noConversion"/>
  </si>
  <si>
    <t>拓维信息</t>
    <phoneticPr fontId="5" type="noConversion"/>
  </si>
  <si>
    <t>非公开发行股份并支付现金，购买火溶信息 90%股权。交易后将直接和间接持有火溶信息100%股权。 
募集配套资金的发行底价相应确定为 17.64 元/股。募集配套资金总额不超过 27,000.00 万元。数量不超过 15,306,122 股。</t>
    <phoneticPr fontId="5" type="noConversion"/>
  </si>
  <si>
    <t>象屿股份</t>
    <phoneticPr fontId="5" type="noConversion"/>
  </si>
  <si>
    <t>本次非公开发行股票数量不超过30,228.47万股,发用底价为5.69元/股。募集资金总额为不超过172,000万元。
象屿集团将以不低于人民币1.72亿元现金、接受市场询价结果并与其他股份认购方以相同价格认购象屿股份本次增发的股份。
在扣除发行费用后将用于：（1）依安粮食仓储物流中心项目；（2）粮食种植合作与服务项目；（3）补充本公司流动资金。
拟以127,600.00万元收购依安县鹏屿商贸物流有限公司</t>
    <phoneticPr fontId="5" type="noConversion"/>
  </si>
  <si>
    <t>春兴精工</t>
    <phoneticPr fontId="5" type="noConversion"/>
  </si>
  <si>
    <t xml:space="preserve">非公开发行股票数量拟不超过 7,700 万股，发行价不低于 10.94 元/股。募集资金扣除发行费用后拟用于以下项目： 
(1)移动通信射频器件生产基地建设项目； (2)消费电子轻合金精密结构件生产基地建设项目；(3)补充流动资金。 </t>
    <phoneticPr fontId="5" type="noConversion"/>
  </si>
  <si>
    <t>中天科技</t>
    <phoneticPr fontId="5" type="noConversion"/>
  </si>
  <si>
    <t>本次非公开发行股票数量不超过 216,682,646 股。发行价不低于10.43 元/股。募集资金总额不超过 226,000 万元（含发行费用）
扣除发行费用后将全部投资于以下项目：(1)南通经济技术开发区国家级分布式光伏发电示范区 150MWp 屋顶太阳能光伏发电项目 (2)海缆系统工程项目 (3)新能源研发中心建设项目 (4)高温超导技术研发项目 (5)补充流动资金</t>
    <phoneticPr fontId="5" type="noConversion"/>
  </si>
  <si>
    <t>盛路通信</t>
    <phoneticPr fontId="5" type="noConversion"/>
  </si>
  <si>
    <t>拟向罗剑平、郭依勤等45名自然人发行股份及支付现金购买其合计持有的合正电子100%的股权；同时发行股份募集配套资金，总额不超过本次交易总金额的25%配套资金部分用于支付购买资产的现金对价，剩余部分作为标的公司的营运资金，提高本次交易整合绩效。
配套发行底价为11.54元/股。募集资金总额不超过16,000万元。</t>
    <phoneticPr fontId="5" type="noConversion"/>
  </si>
  <si>
    <t>光迅科技</t>
    <phoneticPr fontId="5" type="noConversion"/>
  </si>
  <si>
    <t>本次非公开发行股票发行数量不超过2,307万股，27.31元/股。拟募集资金总额不超过63,000万元，在扣除发行费
用后实际募集资金净额将用于投资 宽带网络核心光电子芯片与器件产业化项目</t>
    <phoneticPr fontId="5" type="noConversion"/>
  </si>
  <si>
    <t>键桥通讯</t>
    <phoneticPr fontId="5" type="noConversion"/>
  </si>
  <si>
    <t>本次非公开发行股票的数量为不超过8,695万股（含），每股不低于8.05元。拟募集资金总额不超过70,000万元，
扣除发行费用后的募集资金净额预计不超过69,000万元，用途如下：
(1)基于RFID技术的智能交通解决方案项目 (2)基于云计算的工业视频统一通信平台项目 (3)补充流动资金</t>
    <phoneticPr fontId="5" type="noConversion"/>
  </si>
  <si>
    <t>中创信测</t>
    <phoneticPr fontId="5" type="noConversion"/>
  </si>
  <si>
    <t xml:space="preserve">公司向北京信威除新疆光大外的股东发行股份购买其持有的北京信威96.53%股权。拟募集资金不超过40亿元，不超过总金额25%。 
发行价格为7.74元/股。主要用于重组完成后上市公司未来主营业务的发展。 </t>
    <phoneticPr fontId="5" type="noConversion"/>
  </si>
  <si>
    <t>中国天楹</t>
    <phoneticPr fontId="5" type="noConversion"/>
  </si>
  <si>
    <t xml:space="preserve">本次交易方案为中科健以非公开发行的股份作为对价，购买严圣军等 17 名交易对方合计持有的天楹环保 100%股份并募集配套资金。合计发行不超过 378,151,252 股股份，拟募集配套资金总额不超过交易总额的 25%，本次非公开发行股份的发行价格为4.76元/股。募集资金发行价格不低于定价基准日前二十个交易日公司股票交易均价的90% </t>
    <phoneticPr fontId="5" type="noConversion"/>
  </si>
  <si>
    <t>大富科技</t>
    <phoneticPr fontId="5" type="noConversion"/>
  </si>
  <si>
    <t>本次交易大富科技拟通过支付现金和发行股份相结合的方式，购买滕玉杰合法持有的华阳微电子 48%股权。交易完成后，大富科技将持有华阳微电子 100%的股权。 同时拟向不超过 10 名投资者发行股份募集配套资金，配套资金总额不超过 7,500 万元，不超过交易总金额的 25%。发行底价 11.75 元/股，本次募集配套资金发行股份数量不超过 638.2978 万股。</t>
    <phoneticPr fontId="5" type="noConversion"/>
  </si>
  <si>
    <t>亨通光电</t>
    <phoneticPr fontId="5" type="noConversion"/>
  </si>
  <si>
    <t>本次非公开发行股票的数量不超过 7,400 万股（含）募集资金总额（含发行费用）不超过 115,000 万元。其中，亨通集团有限公司认购本次非公开发行的 2,000 万股股票，其他投资者认购其余股份。不低于 15.72 元/股。募集资金投入以下项目：
(1) 光纤预制棒扩能改造项目 (2) FTTx 光配线网络（ODN）产品项目 (3) 通信用海底光缆项目 (4)偿还银行贷款</t>
    <phoneticPr fontId="5" type="noConversion"/>
  </si>
  <si>
    <t>北纬通信</t>
    <phoneticPr fontId="5" type="noConversion"/>
  </si>
  <si>
    <t xml:space="preserve">本次非公开发行股份数量不超过 1,900 万股（含 )，26.30 元/股，募集不超过5亿元资金，扣除发行费用后将全部投入以下项目：（1）手机网游研发及运营项目 （2）手机视频项目 （3）移动营销平台建设项目 （4）“WiFi 通”建设项目 </t>
    <phoneticPr fontId="5" type="noConversion"/>
  </si>
  <si>
    <r>
      <rPr>
        <b/>
        <sz val="10"/>
        <rFont val="宋体"/>
        <family val="3"/>
        <charset val="134"/>
      </rPr>
      <t>数据来源：</t>
    </r>
    <r>
      <rPr>
        <b/>
        <sz val="10"/>
        <rFont val="Calibri"/>
        <family val="2"/>
      </rPr>
      <t>Wind</t>
    </r>
    <r>
      <rPr>
        <b/>
        <sz val="10"/>
        <rFont val="宋体"/>
        <family val="3"/>
        <charset val="134"/>
      </rPr>
      <t>、华融证券</t>
    </r>
    <phoneticPr fontId="5" type="noConversion"/>
  </si>
  <si>
    <t>移动基站设备产量</t>
    <phoneticPr fontId="5" type="noConversion"/>
  </si>
  <si>
    <t>固定资产投资</t>
    <phoneticPr fontId="5" type="noConversion"/>
  </si>
  <si>
    <t>3G市场发展</t>
    <phoneticPr fontId="5" type="noConversion"/>
  </si>
  <si>
    <t>LTE 市场发展</t>
    <phoneticPr fontId="5" type="noConversion"/>
  </si>
  <si>
    <t>本月（亿元）</t>
    <phoneticPr fontId="5" type="noConversion"/>
  </si>
  <si>
    <t>3G移动用户数</t>
    <phoneticPr fontId="5" type="noConversion"/>
  </si>
  <si>
    <t>3G渗透率</t>
    <phoneticPr fontId="5" type="noConversion"/>
  </si>
  <si>
    <t>中移动
(万）</t>
    <phoneticPr fontId="5" type="noConversion"/>
  </si>
  <si>
    <t>全球
(百万）</t>
    <phoneticPr fontId="5" type="noConversion"/>
  </si>
  <si>
    <r>
      <rPr>
        <b/>
        <sz val="10"/>
        <rFont val="宋体"/>
        <family val="3"/>
        <charset val="134"/>
      </rPr>
      <t>数据来源：</t>
    </r>
    <r>
      <rPr>
        <b/>
        <sz val="10"/>
        <rFont val="Calibri"/>
        <family val="2"/>
      </rPr>
      <t>Wind</t>
    </r>
    <r>
      <rPr>
        <b/>
        <sz val="10"/>
        <rFont val="宋体"/>
        <family val="3"/>
        <charset val="134"/>
      </rPr>
      <t>、中国产业信息网、华融证券</t>
    </r>
    <phoneticPr fontId="5" type="noConversion"/>
  </si>
  <si>
    <t>全球资讯</t>
    <phoneticPr fontId="5" type="noConversion"/>
  </si>
  <si>
    <t>600728.SH</t>
  </si>
  <si>
    <t>佳都科技</t>
  </si>
  <si>
    <t>神州信息</t>
  </si>
  <si>
    <t>全球资讯</t>
    <phoneticPr fontId="95" type="noConversion"/>
  </si>
  <si>
    <t>000057.SZ</t>
    <phoneticPr fontId="5" type="noConversion"/>
  </si>
  <si>
    <t>600728.SH</t>
    <phoneticPr fontId="5" type="noConversion"/>
  </si>
  <si>
    <t>佳都科技</t>
    <phoneticPr fontId="5" type="noConversion"/>
  </si>
  <si>
    <t>近一年</t>
    <phoneticPr fontId="5" type="noConversion"/>
  </si>
  <si>
    <r>
      <t xml:space="preserve">                </t>
    </r>
    <r>
      <rPr>
        <b/>
        <sz val="10"/>
        <rFont val="宋体"/>
        <family val="3"/>
        <charset val="134"/>
      </rPr>
      <t>数据来源：</t>
    </r>
    <r>
      <rPr>
        <b/>
        <sz val="10"/>
        <rFont val="Calibri"/>
        <family val="2"/>
      </rPr>
      <t>Wind</t>
    </r>
    <r>
      <rPr>
        <b/>
        <sz val="10"/>
        <rFont val="宋体"/>
        <family val="3"/>
        <charset val="134"/>
      </rPr>
      <t>、华融证券</t>
    </r>
    <phoneticPr fontId="5" type="noConversion"/>
  </si>
  <si>
    <t>投资评级：中性</t>
    <phoneticPr fontId="5" type="noConversion"/>
  </si>
  <si>
    <t xml:space="preserve">本次发行的价格 12.98 元/股。数量为不超过 92,449,923 股。其中：中新融 鑫出资 70,000 万元，认购 53,929,122 股；国华人寿出资 20,000 万元，认购 15,408,321股；华安资产出资10,000万元，认购7,704,160股；银华资本出资10,000 万元，认购 7,704,160 股；实际控制人刘伟出资 10,000 万元，认购 7,704,160 股。本次募集资金全部用于补充流动资金。 
</t>
    <phoneticPr fontId="5" type="noConversion"/>
  </si>
  <si>
    <t>(2014/10/20-2014/10/26)</t>
    <phoneticPr fontId="5" type="noConversion"/>
  </si>
  <si>
    <t>002148.SZ</t>
    <phoneticPr fontId="5" type="noConversion"/>
  </si>
  <si>
    <t>北纬通信</t>
    <phoneticPr fontId="5" type="noConversion"/>
  </si>
  <si>
    <t>华为终端三季度发货3203万台 含智能机1680万台</t>
    <phoneticPr fontId="5" type="noConversion"/>
  </si>
  <si>
    <t>　新浪科技讯 10月23日消息，华为消费者业务发布2014年Q3季度经营数据。该数据显示，华为消费者业务2014年Q3季度整体发货3203万台。
　其中，华为智能手机发货达到1680万台，同比增长26%。智能手机产品结构进一步优化，中高端机型表现突出，其中中高端智能机在整体智能机出货量的比例进一步提升，占总体出货量26%，同比涨幅达162%。</t>
    <phoneticPr fontId="5" type="noConversion"/>
  </si>
  <si>
    <t>中兴通讯获中国移动2014年高端路由器集采30.77%份额</t>
    <phoneticPr fontId="5" type="noConversion"/>
  </si>
  <si>
    <t xml:space="preserve"> 近日，中国移动宣布2014年高端路由集采结果：中兴通讯ZXR10 M6000-S产品斩获30.77%份额，在集采中综合排名第二。
中国移动2014-2015年路由器和交换机集采于8月22日发标，思科、juniper、中兴通讯等行业内主要厂家均参与本次角逐。最终，中兴通讯成功中标高端路由器2档，高端路由器3档，涵盖了中国移动高端路由器P、PE、SR、CE等多个场景。通过本次集采，中兴通讯高端路由器M6000-S系列产品获得在中国移动现网商用资质，可适用于无线LTE配套、IP城域网建设、IDC网络建设、大客户应用等。
近年来，凭借新一代高端路由器系列产品的优异表现，中兴通讯数通产品在运营商市场保持高速增长，实现了跨越式发展。迄今，中兴通讯的高端路由器产品已经在中国移动、中国电信、中国联通，以及亚太、东南亚、欧洲、中东、非洲等国家成功商用，总出货量高达数千台。
此次集采标志着中兴通讯已成为中国移动数通产品的核心厂家，中兴通讯将持续为运营商提供高效益、可运营、易维护、可演进的产品和解决方案，帮助运营商创造最大价值。</t>
    <phoneticPr fontId="5" type="noConversion"/>
  </si>
  <si>
    <t>阿里巴巴YunOS三年成绩：用户突破1000万</t>
    <phoneticPr fontId="5" type="noConversion"/>
  </si>
  <si>
    <t xml:space="preserve">   10月21日凌晨消息，阿里巴巴(昨天下午在北京召开新闻发布会，正式发布最新版移动操作系统YunOS 3.0。阿里巴巴在发布会上表示，3年来YunOS发展快速，目前合作伙伴已经超过30家，用户总数超过1000万。
　　推新版系统
　　作为最新的YunOS操作系统，3.0版本采用了最新的卡片式桌面，并强调安全性，低功耗等。Cloud Card卡片式桌面是自2011年YunOS首推Cloud APP模式以来最重大的一次进化。
　　YunOS 3.0中有些卡片以常用的应用场景命名。发布现场，阿里巴巴工作人员以“电影”为例进行了演示。用户打开YunOS 3.0系统中的“电影”卡片，便可以迅速进行电影票预定，同时手机会提醒您几点电影开场，并推荐打车服务等功能。整个过程用户不需要再启动不同的应用，所有应用都在云端运行。
　　“Cloud Card通过模仿人的思路，也就是按照事件发展的流式思维去成为用户的助手。”阿里巴巴集团YunOS事业部资深总监张春晖表示，“目前已有30多类生活服务集成到Cloud Card，后续将对更多服务开发者开放。”
　　YunOS 3.0之所以可以做到这样的功能，是因为背后得到了全球著名的功能搜索与深度搜索引擎Quixey的融合支持。功能搜索让YunOS用户按自己想要做什么来展开，而不是按应用名称或相关关键词来寻找应用。
　　阿里巴巴表示，YunOS未来不仅局限于手机操作系统，它还将适用到平板上，手表上，以及互联网汽车上。目前，阿里巴巴已经与上汽集团就互联网汽车达成合作。
　　3年发展成绩
　　YunOS是由阿里巴巴集团YunOS事业部于2011年7月正式推出的智能操作系统。目前，已应用于手机、电视、汽车以及可穿戴设备等泛智能硬件产品之中。截止2014年10月，YunOS用户超过1000万，合作厂商超过30家。
　　阿里巴巴CEO陆兆禧昨天在发布现场表示，公司过去三年把所有的精力投入到怎么样做一款好的操作系统，把集团以及互联网重要的应用整合在一起。
　　“YunOS 3.0就是从这个角度让用户的ID(网络账号)能够在不同的应用里跨平台，跨应用，将来能够跨到汽车、电视、iPad这样的终端里面。”陆兆禧说，“我相信在操作系统里面，我们有很多工作要做，也有很多的成长机会。”
　　阿里巴巴CTO王坚回顾YunOS过去三年的发展历程时指出，YunOS过去发展面临的最大困难是产业链之间的信任，但现在从芯片厂家到设计公司，到手机厂家，再到用户，已经认可了YunOS。
　　昨天的发布会上，飞利浦公司发布首款基于YunOS 3.0系统的智能手机，而接下来魅族也会发布搭载这款操作系统的产品。而据了解，阿里巴巴目前也在投入人力让YunOS适配更多的热销智能手机。
　　发展机遇
　　工信部、科技部等众多政府部门的官员昨天也出席了YunOS 3.0发布会。工信部副部长杨学山在现场发言时表示，对手机操作系统而言，千万用户数量还不行，必须走到亿这个数量级。
　　杨学山表示，发展移动互联网产业和保障信息安全的核心是要有自己的操作系统，政府部门将为这些基础性的创新提供资金和其他方面的支持，并鼓励上下游企业围绕操作系统形成产业链。
　　除了跟终端厂商合作外，YunOS已经开始在政府领域有所突破。据透露，YunOS已成为警用移动操作系统提供方，通过了工信部5星安全认证，并入围政府采购名单。在政府部门强调信息安全的大环境下，政府等领域可能会大量采用YunOS。
　　中国电子集团总经理刘烈宏在发布会现场表示，市场需要国产的差异化的操作系统，随着阿里巴巴对YunOS的投资以及生态链的不断完善，YunOS一定会赢得客户，赢得市场。
　　不过，行业分析师指出，YunOS仍处于发展阶段，要成为一款有影响力的操作系统显然需要对生态系统进行持续多年的投资和建设</t>
    <phoneticPr fontId="5" type="noConversion"/>
  </si>
  <si>
    <t>中移动4G新增用户已完成80% 全年将增5千万</t>
    <phoneticPr fontId="95" type="noConversion"/>
  </si>
  <si>
    <t xml:space="preserve">    10月21日消息，根据中国移动第三季度财报公布的数据，虽然季度盈利表现不理想，但截至9月底中国移动的4G新增用户已超过4000万户，完成全年目标逾80%，照此趋势，去年完成5000万的目标没有问题。
　　据悉，截至9月30日，中国移动已建成超过50万个4G基站，覆盖超过300个城市，4G客户已超过4000万户。
　　具体情况是，前三个季度中国移动的4G用户已达到4095万，完成全年新增5000万4G用户目标的82%，表现略高市场预期；而9月份中国移动的4G用户净增长1138.2万户，环比增加25%；按照这种趋势，中国移动显然可以轻松实现年初制定的发展5000万4G用户的目标。
　　另外，截至9月30日，中国移动已经建成超过50万个4G基站。这本来是中国移动全年的基站建设目标数，但2014年仍然剩下3个月，中国移动的4G基站建设还在继续。因此，中国移动4G网络建设可能会超出预计，到今年年底会建成70万个4G基站。</t>
    <phoneticPr fontId="95" type="noConversion"/>
  </si>
  <si>
    <t>Apple Pay中国失约：并未开放</t>
    <phoneticPr fontId="5" type="noConversion"/>
  </si>
  <si>
    <t xml:space="preserve">    10月17日，苹果公司iPhone6正式在中国内地市场发售。不过，被苹果掌门人蒂姆·库克称为“将改变我们支付方式”的ApplePay服务，并未同期向中国内地用户开放。
　　日前，有消息人士对《第一财经日报》记者表示，苹果公司正与中国银联等多方展开谈判。
　　“ApplePay做的是工具，没有做支付服务本身，银联是做跨行结算服务，双方应该不存在冲突，只是谈一个利益共享的模式。”北京握奇数据系统有限公司副总经理张楚昨日接受记者采访时表示。
　　苹果抢滩NFC支付
　　根据苹果公司介绍，iPhone6中的ApplePay功能借助近场通信(NFC,NearFieldCommunication)天线，无需打开应用程序或激活显示屏，只需让iPhone靠近非接触式感应器，同时将手指放在指纹识别器TouchID上，就可完成店内支付。
　　苹果公司称，ApplePay的支付信息存储在iPhone内部芯片上，不会和商家共享，也不会随着支付传递出去。准确来讲，ApplePay基于指纹、NFC、Token等技术实现，核心是NFC近场通信技术。目前，苹果公司已与美国主要银行达成合作，在美国已取得超过220000家商店支持。
　　目前，各大手机厂商纷纷抢滩NFC市场。不久前，三星公司发布的旗舰手机NOTE4也支持NFC+指纹支付。Google同样在布局移动支付，在经历了并不成功的GoogleWallet之后，基于HCE和Token令牌的产品是其发展重点。国内厂商华为日前发布旗舰手机MATE7，也与支付宝合作支持指纹支付。银联、运营商、第三方支付机构等玩家也一直在积极布局移动支付。
　　虽然NFC移动支付有可能成为未来的发展趋势，不过NFC技术发明十多年来却并未发展起来，尽管运营商、终端厂商均作出多种尝试，但目前这种支付技术还只是其他三方支付的补充。根据Gartner预测，今年底，NFC支付的金额将达到82亿美元，但是在移动支付中的比例也仅有2.5%。
　　“苹果具有其他公司没有的整合能力，既做芯片，又做手机本身，还运营自己的商店，产业链里面很多公司都想要苹果的用户群。苹果来做NFC，对NFC应该是重大利好。”张楚说。
　　各方利益难协调
　　根据张楚介绍，移动支付技术有不同分支，通过区分安全模块(SE)、非接触功能模块(CLF)以及天线所在位置，至少有三种方案，“第一种全手机NFC方案，是将SE、CLF以及天线都放在手机上，这种方案和SIM卡无关。第二种SWP方案，是将SE放在了SIM卡上，而CLF和天线都放在手机上。第三种双界面卡方案，则是把SE和CLF都放在卡片上，天线可以和卡片连接不改动手机，或者是手机仅做一个天线与SIM卡相连”。
　　不过虽然三者在技术上没有本质差别，但体现了移动支付价值链上不同参与者的核心利益。
　　在第一种模式下，只要苹果、三星这种手机厂商凭借它的品牌号召力，吸引用户大量拥有NFC手机，并和应用提供商充分合作，就可以直接进行“个人化”和“发卡”，完全绕开移动运营商。
　　“可以说，该方案最直接地体现了设备提供商，特别是终端厂商的核心利益，没有考虑移动运营商的利益，甚至是利用移动运营商的用户群开展自己的应用。这是众多厂商希望把移动运营商仅仅当作网络(通道)提供者的企图之一。这也是移动运营商反对全手机NFC的主要原因。所以，尽管传统NFC的技术在N年前就完全成熟，也进行了多年的推广，但在真正商用可以说毫无建树，其根本原因就在于此运营商的杯葛。”张楚表示。
　　不过，运营商看好的SWP-NFC实现方式，也并不被终端厂商看好。
　　“无论何种技术，最终能够把握住消费者支付需求的玩家，将可能笑到最后。”张楚说。</t>
    <phoneticPr fontId="5" type="noConversion"/>
  </si>
  <si>
    <t>联通高管指路虚拟运营商：找准细分市场才能生存</t>
    <phoneticPr fontId="95" type="noConversion"/>
  </si>
  <si>
    <t>10月22日消息 在昨天召开的“2014年运营商终端与应用创新合作大会”上，中国联通监管事务部总经理周仁杰透露，与联通展开合作的移动转售企业（虚拟运营商）发展用户数已达55万，远高于另外两家运营商。
这个数字不但远低于运营商自身的新增用户数，更是与刚刚拿到虚拟运营牌照时预期有天壤之别，但这也为虚拟运营商敲响了警钟，电信行业并没有想象中那么简单，不是想颠覆就能颠覆的。
因此，虚拟运营商正从狂热回归理性，并思考如何发展才能存活并逐步壮大。在周仁杰看来，未来能成功的虚商一定是与基础运营商进行良好合作，在细分市场上有独特差异化服务并受消费者欢迎的企业。
最好的时代也是最坏的时代
相对于国际市场来说，去年才在我国开始进行的移动转售业务，已经是姗姗来迟。短短不足一年的时间，只够我国的移动转售企业不断完善运营体系，探索发展模式。
同时，由于我国虚拟运营商无论是市场份额，发展阶段，监管政策还是合作模式均与海外虚拟运营商相差极大。我国虚拟运营商发展更多需要依靠自己不断进行探索。
如海外MVNO市场监管已经较为成熟，但在我国监管等还基本是一片空白，属于试点探索期；在海外合作模式多元，但在我国只能与三大运营商合作，进行移动业务转售。
但起步晚，也带来了发展的机遇。周仁杰认为，相较于海外虚拟运营15年的商用时间，和7%左右的市场占有率，我国虚拟运营商不到半年市场发展时间，仅占市场的万分之四的市场用户占有率，为虚拟运营商带来了巨大市场潜力和发展机遇。
而目前，越来越多的用户和企业正在接受虚拟运营商这一新生事物也为虚拟运营商提供了更好的业务发展环境。如正品网已经开始面向虚拟运营商开始招标SIM卡号码，首批5万号码已经招标结束，而其首期招标总规模将达30万张。（延伸阅读：正品网30万SIM卡招标：首期5万号码招标结束）
此外，随着电信市场不断开放，虚拟运营商也将获得更多的发展机遇。周仁杰认为，虚商发展正面临四大机遇：移动互联网时代带来了创新机遇；电商市场、两化融合、社会信息化等带来了市场机遇；政府引入民资政策，鼓励发展带来的政策机遇；三大运营商积极探索转型之路带来与基础运营商的合作机遇。
不过，周仁杰也坦言，目前虚拟运营商也面临着传统移动通信市场饱和，统一销售模式与各地区竞争水平不同，建立电信运营服务体系和团队，品牌认识度仍旧较低等方面的挑战。
未来属于合作，差异化创新
不管是探索发展之路，还是应对挑战，虚拟运营商均离不开基础运营商提供的网络等资源。为此，与运营商进行高效，良好的合作才是虚拟运营商发展的基石。这一点已经得到众虚拟运营商的共识。
蜗牛移动VP刘启诚表示，虚拟运营商不是基础运营商的竞争对手，而是战略合作伙伴，通过创新产品和服务，虚拟运营商可以帮基础运营商开疆拓土，激活通信市场，将通信的蛋糕做大，并更具市场竞争力。
刘启诚举例称，如果将电信市场比作人体血液系统，三大基础运营商就是人体的动脉系统，而虚拟运营商则相当于毛细血管 ， 毛细血管畅通，人体就会健康并充满活力。刘启诚进一步解释称，虚拟运营商通过租赁基础运营商的网络，购买增值业务等，为客户提供服务，可将更多的精力投入到新业务的开发、运营、推广、销售等领域，为用户提供更为专业的服务。而基础运营商可以保持低成本、高效率的运营状态，将精力集中在最擅长的核心网络的建设和维护上来。
远特通信产品及运营副总裁王磊表示，虚商的发展一定要结合创新，要专注于自己所擅长的领域，与基础运营商的业务相区分，以新的方式来提供服务。
而基础运营商也希望能与虚商一起做大做强通信产业。周仁杰表示，尽管目前移动转售业务还面临诸多挑战，但虚拟运营在全面进入移动互联网时代的我国，发展前景广阔，并已成功地走出了坚定的第一步。联通也将继续秉持“积极、合作、开放、共赢”的态度，与合作伙伴携手一起创造更大的行业价值。</t>
    <phoneticPr fontId="95" type="noConversion"/>
  </si>
  <si>
    <t>2014年9月份通信业经济运行情况</t>
    <phoneticPr fontId="5" type="noConversion"/>
  </si>
  <si>
    <t>前9月新建基站75.3万个 总数达316.3万个</t>
    <phoneticPr fontId="5" type="noConversion"/>
  </si>
  <si>
    <t>10月22日 根据工信部发布的2014年9月份通信业经济运行情况，截止9月，中国移动电话基站净增超过75万。公告指出，1-9月，随着4G业务的发展，基础电信企业加快了移动网络建设，新增移动通信基站75.3万个，超过上年同期净增数3倍，总数达316.3万个；其中3G基站新增14万个，总数达到123.4万个，3G网络服务质量和覆盖继续提升。WLAN网络热点覆盖继续推进，1-9月新增WLAN公共运营接入点（AP) 28.5万个，总数达到602.2万个，WLAN用户达到1674万户。
由于中国联通和中国移动均已停止2G基站新建，中国电信也将重心放到4G上面，因此今年基站数目猛增主要是4G基站新建。据了解，中国移动已经完成了50万4G基站建设，其中大部分都是在今年完成；中国联通和中国电信在混合组网试验获批后，也大大加快了4G基站建设步伐。</t>
    <phoneticPr fontId="5" type="noConversion"/>
  </si>
  <si>
    <t>我国今年4G手机出货8820万部 超过2G/3G手机出货总和</t>
    <phoneticPr fontId="5" type="noConversion"/>
  </si>
  <si>
    <t>10月21日消息（张海龙）在2014运营商终端与应用创新合作大会上，工信部电信管理局处长于志成介绍，今年4G手机累计出货量达8820万部，截至今年9月，4G出货量已经超过2G和3G手机出货量总和，迅速成为手机市场主流产品。
但我国移动终端高速增长势头有所回落，在过去的几年里，智能终端出货量一直以20%的速度增长，但进入2014年我国智能手机出货量正逐步下降。同时，可以看到多核处理器、高清大屏成为智能手机的标配，智能手机竞争已经不再局限于硬件，云、管、端协同创新成为趋势，于志成称。
此外，随着移动互联网的迅速普及，信息诈骗、网络病毒不断增长，对移动互联网和智能终端行业的创新、发展带来了负面影响。
针对这一全新形势，工信部对互联网安全高度重视，近年来采取了多项相关措施，对终端操作系统安全能力、预装应用软件提出了管理要求，并对申请进网的智能终端进行安全能力测试。同时，各企业也积极应对网络信息安全问题，通过不断完善应用商店管理，共同创造安全可信的信息消费环境，于志成表示。</t>
    <phoneticPr fontId="5" type="noConversion"/>
  </si>
  <si>
    <t>印尼运营商Telkom计划明年投37亿美元建宽带</t>
    <phoneticPr fontId="95" type="noConversion"/>
  </si>
  <si>
    <t>北京时间10月21日下午消息 印度尼西亚最大的电信运营商Telkom计划在2015年将原有投资宽带的预算增到三倍，作为政府五年宽带计划支持的一部分
根据雅加达邮报的报道，Telkom总裁Arief Yahya表示，公司已承诺投资45万亿卢比（约合37亿美元）用于明年宽带项目的部署，承诺的数额超出了公司年度资本支出预算总额的两倍多。
大约一半左右的开支将用于部署Wi-Fi，30%将用于建设回程电缆、光纤网络及卫星，其余的将致力于网络融合。
印尼政府上周推出了印度尼西亚宽带计划，计划到2019年，负担起绝大部分人口的上网需求。该项目预计总成本278万亿卢比，其中一部分资金来自纳税人。
政府目标是为全国所有的城市人口以及52％的农村人口提供移动宽带业务。
同时，该项目还旨在为30%的城镇人口及6 %的农村人口提供固定宽带接入业务。
据印尼前通讯部长Tifatul Sembiring的估计，迄今为止，印度尼西亚的电信业已为国家经济总增长贡献了10个百分点。</t>
    <phoneticPr fontId="95" type="noConversion"/>
  </si>
  <si>
    <t>中国电信将推自主品牌手机</t>
    <phoneticPr fontId="95" type="noConversion"/>
  </si>
  <si>
    <t>自中国移动发布自己的自主品牌手机以来，中国电信也不甘落后，于今年下半年联手中兴打造了一款专属于年轻人的低消费类型高性价比手机——鲜手机。由于本款手机宣传保密性很强，因此倍添神秘，更让关注这款手机的消费者更加期待。
据中国电信内部透露，这是一款有态度的，有内涵的，年轻向手机产品。目前市场上有很多针对自拍用户的产品，这款手机则将这些优点更加优化，集中于一身，并以高性能低价格表达“新鲜”品牌的态度。
早在2014年年初，中国电信内部高层就曾透露，中国电信将联合中兴推出自有品牌手机，并确定对中国电信终端公司的目标和战略。
不过，由于这两款手机一直在储备中，真正投入研发和生产是在今年下半年，由2个研发团队数十人，经过上百天的加班加点。目前，产品还在工信部监测阶段，估计月余便可以上市。
发布前夕，笔者和中国电信终端公司人员和中兴手机工程师团队，针对联合打造年轻态新手机自主品牌所产生的反映，进行了一番探讨。
那么中国电信为何要做手机？
中国电信为何要做手机，为何要进入自己并不擅长的终端领域？中国电信最擅长是网络渠道减少以及整合产业链，而手机行业比较繁杂，硬件软件以及市场营销涉及到具体的问题太多，即使联合国产手机大厂中兴，中国电信能玩这些“细活”吗？
首先，中国电信一直秉承以人为本，客户至上的原则，做出真正令用户满意的定制机，成为打造自主品牌手机的理论依据。
另外，作为中国三大运营商的中国电信的社会责任一直是“卖点”，因此，类似老人手机、儿童健康手机、安全手机等概念，高层尤为重视。
中国三大电信运营商在定制机在终端市场占据着举足轻重的作用。中国电信内部人士直言不讳“我们要主导产业链，要有自己的定制平台。”
再看看市场蛋糕：工信部最新数据显示，2013年上半年我国手机出货量2.91亿部，电信手机出货量超过千万部，成为强者之一。</t>
    <phoneticPr fontId="95" type="noConversion"/>
  </si>
  <si>
    <t>今年前三季度我国光缆里程保持18%增长速度</t>
    <phoneticPr fontId="5" type="noConversion"/>
  </si>
  <si>
    <t>10月22日消息 去年，因4G建设预期，被唱衰了许久的今年光纤光缆建设，表现的并没有人们想象中的那么差，反而在前三季度保持了18%的增长速度。甚至有些光纤光缆厂商表示，在有些区域还出现了光纤光缆生产供不应求的情况。
日前，工信部发布的2014年9月份通信业经济运行情况显示，光缆线路长度再创新高，新建接入网光缆超过86万公里。1-9月，全国新建光缆线路207.5万公里，光缆线路总长度达到1952.8万公里，同比增长18%，保持较快增长态势。接入网光缆、本地网中继光缆和长途光缆线路所占比重分别为46.5%、48.8%和4.7%。接入网光缆和本地中继光缆长度同比增17.7%和20.1%，分别新建86.4万公里和117.6万公里；长途光缆保持小幅扩容，同比增长3.1%，新建长途光缆长度3.5万公里。
对此，业内专家表示，随着国家“宽带中国”战略进一步部署并快速建设，带来了任务大幅提前完成，也带动了光纤光缆强劲的需求。根据“宽带中国”战略的部署，2014年，目标新建30万个4G基站及新增光纤到户覆盖家庭3000万户。而截止目前，4G基站已经达到60万个左右，光纤接入用户突破6000万户，建设速度远超前于部署目标。
虽然光进铜退已不像刚开始建设FTTx时对光纤光缆有着爆炸式的增长的需求，但也一直保持着逐年增加的需求。此外，4G建设并未影响到运营商对于光网络的投资。此前，盛传的电信，联通缩减固网投资情况并未出现，并基本足额足量的投入进固网建设当中。最为重要的一点是，中移动获得固网牌照后开始大张旗鼓的建设固网，进一步拉动了光纤光缆需求。同时，4G当中大量采用的光纤拉远等方案也带动了部分特种光纤的市场。</t>
    <phoneticPr fontId="5" type="noConversion"/>
  </si>
  <si>
    <t>中移动财报：去高利润包袱 厚积薄发稳步前行</t>
    <phoneticPr fontId="95" type="noConversion"/>
  </si>
  <si>
    <t>10月21日，中国移动公布了2014年前三季度未经审计财报，从公布的财报来看，中国移动整体营收处于增长态势，同时4G发展迅猛，数据业务剧增，但利润依然处于下滑趋势，这主要是受营改增政策，网间结算标准调整等的影响较大。下面主要从相关数据、利润下滑因素、4G建设和发展来看中国移动2014年前三季度财报。
从主要数据来看。根据财报公布的数据显示，中国移动2014年上半年营收达到人民币4812亿元，而2013年前三季度营收为4630亿元，今年比上年同期增长9.4%。去年前三季度利润为915亿元，今年利润为826亿元，同比下降了1.9%。在面临政策调整和自身转型的同时，中国移动利润下滑是意料之中的事情，业内人士认为，这对中国移动来讲并非是坏事情。
传统通信业务受限，数据业务剧增，前三季度中国移动语音和短彩信业务继续下滑，总通话分钟数比上年同期下降0.3%，短信使用量比上年同期下降20.2%。而前三季度移动网络数据流量比上年同期增长98.6%，几乎是去年同期的两倍，流量业务在营收中占据的比例越来越大。从上面的数据来看，传统通信业务发展进一步受移动互联网的冲击越发明显，中国移动也在谋求进一步转型。
按照中国移动提出的发展路线：一是传统的语音短信业务，二是流量业务，三是数字化服务这三条路线。而目前传统业务下滑进一步催生中移动加快转型，由此看来，中国移动转型是刻不容缓的事情。
事实上，中国移动在应对OTT竞争转型道路上也一直在努力，虽然推出的一些互联网业务和产品并没有达到预计的效果，但也在不断试错中摸索前进。此前，一直传闻要成立的中国移动互联网公司近日有了新的眉目，据媒体报道， 中国移动将成立新媒体集团公司及音乐、视频、阅读、游戏、动漫5个子公司，公司或命名为“咪咕文化科技集团公司”，注资资金为104亿元，并将力争在2015年1月正式投入运营。据称中移动的新媒体集团公司定位为数字内容领域产品提供、运营、服务一体化的专业子公司，是中移动旗下音乐、视频、阅读、游戏、动漫数字内容业务板块的惟一运营实体。
另外一个大家比较关注的数据是中国移动的4G用户数。我们从财报上看到，截至2014年9月30日，中国移动用户总数达到7.99亿户。其中4G用户总数达4095万户，单季度增长2701万户，增幅达194%。4G用户增长迅速。中国移动之前提出的4G发展目标是年底4G用户要达5000万，按照目前的发展，到年底完成预期目标已经是毫无悬念了。
利润下滑的背后。中国移动方面称，受营改增和网间结算标准调整等政策性因素影响，中国移动收入增幅进一步趋缓。今年6月，电信业开始实行“营改增”，即营业税改增值税。电信业纳入营改增试点范围，实行差异化税率，基础电信服务和增值电信服务分别适用11%和6%的税率。业内预计，三大运营商利润将为此下降36.5%，即每年将少赚数百亿人民币。而根据2013年全年三大运营商的净利润总和1496亿人民币计算，三大运营商的赋税将增加500多亿元人民币。从近期三大运营商发布的财报来看，营改增带来的影响已经开始逐步释放凸显出来了，而业内预计就已预计“营改增”将导致中国移动预计利润下降200亿元。
另外，网间结算标准的调整也是导致利润下滑的部分原因，“网间结算标准调整”主要是工信部今年1月14日发布通知，调整公用电信网网间结算标准，降低中国电信和中国联通联通用户呼叫移动用户的网间结算费用，这使得中国移动网间语音结算收入将大幅减少。
同时，随着4G牌照的发放，中国移动在4G建设上投资加大。在3G上憋屈了几年的中国移动，在4G市场上肯定是大展拳脚。在2014年中国移动下的目标是建设50万个TD-LTE基站、完成1亿部4G终端销量。4G网络今年基本实现全国城市及县城城区、重点乡镇的连续覆盖，而截至9月30日，中国移动已经建成超过50万个4G基站，完成了全年的目标。由此可看出，4G建设成本将是巨大的投入。
总结：从上述分析看出，传统通信业务继续下滑、营改增、网间结算标准的调整、4G网络建设的巨大投入等多方因素导致中国移动利润下滑。这也是正常发展的趋势，未必是坏事，笔者认为，中国移动目前不应过分追求高利润，而需要的是“厚积薄发”稳步前行。</t>
    <phoneticPr fontId="95" type="noConversion"/>
  </si>
  <si>
    <t>中国联通前三季度净利润105.6亿元 同比增36.1%</t>
    <phoneticPr fontId="95" type="noConversion"/>
  </si>
  <si>
    <t>10月23日下午消息中国联通今日发布了截至2014年9月30日的第三季度财务报告。数据显示，前三季度中国联通实现营收2153.4亿元，其中服务收入为1868.4亿元，较上年同期增长5.3%；税前利润为140.7亿元，净利润105.6亿元，同比增长36.1%；每股盈利0.443元，EBITDA为720亿元，比上年同期增长12.5%。
移动宽带业务方面，前三季度移动业务收入为人民币1191亿元，移动用户累计达到29,707万户，移动业务平均每用户月收入(ARPU)为人民币45.5元。其中：移动宽带业务服务收入为人民币803.6亿元，比上年同期增长24.3%，所占移动业务服务收入的比重由上年同期的57.8%上升 至67.5%，用户累计达到14,571万户，ARPU为人民币65.7元。
固网宽带业务方面，前三季度固网业务服务收入为人民币669.2亿元，其中，固网宽带业务服务收入为人民币375.2亿元，比上年同期增长9.7%，所占固网业务服务收入比重由上年同期的52.7%上升至56.1%，累计用户达到6,848.2万户，ARPU为人民币62.4元。
2014年前三季度，中国联通成本费用2,012.7亿元，比上年同期下降3.7%；前三季度资产折旧及摊销为人民币551.4亿元，比上年同期增长8%；网络、运营及支撑成本为人民币277.7亿元，比上年同期增长12.6%。
前三季度中国联通销售费用为317.9亿元，同比下降0.3%，移动宽带业务中断补贴为39.1亿元，同比下降32.7%，受网间结算政策影响，前三季度网间结算成本为111.2亿元，同比下降26.1%。</t>
    <phoneticPr fontId="95" type="noConversion"/>
  </si>
  <si>
    <t>传电信联通申请第三批4G组网城市 共237个</t>
    <phoneticPr fontId="95" type="noConversion"/>
  </si>
  <si>
    <t>知情人士透露，继全面两批共40个城市开通TDD/FDD-LTE混合组网实验后，中国电信和中国联通已申请第三批TDD/FDD混合组网4G实验，计划新增237个城市，但何时批准尚不清楚。
此前，中国联通和中国电信第一批获批地城市16个，第二批有24个城市，总共40个，中国联通和中国电信近日iPhone6上市时，这些城市的用户用不了多久即可使用4G网络。
但很显然，即便有40个城市可以开通4G，也远远不能满足需求，因此，这两家运营商一直在争取更多城市开通TDD/FDD-LTE混合组网实验。
据悉，新增城市基本囊括了全国大部分省市的地级市，但也有少数省、区仅被申报一两个城市开通TDD/FDD混合组网4G实验，例如西藏只有拉萨一个城市在申报之列，海南只有三亚，内蒙也只有包头在列。
不过，知情人士也表示，最终能批准多少个第三批试验城市不清楚，就如第一批申请城市，中国电信和中国联通原本都申报了25个城市，但最终各只批准了16个。</t>
    <phoneticPr fontId="95" type="noConversion"/>
  </si>
  <si>
    <t>全球运营市场风云变幻：七年来的首次巨变</t>
    <phoneticPr fontId="5" type="noConversion"/>
  </si>
  <si>
    <t>10月24日消息 Total Telecom发布了按2013年营收统计的全球TOP100运营商最新排名，七年来的第一次，全球100的运营商排名有了一个很大的变化，根据收入多少统计，Verizon挤掉日本NTT的第二名取而代之，NTT掉到了第三名，美国两大运营商AT&amp;T和Verizon分别拿下全球100的第一名和第二名。
排名七年来首次巨变
Verizon以前也拿过第二名，2006年的全球100排名里，当时NTT还是第一名。2007年，AT&amp;T就挤下NTT，成为第一名，自此一直稳居榜首。当时，Verizon掉到第三名，然后就像长了根一样，多年都没有变化。直到2013年，Verizon完成了一个非常了不起的挑战，重回第二名的位置。
不过，Verizon的收入只比NTT少了10亿欧元，今年，两家公司都受欧元汇率影响，收入下滑，但Verizon的增长率4.1%超过了NTT的2.1%。
美国运营商的收入大幅上涨，主要的推动力量在于移动。在最近的这个财年统计中，来自Verizon无线的收入占整个公司的67%，达到810亿美元。前一年Verizon无线的占比是65%，无线业务增长了6.8%，相反，Verizon的全球企业业务减少了3.9%，拉低了整个无线业务的收入。
相比之下，主要竞争对手AT&amp;T的移动业务营收占比略少，为54%，而且主要是依靠企业市场的增长。不过AT&amp;T在最近一个财年的无线业务收入增长了4.7%，有线业务下降了1.3%。
按照现有的汇率算，AT&amp;T整个财年的业务增长了1%，保住了全球100运营商榜首的位置，如果Verizon能继续维持4%以上的增长率，第一名易位是指日可待的。
收购扩大市场 改变排名
近几个月，AT&amp;T对并购热情高涨，这对于它保住第一名宝座，很可能是必要之举。三月份，AT&amp;T以11.9亿美元的价格收购了Leap Wireless，不过就收入贡献这一层来看，Leap Wireless能起到的改变应该不大，以前按收入统计，Leap只排到83位。
五月份，AT&amp;T以485亿美元的价格收购卫星运营商DirecTV，此举肯定会显着提升自己在电视市场的存在感。DirecTV在2013年的收入达到317.5亿美元，肯定会帮助AT&amp;T冲破1000亿欧元的大关，巩固全球100运营商榜首的位置。不过这一交易至今还未得到监管机构的点头通过，DirecTV的股东们倒是在9月份就一路绿灯批准了这项交易。
当然业界也出现了很多反对的声音，比如竞争对手、卫星服务提供商Dish Network，Dish在今年夏天明确提出警告，称两家公司合并后会在内容市场拥有太多控制权。
未来，Dish肯定会以某种方式对全球100运营商排名产生一定的影响。Dish拥有相当可观的移动频谱，也计划参加下个月监管部门FCC举行的AWS-3频谱拍卖。有了移动业务，Dish就有资格参加全球100运营商的排名了，2013年Dish的整体营收达到了137亿美元。
当然，Dish也可以通过收购的方式挤进全球100运营商里，2013年4月，Dish收购美国第三大无线运营商Sprint的计划没有成功，只是为软银收购Sprint的事件掀起了一个小波澜。今年则有可能与T-Mobile美国公司联姻。
法国通信巨擘Iliad也在收购美国第四大运营商T-Mobile事件中虚晃了一枪。Iliad先是报出33美元一股的价格收购T-Mobile美国56.6%的股份，提议遭德国电信股东嫌弃价格太低而被拒绝。虽然Iliad后面又重新开始新的报价，不过市场传言称第二轮提议也被拒绝了。
现在Sprint已经被软银买下，软银最早也有意收购T-Mobile，后来因监管部门明确暗示不会批准这起交易才放弃。不过，软银收购Sprint已经将其在全球100运营商的排名提前了好几位，排到了第7位，Sprint为软银的收入贡献了39%。
美国市场增长让欧洲老大易位
美国市场的增长对德国电信的排名提升也有贡献，德国电信的排名提升了一位到第五，收入增长了20亿欧元，德国电信大部分的业务收入都是下滑的，美国业务却增长了20.7%，占整个集团收入的比例为30.9%。美国市场的大幅增长应该归功于收购了小型运营商MetroPCS。
现在，德国电信是欧洲最大的电信运营商，取代了原来的第一名西班牙电信，后者年收入减少了50亿欧元。
西班牙电信去年最大的下滑来自本土市场，收入减少了20亿欧元，巴西市场贡献了14亿欧元的收入。不过，西班牙仍然是西班牙电信最大的市场，虽然只领先巴西一点，西班牙和巴西市场的营收分别占22.7%和21.4%。西班牙电信在拉美市场赚的远比欧洲多多了，而且增长势头还不错。
今年9月，西班牙电信又花46.6亿欧元现金，买了法国媒体巨头维旺迪巴西宽带子公司12%的股份。
巴西在拉美的重要意义
巴西市场的意义对很多运营商来说都非常重要，虽然只有一家巴西运营商Oi进入了全球100的名单里，未来这块市场发展的如何会对运营商排名产生重要影响。
巴西移动市场是全球较大的几个市场之一，截至今年7月份的统计数据显示，全国已有2.76亿移动用户，这一数据来自巴西国家通讯管理局（Anatel）。巴西目前有不少运营商合并的谈判，有可能不远的将来，目前四大运营商并存的格局会消失。
之前，意大利电信经常要回应市场传出的其巴西子公司TIM要出售的传闻，今年9月份，美洲移动确认，有意和Oi谈判执股，西班牙电信也加入了执股Oi的谈判，这都意味着TIM最终的命运是被出售。
同时，市场上还有猜测认为，意大利电信有可能收购Oi，TIM回应称还没有任何正式的会谈，但它对母公司未来是否会有这样的举动没有发表观点。市场大多数的分析报告都认为，意大利电信会是巴西电信市场最有可能的投资买家，因为它决意维持好自己在巴西的生意。
原因有可能是埃及传奇性的富豪Naguib Sawiris近日又说到了他对投资意大利电信的兴趣，不过前提是意大利电信必须保留住在巴西运营的条件，但TIM巴西的亏损使得意大利电信在全球100的排名表里受到了影响。
意大利电信有29.7%的收入来自巴西市场，其排名下滑了一位到第14，意大利电信过去两年一直在稳步下滑，从2011年开始，跌出了前十。
巴西市场对美洲移动的重要性也相当不小，它巩固了美洲移动在拉美地区最大运营商的地位。由于软银的大幅增长，美洲移动的排名下滑一位排到第9，墨西哥和巴西市场加起来占美洲移动全体营收的63.5%。美洲移动近年在本土市场遭遇了一系列的挑战，由于它在固网和移动市场的份额分别达到了80%和70%，监管部门Ifetel正极力推进市场竞争。
因此，美洲移动正着手于出售墨西哥公司的部分资产，把自己的份额降到50%以下，以避开非对称管制，从而获得经营电视业务的批准。美洲移动的创始人卡洛斯?斯利姆在一次采访中提到，美洲移动正在和多家潜在买家接触。假如一切按计划进行，美洲移动在墨西哥市场的下滑会因为资产出售而相互抵销。
当然，即使美洲移动出售资产，短期内，Oi也不可能取而代之成为拉美排名第一的运营商。Oi可以通过并购来提升自己在全球100运营商里的排名。Oi正处在与葡萄牙电信合并的过程中，合并成立的新公司叫CorpCo。
NII控股在巴西、阿根廷和墨西哥也有移动业务，运营品牌是Nextel，这几年随着客户流失，NII也出售了不少资产。今年，收入下滑了16%，排名降到了第59位。
中国运营商领涨亚太
在拉丁美洲市场格局风云变幻的同时，亚太市场以收入最高取代了欧洲。亚太前三十家运营商一共产生了4297.8亿欧元的收入，而全球前100家运营商一共才有1.22万亿欧元，比去年的1.28万亿欧元下滑不少。
在亚太市场，中国和美国的六家运营商就收入3031.3亿欧元，占比70%。和前一年相同的是，软银份额最高，不过如果减去Sprint的贡献，软银会落败于中国的竞争对手，这还是历史上的第一次。
中国的三大运营商共收入1481.2亿欧元，比前一年又增长了170亿欧元，三家运营商在全球100里的排名都比较靠前，中国电信和中国联通分别是第11和第12名。
中国移动仍然是第4名，但已经紧咬NTT了，去年两家仅相差23.8亿欧元的收入。鉴于这几年中国运营商的增长速度，中国移动明年很可能就拿下NTT，跻身前三。
根据中国本地的货币算，中国移动的收入增长了12.45%，换算成欧元就是增长了77.4亿欧元。此外，根据中国移动的半年报，其上半年的收入为3246.8亿元，比去年同期上涨了7.1%，NTT得看看自己身后的对手了。
今年的排名里，9家收入增长最快的运营商里，其中有4家来自亚太，比如印度国有运营商BSNL，不过高速增长的移动市场竞争也很激烈，BSNL近几年一直挣扎着和巴帝电信、沃达丰竞争。
巴帝电信在全球100运营商里的排名也提升了三位到了第25名，主要来自企业业务的带动，按当地货币算，沃达丰的印度子公司收入也增长了13%，这帮助沃达丰抵销了欧洲市场的疲弱。
沃达丰今年的排名也下滑一位到了第8名，今年出售了所执有的45%的Verizon无线的股份，对财务贡献不小，但这种贡献是一次性的，而明年Verizon有很大的机会拿下全球100运营商榜首的位置。</t>
    <phoneticPr fontId="5" type="noConversion"/>
  </si>
  <si>
    <t>阿尔卡特朗讯推出新G.fast解决方案 破局光铜之争</t>
    <phoneticPr fontId="5" type="noConversion"/>
  </si>
  <si>
    <t>北京时间10月22日下午消息（蒋均牧）阿尔卡特朗讯正推出一款新的超宽带G.fast解决方案——2015年第一季度正式上市。这将进一步扩展其广泛的高带宽固定和无线接入技术产品组合。
新的解决方案将使运营商能够将光纤接入安置得更贴近用户的家庭，随着数据和视频激增驱动下需求持续增长，为他们提供甚至更快的互联网服务。
在商用发布前，阿尔卡特朗讯已经与运营商联合进行了12项试验，包括与奥地利电信（Telekom Austria）子公司A1合作的。在试验中一名普通用户被连接，以独立地在外场测试G.fast。一年前，阿尔卡特朗讯应用矢量化技术携手A1进行了全球首次G.fast实验室试验，实现了1.1Gbps的传输速率。
其他试验包括与英国电信和Orange合作的。还有8次已获确认的运营商联合试验将于今年年底前进行。
A1和奥地利电信集团首席执行官Hannes Ametsreiter说：“我们希望尽可能向用户提供最好的家庭超宽带速率。我们是最早试验G.fast的——一年前与阿尔卡特朗讯携手应用矢量技术实现，我们乐于通过演示G.fast首个用户连接再次与他们一起领跑。”
分析公司Broadbandtrends创始人Teresa Mastrangelo表示：“为满足用户需求和高速宽带服务监管目标，运营商们越来越倾向于光纤到分配点技术。因其拥有提供类光纤速率的能力，又不会像全光纤到户部署那样耗费时间和成本、带来破坏，G.fast将在运营商的超宽带战略中发挥重大作用。”
阿尔卡特朗讯固定网络事业部总裁Federico Guillen称：“显而易见，得益于其提供类光纤速率的能力，G.fast改变了规则。铜与光的争论不再，因为两种技术都能提供客户想要的。这意味着运营商能以最有效的途径扩大其光纤足迹，为最终连接选择铜或光技术，以确保当超宽带服务大行其道时没有客户被落下。”</t>
    <phoneticPr fontId="5" type="noConversion"/>
  </si>
  <si>
    <t>移动支付普及率调查：欧洲居首 亚洲次之</t>
    <phoneticPr fontId="5" type="noConversion"/>
  </si>
  <si>
    <t>10月24日，日前有研究报告显示，移动支付目前已经在全球范围内掀起了一股前所未有的热潮，但欧洲依然是这一全新支付手段采用率最高的地区。
总部位于荷兰阿姆斯特丹的市场调研公司Adyen日前公布了“第三季度移动支付指数”（Q3 Mobile Payments Index）报告，而这一报告所统计的时间范围恰好是在苹果正式推出Apple Pay之前的全球移动支付发展情况。
总体来看，移动设备支付方式目前已经占据了今年第三季度在线支付总额中23.3%的比例，这一比例环比今年第二季度的21.5%迎来了小幅上升。从地区来看，欧洲依旧是移动支付普及率最高的地区，该地区的移动支付采用率达到了24%。亚洲排名第二，该地区的移动支付采用率为17%。但需要指出的是，亚洲同时也是移动支付发展势头最为迅猛的地区，因为该地区移动支付领域在今年迎来了高达58%的同比增长。
然而，令人有些大跌眼镜的是，北美地区的移动支付采用率几乎同上一季度没有任何区别，该地区的移动支付采用率依旧为16.7%。
“我认为，真正的未来是属于那些愿意主动接受当地人们喜爱的移动支付方式，并愿意不断精简自己结算流程的企业。”Adyen首席商务官罗兰特-普锐斯（Roelant Prins）说道。</t>
    <phoneticPr fontId="5" type="noConversion"/>
  </si>
  <si>
    <t>中兴通讯在香港开启商用VoLTE服务</t>
    <phoneticPr fontId="5" type="noConversion"/>
  </si>
  <si>
    <t>近日, 中兴通讯为香港运营商 CSL Mobile Limited 开通了商用VoLTE (Voice Over LTE) 服务，用户只需要拥有一部支持VoLTE的手机，便可通过4G LTE网络使用快速语音接续及高清视频业务, 大大提升了用户体验。在开通商用服务的短短几周內，VoLTE的用户就已将近10万。
中兴通讯提供的端到端VoLTE解决方案，完全利用第四代移动通讯LTE网络，将用户间的语音实时地通过数据包进行交换，可大幅缩短语音的接续时间。经测试，VoLTE用户之间拨打电话，最快仅需1秒即可接通；而VoLTE用户拨打非4G LTE网络用户，接通时间也仅需大约4秒。相比以往3G网络（约为7秒），VoLTE为用户提供更为快速的语音接续，提升业务体验。同时，高清编解码技术的使用，使视频通话的解像度高达640x480pixels，画面非常清晰，而且语音和视频通话可一键转换，快捷简便。
中兴通讯核心网产品总裁刘建华表示：“在迅速发展的4G时代，网络品质将聚焦终端客户体验，中兴通讯凭借在全球LTE市场丰富的建网经验，将力求为香港带来最新、最酷的4G语音服务。”
中兴通讯是业界领先的端到端IMS网络提供商。截至目前，IMS产品在全球拥有160多个商用/试验合同，其中，商用合同近120个。在中国市场份额领先，海外市场已进入德国、奥地利、意大利、波兰、土耳其、斯洛文尼亚、纳米比亚、秘鲁、美国等国家。</t>
    <phoneticPr fontId="5" type="noConversion"/>
  </si>
  <si>
    <t>阿尔卡特朗讯采用突破性技术为现有超宽带光纤接入网络扩容</t>
    <phoneticPr fontId="5" type="noConversion"/>
  </si>
  <si>
    <t xml:space="preserve"> 阿尔卡特朗讯宣布推出业内首个TWDM-PON（基于时分和波分复用的无源光网络）解决方案。借助这种全新的固定超宽带接入技术，运营商将能够顺利提升现有光纤网络的容量，满足广大客户不断增长的数据需求。
自2010年以来，阿尔卡特朗讯与沃达丰一直致力于联合开发TWDM-PON技术，测试适合该技术的各种潜在部署环境。在这期间，两家公司为实现其标准化做出了巨大贡献并成功完成了技术测试。
TWDM-PON技术已成为目前广泛使用的GPON（千兆无源光网络）技术的最佳更新换代产品。通过在每根光纤上采用四个波长，TWDM-PON总计可提供40Gbps容量，且能满足新的运营和商业需求，帮助运营商实现比前几代PON技术更快、更高的投资回报。
主要信息：
• 借助TWDM-PON技术，运营商可通过每个波长提供多种不同的业务。例如，单根光纤可同时承载家庭、商业和移动回程等业务。由于在同样的基础设施上提供了更多种业务，这就大大降低了成本、增加了收入来源。
• 通过灵活配置每根光纤提供多种客户服务，从几Mbps到10Gbps。
• TWDM-PON可与现有的PON技术共存，帮助运营商通过更加清晰、高性价比的方式演进其现有的光纤接入网络。
• 该技术可实行“按需支付”的模式，使运营商能够便捷、高性价比地按需提高带宽。
• 波分复用意味着运营商可轻松共享基础设施。这将促进竞争（例如，市政网络可租给不同的服务提供商使用）或合作（运营商可共同投资共享的光纤网络，促进超宽带部署）。
• 支撑TWDM-PON技术的是阿尔卡特朗讯固定超宽带产品系列的支柱产品7360 ISAMFX解决方案，可确保网络平滑演进。阿尔卡特朗讯正引进一种全新的4接口TWDM-PON线卡和光网络设备来支持10Gbps对称比特率。产品将于2015年第一季度推出。
沃达丰集团的Matt Beal表示：“个人与企业客户通过移动和固定网络快速接入数据和业务的需求不断增长。TWDM-PON作为一种突破性技术，将帮助我们在部署新业务时更好地控制网络容量并实现更高的灵活性。多年来，我们与阿尔卡特朗讯密切合作致力于开发该技术，期待在我们的西班牙网络上对其进行测试评估。”
阿尔卡特朗讯固网业务部总裁Federico Guillén表示：“在过去四年里，阿尔卡特朗讯与沃达丰密切合作，致力于演进PON技术。我们的首个TWDM-PON解决方案正是彼此良好合作的结晶。阿尔卡特朗讯致力于技术创新项目。作为铜和光纤固定接入技术的领导者，我们正通过不断演进PON技术进一步增强自己的领导力。通过探测该技术在不同国家的固定和移动运营中的潜在价值，沃达丰为实现TWDM-PON的行业标准化发挥了重要作用。”
Ovum智能网络部首席分析师Julie Kunstle表示：“TWDM-PON将实现远远高于前几代光纤接入技术的投资回报率，其更高的容量和灵活性不仅能够支持更高的带宽业务，还将为新的运营和业务模式提供良好平台，使TWDM-PON成为有线和无线运营商高度关注的新技术。” </t>
    <phoneticPr fontId="5" type="noConversion"/>
  </si>
  <si>
    <t>运营商出新招 “工作手机”成企业利器</t>
    <phoneticPr fontId="5" type="noConversion"/>
  </si>
  <si>
    <t>一款能够智能进行客户关系管理的新型“工作手机”近日引起了企业家和公众的广泛关注。据介绍，企业只要使用这部名为“集节号”的工作手机，就可以实现客户来电智能提示、客户资料智能分析等客户关系功能。这样的工作手机可以更好地管理工作相关资源，提升工作效率，理顺员工和管理者之间的关系，同时还可以让员工在“工作模式”和“休假模式”之间切换，实现劳逸结合。
据介绍，这部集节号“工作手机”是由电信运营商分享通信定制推出的集团产品，这家运营商自2013年年底进入移动通信市场，此前也一直专注于企业级用户，据分享通信集团执行总裁康志斌介绍，分享通信已经在包括上海在内的多个城市向用户放号，只需登录分享通信网上营业厅即可选号开通，集节号工作手机的智能分析功能是基于分享通信自主研发的相关云平台所开发的。本次分享通信在展示“工作手机”的同时，更明确提出“客户纽带运营商”的定位，提供移动通信和客户关系的整合服务。“工作手机”不仅解决了企业内员工关系、企业外客户关系的难题，还实现了免布线免安装即可电话会议、内部通话免费的移动总机服务。
一些沪上企业主表示，这样的工作手机可谓企业管理的“神器”，统一总机号及员工短号码、帮助企业自动管理客户关系的VCRM软件，通信记录智能归档，这些功能都非常实用。更重要的是，即使员工离职，客户资料也不会丢失，避免了客户流失的风险，根据时间、地域、事件进行话务量分析，还可以提升业务效率。一位企业员工在接受采访时表示，“工作手机”可以实现内部员工免费通话，并享受超值资费套餐，体现了公司人性化的管理。
有关专家认为，移动互联网技术的高速发展为企业提供了更多解决难题的方法，手机越来越强的社交属性让它成为人们手中的“纽带”，而工作手机则正是企业与员工、客户之间的“纽带”，在企业发展中发挥重要作用。</t>
    <phoneticPr fontId="5" type="noConversion"/>
  </si>
  <si>
    <t>工信部和住建部联合督查 光纤到户国家标准贯彻实施情况</t>
    <phoneticPr fontId="5" type="noConversion"/>
  </si>
  <si>
    <t xml:space="preserve"> 为贯彻落实光纤到户国家标准，加快推进光纤到户建设，保障光纤到户工程质量，2014年9月~10月，工信部通信发展司、住建部标准定额司组织4个联合检查组分别赴河南、湖北、陕西、四川、浙江、江西、天津、黑龙江8个省（市）进行了光纤到户国家标准贯彻实施情况监督检查。实地核查了40个光纤到户工程项目执行光纤到户国家标准情况。
从检查情况看，受检省市通信管理局、住房和城乡建设主管部门都高度重视光纤到户工作，基本制定了相应的政策措施，建立了协同工作机制，检查项目基本能够执行光纤到户国家标准，光纤到户工作稳步推进，实现光纤到户的住宅小区比例不断上升，住宅小区“入场难”的问题得到明显缓解。各地在贯彻落实中积极总结经验，创新工作方法，形成了许多行之有效的经验。河南组织制定了房屋建筑宽带网络设施的地方标准，将光纤到户从住宅扩展到公共建筑；陕西在地市成立推进光纤到户的工作机构，确保国家标准在事前、事中和事后全面落实到位；黑龙江加强通信行业与住建系统的沟通协调，建立了例会制度、通报制度、工作协作参与机制、联络机制等，强化了光纤到户国家标准的贯彻落实；江西加强对光纤到户工程质量和施工规范的监督，通过引入专业监理人员，监督光纤到户工程的关键环节，将监理资料作为验收备案的重要参考。</t>
    <phoneticPr fontId="5" type="noConversion"/>
  </si>
  <si>
    <t>GSMA敦促印度政府谨慎对待频谱拍卖</t>
    <phoneticPr fontId="5" type="noConversion"/>
  </si>
  <si>
    <t>北京时间10月24日午间消息 全球移动通信系统协会（GSMA）敦促印度政府谨慎对待频谱拍卖——只有在市场上可用频谱充足的情况下，方进行计划中的下一次大拍卖。
明年的拍卖将重新分配800MHz、900MHz、1800MHz和2100MHz频段上的频谱，部分地延续老牌运营商现有的牌照——如果处理不当，这可能会损害印度的电信行业，GSMA首席监管官汤姆·菲利普（Tom Phillips）在一份声明中表示。
“由于重新授予牌照被归为拍卖进程的一部分，现有运营商无法保有他们现在的频谱，这不仅将危及他们自身业务，还可能危及他们向全国民众提供的至关重要的移动服务的持续性。”他说。
印度电信监管局（TRAI）已经建议政府在拍卖之前释放更多的频谱。建议包括交换当前分配给军队的2100MHz频段频谱，这个频段可以用于3G。
“下一次拍卖（还）应该只有在所有关键频段上的可用频谱都充足的情况下进行，即800MHz、900MHz、1800MHz和2100MHz。”菲利普说。
他补充说，印度电信部（DoT）应该就释放700MHz频段频谱用于4G的时间表作出一个初步声明。
“世界各国政府都对制定高底价越来越谨慎，比如在巴西政府最近进行的拍卖中，所有频段均无人中标。”他说，“业界普遍认为，高底价不会带来较高的最终拍卖收益而只会令市场扭曲，危及投标者在其网络上投资的能力。”</t>
    <phoneticPr fontId="5" type="noConversion"/>
  </si>
  <si>
    <t>韩国将部署10Gbps宽带业务 7秒下完高清电影</t>
    <phoneticPr fontId="5" type="noConversion"/>
  </si>
  <si>
    <t>韩国一直以来是世界宽带网速的标杆，作为行业领先者，韩国人似乎有点根本停不下来了。据科技网站Reviewed.com 10月22日报道，韩国互联网服务提供商SK Broadband于上周对外宣布，公司已经准备在韩国开启10GB每秒宽带服务器。
10GB每秒的网速，换而言之意味着用户仅需7秒便可将一部高清电影下载完毕。尽管全民推行还未开启，但10GB每秒的宽带速度毫无疑问将使得韩国在全世界平均网速的排行榜上继续稳坐第一名。可以说，能有今天的成绩离不开韩国政府的大力支持。就在2014年初，韩国政府为在2020年前实现5G无线网络而斥资15亿美元(约合人民币91.8亿)帮助本国企业研发。而作为韩国第一大财团的三星目前已经实现每秒1GB无线传输能力。
目前在韩国，普通民众正享受着每秒高达24.6MB的人均网速，而据阿卡迈技术公司表示这一数据是美国平均网速(11.4MB每秒)的两倍。如此显著的优势令美国消费者恐怕只能望洋兴叹，美国现存高速网络来自于谷歌的光纤业务Google Fiber，但该业务仅在人群密度低及一些小城市中实施。
如此低密度的高速网络覆盖与韩国宽带产业的飞速增长自然也给美国网络运营商带来不小压力，诸如美国康卡斯特电信公司正在竭尽自身全力去说服美国民众高速网络并不是必须的。AT&amp;T 及 Verizon更是联合游说美国联邦通信委员会相信10MB每秒已经很好诠释了宽带这一技术。时代华纳有线电视更是直截了当的表示不存在大量高网速宽带的需求。
根据阿卡迈技术公司提供的数据，目前全球网速前十名地区依次为：韩国、日本、中国香港、瑞士、荷兰、拉脱维亚、瑞典、捷克、芬兰及爱尔兰。</t>
    <phoneticPr fontId="5" type="noConversion"/>
  </si>
  <si>
    <t>华为拟加大在欧盟采购支出 2015年将达40.8亿美元</t>
    <phoneticPr fontId="5" type="noConversion"/>
  </si>
  <si>
    <t>北京时间10月23日上午消息（蒋均牧）华为宣布计划进一步加大在欧盟采购支出，作为其欧洲投资计划的一部分。在10月20日的欧洲合作伙伴大会上，它强调了其坚实的合作伙伴生态系统在实现双赢结果中发挥的作用。14家合作伙伴因对这一进程的杰出贡献被授予华为欧洲供应商大奖。
2013年，华为从欧洲采购了价值34亿美元的零部件、工程和后勤服务，如今在该地区的采购支出正进一步加快。到2015年，预计华为的直接采购将价值40.8亿美元。
这些预测与华为增加在欧洲整体投资的计划相一致。华为计划在未来五年内雇佣5500多名员工，并在未来三年内将研发人员规模增加一倍。</t>
    <phoneticPr fontId="5" type="noConversion"/>
  </si>
  <si>
    <t>软银领投印尼电商巨头Tokopedia 1亿美元融资</t>
    <phoneticPr fontId="95" type="noConversion"/>
  </si>
  <si>
    <t>北京时间10月22日消息，据路透社报道，软银周三宣布，将领投印尼电商巨头PT Tokopedia的1亿美元融资。这是软银在副董事长尼克什·奥罗拉(Nikesh Arora)领导下的第三笔海外投资。
软银旗下新成立的互联网和媒体公司(SIMI)将参与对PT Tokopedia的1亿美元投资。红杉资本和现有股东软银泛亚基金(SB Pan-Asia Fund)也将参与PT Tokopedia的此轮融资。SIMI和红杉资本的代表还将加入PT Tokopedia董事会。SIMI由奥罗拉领导。
在此之前，软银已经收购了韩国在线视频服务DramaFever，并在本月初斥资2.5亿美元收购美国传奇影业(Legendary Entertainment)少数股份。投资PT Tokopedia将是SIMI在奥罗拉领导下进行大力海外扩张的最新交易。
PT Tokopedia创建于2009年，旗下一个在线商城允许印尼的个人和企业开设自主在线商店，商业模式类似于日本电商巨头乐天。
软银称，受制于特定条件，这笔投资预计将于12月完成。</t>
    <phoneticPr fontId="95" type="noConversion"/>
  </si>
  <si>
    <t>中移动阿里密谋合作：欲组建公司重塑飞信</t>
    <phoneticPr fontId="5" type="noConversion"/>
  </si>
  <si>
    <r>
      <t>沉寂两年多的阿里旗下智能操作系统“YunOS”日前重新走向聚光灯下。与以往不同的是，这次阿里云选择了在智能手机业界比天语、小辣椒、康佳等名气更大的魅族，此外，还开始拉拢运营商部署生态链。
据腾讯科技从可靠渠道获悉，阿里近期正在与中国移动洽谈一项合作，涉及中移动飞信与阿里云YunOS的深度合作，双方已交换了意向，但目前还未有实质进展。
据接近双方洽谈的人士向腾讯科技透露，中移动和阿里计划组建合资公司单独运作飞信，其次，阿里云YunOS与中移动终端公司将进行深度合作，推出基于YunOS的终端产品，不仅仅限于中移动自主品牌，还包括其他手机品牌。
但由于中移动还在筹划互联网公司以及新媒体公司，与阿里合资公司的计划目前并未提到具体日程上。
今年4月，阿里发布了新的云手机战略——移动“生态链战略”，区别于两年前发布的云手机平台战略。平台战略强调专业化分工，生态链战略强调封闭环境里的控制力。生态链战略是阿里集团移动互联网战略的升级，首要任务的是发展OEM合作伙伴。
从此次合作不难看出，阿里云YunOS汲取了之前单一地与企业硬件合作教训，而是开始向阿里云YunOS生态链的部署，寄望借助中移动的终端平台为生态链快速打造规模硬件基础，毕竟运营商渠道在终端厂商中的号召力是显而易见的，比起阿里针对终端厂商给出的优惠条件更快速有效。
而成立单独公司运作飞信，则是YunOS在构建移动互联网的入口，一旦有了终端的规模，则需要考虑入口的控制，这也是阿里移动生态链的最根本目的。
所以此番合作阿里最在意的是与飞信的深度融合，据上述人士透露，双方在几个月前开始接洽。
针对阿里方面提出的合作意向，中移动当时仅对终端公司与YunOS的合作较为感兴趣。这是因为中移动正在大力推自主品牌手机，但Android同质化的竞争，以低价策略并不能快速提升品牌效应，与YunOS合作则会凸显差异化，有机会脱颖而出。
对于成立合资公司运作飞信，中移动其实有自己的规划，其或许现在并不急于需求外力。尽管飞信现状每况愈下，但中移动依然把飞信被定义为未来的融合通信产品，其可以和中移动的其他产品功能结合，充分和手机联系人、拨号盘等终端能力结合，尽快实现全量用户默认开通飞信。
目前，中国移动对于飞信的改造还在进行，年内已经开通点对点的免费网络通话，而且提供免费流量支撑，显然是从应用开发层面做好了与VOLTE对接的准备。
而随着中移动在4G网络的成熟，新版飞信拟增加“身边”功能，借助其通信能力和用户关系链，实现从熟人社交到陌生人社交的跨越，还给未来飞信商业化增加更多的想象空间。
但归结到底，中移动固有基因转型慢的思维难以迎合现有移动互联网的发展，其业务形态的提升往往也是错失最佳时机，牵手阿里未尝不是件好事。因为飞信一直以来都被认为缺少互联网基因，也需要类似YunOS这样的新平台来承载
即使双方合作达成，未来合资公司内部的控制权依然是外界关注的焦点。运营商一向比较强势，即便成立合资公司，中移动也必将是掌握生杀大权，双方如何携手掌控合资公司的方向依然是棘手的待解问题。
“成立独立公司运作飞信，与电信和网易的合作的易信模式类似，不过中移动不会向中国电信那样放弃业务运营管理权，而作为飞信一直以来的服务商神州泰岳也有意注资该公司。”该人士表示。</t>
    </r>
    <r>
      <rPr>
        <sz val="10"/>
        <rFont val="Times New Roman"/>
        <family val="1"/>
      </rPr>
      <t>‍</t>
    </r>
    <r>
      <rPr>
        <sz val="10"/>
        <rFont val="宋体"/>
        <family val="3"/>
        <charset val="134"/>
      </rPr>
      <t xml:space="preserve">
</t>
    </r>
    <phoneticPr fontId="5" type="noConversion"/>
  </si>
  <si>
    <t>Comcast三季度每股收益73美分 超预期</t>
    <phoneticPr fontId="95" type="noConversion"/>
  </si>
  <si>
    <t xml:space="preserve">北京时间10月23日晚间消息，美国最大的有线电视公司康卡斯特(Comcast)(NASDAQ:CMCSA)第三季度经调整后每股收益0.73美元，预估0.71美元。公司第三季度营收同比增4.0%至167.9亿美元，比预估低3000万美元。
公司股价盘前上涨0.99%。
</t>
    <phoneticPr fontId="95" type="noConversion"/>
  </si>
  <si>
    <t>诺基亚三季报：三年来首现季度营收增长</t>
    <phoneticPr fontId="5" type="noConversion"/>
  </si>
  <si>
    <t xml:space="preserve">新浪报道，诺基亚(NOK.N)周四（10月23日）发布的最新财报显示，由于电信运营商增加网络开支，该公司的利润超出分析师预期，并实现自2011年以来首次季度营收增长。
诺基亚的财报显示，不计部分项目，该公司第三财季每股收益从一年前的0.06美元增至0.09美元。分析师平均预计该公司当季实现每股收益0.06美元。诺基亚第三财季营收增长13%，至33亿欧元(约合42亿美元)，高于分析师30亿欧元的平均预期。
</t>
    <phoneticPr fontId="5" type="noConversion"/>
  </si>
  <si>
    <t>澳大利亚电信巨头Telstra大举挺进医疗保健业</t>
    <phoneticPr fontId="95" type="noConversion"/>
  </si>
  <si>
    <t xml:space="preserve">《澳华财经在线》10月22日报道，澳大利亚最大电信公司澳大利亚电信（Telstra）加大对医疗业务板块投入，宣布将与医疗服务提供机构设立全球性及区域性合伙关系，将电子通讯与医疗保健服务相结合，更好地联系农村和地区患者，提升其医疗服务体验。
　　报道称，人口老龄化和慢性疾病增多给澳大利亚医疗系统带来的压力不断增大，也预示着规模达1200亿澳元的医疗保健行业将持续扩张。澳大利亚电信正在考虑移动及固话业务收入以外的创收渠道，且认为医疗业务会成为潜在的增长板块。澳大利亚电信去年2月刚成立的医疗服务分支将升级为单独的业务单元Telstra Health，与医疗保健管理机构及服务提供商合作，向病人提供入户医疗服务。
　　澳大利亚电信零售部总裁巴兰缇尼（ Gordon Ballantyne）表示，Telstra Health将力争在病人、医疗工作者、医疗、药房、政府及医疗基金之间建立完善的沟通网络，提升健康管理的便捷性。
　　报道指出，澳大利亚人医疗保健支出增速将较经济增长快2倍以上，产业规模会从2010年的1,200亿澳元扩大至2020年的2,000亿澳元，占据GDP的比重将接近10%。如何梳理和整合碎片化的医疗服务系统，为每个澳大利亚人带来高品质医疗服务，面临诸多挑战，包括人口老龄化、慢性病增多、医疗服务平等可及不足等。
</t>
    <phoneticPr fontId="95" type="noConversion"/>
  </si>
  <si>
    <t>TCL通讯前九月销售智能终端2593万台 净利润猛增</t>
    <phoneticPr fontId="5" type="noConversion"/>
  </si>
  <si>
    <t xml:space="preserve"> 10月24日早间消息 TCL集团昨日晚间发布财报指出，前三季度共实现营业收入692.1亿元，同比增长13.3%；其中销售收入为675.9亿元，同比增长13.2%；利润总额同比增长 64.9%至35.9亿元，净利润同比增长72.8%至30.1亿元，其中归属于上市公司股东的净利润22.2亿元，同比增长75.4%。TCL集团预计，2014年归属上市公司股东净利润将同比增长42%~49%,突破30亿元。
净利润大增的原因之一是华星光电产能持续提升，产销两旺；其二是TCL通讯智能手机产品销量快速增长，整体销售均价及毛利率同比均有提升。财报显示，前三季度TCL通讯营业收入达159.8亿元，同比增长69.6%；净利润5.73亿元，同比增加了5.58亿元！
财报显示，前三季度总计销售终端产品4861.0万台，其中智能终端2593.2万台，同比增长162.1%，其中绝大部分是智能手机。受益于中高端智能产品占比不断扩大，TCL通讯产品的销售均价由去年同期的42.2美元提升至52.7美元，毛利率提升至25.9%。
财报还透露，TCL通讯二期厂区已经建成，年产能提升至1.2亿台。 </t>
    <phoneticPr fontId="5" type="noConversion"/>
  </si>
  <si>
    <t>赵厚麟以绝对票选优势当选国际电联新任秘书长</t>
    <phoneticPr fontId="5" type="noConversion"/>
  </si>
  <si>
    <t>10月20日，国际电信联盟2014年全权代表大会（PP-14）在韩国釜山召开。本次大会为期三周，将产生国际电信联盟新一届领导层和理事国，制定国际电信联盟未来四年战略规划和财务规划。我国推荐的现任国际电信联盟副秘书长赵厚麟将作为唯一候选人竞选秘书长职务，我国还将竞选连任国际电信联盟理事国。
此次2014年国际电信联盟全权代表大会将选举产生国际电信联盟的高级管理层：秘书长、副秘书长、无线电通信局主任、电信标准化局主任和电信发展局主任五位选任官员，以及理事国和无线电规则委员会委员。
选举程序将于10月23日开始，共有11名候选人参与秘书长、副秘书长、电信标准化局、电信发展局和无线电通信局主任的竞争，其中秘书长候选人有1名、副秘书长候选人有5名、无线电通信局主任候选人有1名、电信标准化局主任候选人有3名、电信发展局主任候选人有1名。
而据最新的消息显示，赵厚麟已经高票当选新一届国际电联秘书长，此次共有156国参加投票，赵厚麟以152票高票当选。</t>
    <phoneticPr fontId="5" type="noConversion"/>
  </si>
  <si>
    <t>亚马逊首款智能手机哑火 倒贴1.7亿美元</t>
    <phoneticPr fontId="5" type="noConversion"/>
  </si>
  <si>
    <t>亚马逊推出的首款智能手机似乎并未受到消费者的追捧。
这家公司在周四发布的财报中表示，将为仍未销售出的Fire Phone智能手机和其它相关支出计入1.70亿美元的支出。Fire Phone当前通过美国第二大移动运营商AT&amp;T在美国市场独家销售。
亚马逊表示，截至第三季度末，该公司未销售出的Fire Phone总价为8300万美元。Fire Phone从今年夏季开始销售，但是有所的迹象表明，该产品的销量并不乐观，而且各方对Fire Phone的评价也相当的糟糕。
在Fire Phone上市的前几周，BI记者曾到访过若干家AT&amp;T零售店，发现很少有消费者正在购买该产品。鉴于此，亚马逊和AT&amp;T在今年9月份宣布，将把含有两年合约的Fire Phone售价下调至0.99美元，这也就意味着Fire Phone的销量并不令人满意。Fire Phone最初含有两年合约的售价为200美元。
亚马逊当日发布了令人失望的第三季度财务数据。以下为相关数据：
--每股收益：-0.95美元（分析师预计亚马逊当季每股亏损0.74美元）；
--营收：205.8亿美元（分析师预计亚马逊当季营收为208.4亿美元），较上年同期增长了20%；
--亚马逊预计下一季度的营收为273亿美元至303亿美元，同样未达市场预期。
受此影响，亚马逊股价在盘后交易中一度下跌12.89%。
亚马逊第三季度的运营亏损为5.44亿美元（该公司此前预计运营亏损在4.10亿美元至8.10亿美元之间）。2013年第三季度，亚马逊运营亏损仅为2500万美元。亚马逊预计，第四季度的运营利润在亏损5.70亿美元至盈利4.30亿美元之间。该公司第四季度的股权奖励支出约为4.70亿美元。
亚马逊第三季度的物流成本为26亿美元，高于上年同期的20亿美元。（亚马逊在第二季度曾宣布，该公司到年底将新增6个物流中心，以及15个“分类”中心。）亚马逊第三季度的物流成本占据了210亿美元总运营支出的大约12%。
亚马逊第三季度的运营现金流同比增长15%，至57.1亿美元；自由现金流增加至10.8亿美元，高于上年同期的3.88亿美元。
亚马逊预计，公司第四季度的营收将在273亿美元至303亿美元，同比增长7%至18%。
亚马逊同时还表示，云计算服务Amazon Web Services（AWS）在第三季度的使用同比增长了近90%。该公司首席执行官杰夫·贝索斯（Jeff Bezos）过去曾说，他预计终有一天AWS将成为亚马逊最大的业务。亚马逊未单独披露AWS业务的营收数据，该业务被划分在亚马逊的其它业务之内。亚马逊其它业务第三季度营收同比增长了37%。
亚马逊在电话会议中表示，公司媒体业务增幅下滑，主要是越来越多的学生开始租赁教科书，而不像过去那样购买教科书。
亚马逊首席财务官汤姆·斯库塔克（Tom Szkutak）在电话会议中称，亚马逊正在努力最大化自由现金流，然后再使用资金来进行投资，从而让公司在长期内取得成功。</t>
    <phoneticPr fontId="5" type="noConversion"/>
  </si>
  <si>
    <t>解读微软最新财报：向云转型正获得回报</t>
    <phoneticPr fontId="5" type="noConversion"/>
  </si>
  <si>
    <t>　新浪科技讯 10月24日上午消息，微软今天早间公布的2014财年第一季度业绩显示，在云业务营收的大幅增长的提振之下，微软营收和净利润都超出了分析师预期。在良好业绩的刺激之下，微软股价盘后大涨3%。这同时还表明，微软新CEO提出的移动为先、云为先的战略正在获得回报。
　　最新的财务数据已经开始显现微软的业务转型。总结而言，传统业务放缓，云计算和设备业务开始大幅增长。
　　第一个，收购而来的手机业务在大幅亏损之后开始赢利了。在第一财财季中，手机业务的营收是26亿美元，毛利润为4.78亿美元；第二个；XBox主机销售大幅增长102%，达到240万台；第三个；企业级云服务收入增长了128%，实现了连续的三位数增长；第四个；占据营收一半的传统商业软件业务营收增长放缓；面向PC的软件授权营收下跌8%。
　　虽然微软大部分营收还是来自向企业和家庭电脑用户销售传统软件，但是这部分业务显然前景并不确定，并且增长可能会进一步放缓。因为PC购买量在下滑，企业也开始购买基于互联网的软件服务，就是我们常说的云服务，而不是把软件再运营在自己的服务器上。
　　这样的趋势意味着，未来的增长点将是云计算业务。而事实上，微软这部分业务也表现优异，已经连续5个季度实现超过100%的增长。
　　微软预期今年来自云计算业务的营收可以达到44亿美元。虽然现在微软云服务营收占比仅为5%，但是这部分业务的增长非常迅速。这对于向云转型的微软而言，非常关键。
　　除了提供Azure公共云计算服务之外，微软还向企业提供了混合云服务，以及基于互联网的软件服务。同时，为了夯实Azure的基础，微软还与IBM(162.18, 0.39, 0.24%)、甲骨文(38.23, 0.59, 1.57%)、Salesforce(57.88, 1.63, 2.90%)、SAP(66.16, 2.02, 3.15%)、Docker等企业达成了战略合作，让Azure成为了目前最为开放、兼容性最好的云平台。
　　别再纠结于微软的Windows系统比不上Android和iOS了，因为这压根就不是微软关注的未来。
  微软瞄准的是一个更大的IT市场，抢夺的是IBM、惠普、EMC等这样的传统IT厂商的生意。这是一个比手机、PC软件授权规模更大的生意。在微软从事的云计算市场上，亚马逊、谷歌才是真正的对手。
　　自纳德拉出任CEO以来，微软展现出了多年以来从未有过的良好势头。对于不了解纳德拉的人来说，可能会惊叹于新任CEO对于资本市场的深入理解，但其实对于技术出身的纳德拉来说，微软业绩的强劲表现，只是对技术和创新回归、重新聚焦用户变化的自然反应而已。
　　近日，纳德拉接受了美国老牌生活杂志《名利场》的专访，在解释微软在哪些领域做得比别的科技公司好的时候，他却只用了两句话就解释清楚了这个问题，他说：“公司的核心和灵魂就是致力于最佳的软件体验，节约组织机构和个人的时间，这样他们才可以节省时间，提高效率。”
　　两句话的回答非常的简明扼要，但是其实这两句话就是在强调微软未来会利用“移动为先，云为先”的战略为企业组织和个人带来更多的生产力。</t>
    <phoneticPr fontId="5" type="noConversion"/>
  </si>
  <si>
    <t>营业总收入(万元)</t>
  </si>
  <si>
    <t>利润总额(万元)</t>
  </si>
  <si>
    <t>归属母公司股东的净利润(万元)</t>
  </si>
  <si>
    <t>证券代码</t>
  </si>
  <si>
    <t>名称</t>
  </si>
  <si>
    <t>本期</t>
  </si>
  <si>
    <t>上年同期(调整后)</t>
  </si>
  <si>
    <t>增长率(%)</t>
  </si>
  <si>
    <t>000063.SZ</t>
  </si>
  <si>
    <t>000586.SZ</t>
  </si>
  <si>
    <t>汇源通信</t>
  </si>
  <si>
    <t>000829.SZ</t>
  </si>
  <si>
    <t>天音控股</t>
  </si>
  <si>
    <t>000892.SZ</t>
  </si>
  <si>
    <t>星美联合</t>
  </si>
  <si>
    <t>002089.SZ</t>
  </si>
  <si>
    <t>新海宜</t>
  </si>
  <si>
    <t>002093.SZ</t>
  </si>
  <si>
    <t>国脉科技</t>
  </si>
  <si>
    <t>002230.SZ</t>
  </si>
  <si>
    <t>科大讯飞</t>
  </si>
  <si>
    <t>拓维信息</t>
  </si>
  <si>
    <t>光迅科技</t>
  </si>
  <si>
    <t>春兴精工</t>
  </si>
  <si>
    <t>300017.SZ</t>
  </si>
  <si>
    <t>300025.SZ</t>
  </si>
  <si>
    <t>华星创业</t>
  </si>
  <si>
    <t>300038.SZ</t>
  </si>
  <si>
    <t>梅泰诺</t>
  </si>
  <si>
    <t>300047.SZ</t>
  </si>
  <si>
    <t>300050.SZ</t>
  </si>
  <si>
    <t>世纪鼎利</t>
  </si>
  <si>
    <t>300081.SZ</t>
  </si>
  <si>
    <t>恒信移动</t>
  </si>
  <si>
    <t>300113.SZ</t>
  </si>
  <si>
    <t>顺网科技</t>
  </si>
  <si>
    <t>大富科技</t>
  </si>
  <si>
    <t>300136.SZ</t>
  </si>
  <si>
    <t>300205.SZ</t>
  </si>
  <si>
    <t>天喻信息</t>
  </si>
  <si>
    <t>300211.SZ</t>
  </si>
  <si>
    <t>亿通科技</t>
  </si>
  <si>
    <t>300213.SZ</t>
  </si>
  <si>
    <t>佳讯飞鸿</t>
  </si>
  <si>
    <t>300248.SZ</t>
  </si>
  <si>
    <t>新开普</t>
  </si>
  <si>
    <t>300264.SZ</t>
  </si>
  <si>
    <t>佳创视讯</t>
  </si>
  <si>
    <t>朗玛信息</t>
  </si>
  <si>
    <t>300292.SZ</t>
  </si>
  <si>
    <t>吴通通讯</t>
  </si>
  <si>
    <t>300299.SZ</t>
  </si>
  <si>
    <t>富春通信</t>
  </si>
  <si>
    <t>300310.SZ</t>
  </si>
  <si>
    <t>宜通世纪</t>
  </si>
  <si>
    <t>300312.SZ</t>
  </si>
  <si>
    <t>邦讯技术</t>
  </si>
  <si>
    <t>300322.SZ</t>
  </si>
  <si>
    <t>硕贝德</t>
  </si>
  <si>
    <t>300353.SZ</t>
  </si>
  <si>
    <t>东土科技</t>
  </si>
  <si>
    <t>300366.SZ</t>
  </si>
  <si>
    <t>创意信息</t>
  </si>
  <si>
    <t>300383.SZ</t>
  </si>
  <si>
    <t>光环新网</t>
  </si>
  <si>
    <t>600050.SH</t>
  </si>
  <si>
    <t>中国联通</t>
  </si>
  <si>
    <t>600076.SH</t>
  </si>
  <si>
    <t>青鸟华光</t>
  </si>
  <si>
    <t>600289.SH</t>
  </si>
  <si>
    <t>亿阳信通</t>
  </si>
  <si>
    <t>600405.SH</t>
  </si>
  <si>
    <t>动力源</t>
  </si>
  <si>
    <t>600498.SH</t>
  </si>
  <si>
    <t>烽火通信</t>
  </si>
  <si>
    <t>600804.SH</t>
  </si>
  <si>
    <t xml:space="preserve">9月份，我国三家基础电信企业通信业务运行稳定。
一、总体情况
电信业务收入同比增速下滑明显。9月，三家基础电信企业电信业务总量完成1561.4亿元，同比增长15.2%；电信业务收入完成940.7亿元，按可比口径测算同比增长0.7%,比上月同比增长回落2.6个百分点。
1-9月，电信业务总量完成13221.6亿元，同比增长15.0%；电信业务收入累计完成8864.8亿元，按可比口径测算同比增长5.6%，比1-8月同比增长回落0.6个百分点。
二、电信用户发展情况
9月，全国移动电话用户净增559.8万户，总数达12.7亿户。移动宽带用户（3G/4G）净增1583.4万户，总数超过5.25亿。8M以上固定宽带接入用户净增328.9万户，总数接近7000万。
移动宽带用户月净增1583.4万，2G用户加速向4G用户迁移。1-9月，移动电话用户净增4347.0万户，其中，移动宽带用户（3G和4G）净增达到1.24亿户,总数达到5.25亿户，在移动电话用户总数占比由上年末的32.7%提升至41.3%。4G用户继续保持高速增长态势，9月净增突破1300万户，再创新高。3G用户增长趋缓，9月净增降至300万户以下，而2G用户减少规模超过1000万，呈现2G用户直接向4G用户迁移趋势。
高速率宽带用户比重提升明显，光纤接入用户突破6000万户。1-9月，三家基础电信企业互联网宽带接入用户净增1085.8万户，总数达2亿户。宽带提速效果明显，4M以上宽带用户占比达到86.2%，比上年末提升7.4个百分点。8M以上宽带用户达到6982.9万户，占比突破35%，比上年末提升12.4个百分点。光纤接入FTTH/0用户总数突破6000万户，达6006.4万户，占宽带用户比重达30.1%，比上年末提升8.5个百分点。城市宽带用户净增983.6万户，是农村宽带用户净增数的9.6倍，总数差距在3倍以上。农村宽带用户中4M以上用户占比达到65.8%，城市宽带用户中20M以上用户占比突破10%。
手机上网用户比例保持稳定，无线上网卡用户萎缩趋势放缓。9月，移动互联网用户总数达到8.71亿户，同比增长6.3%。其中使用手机上网的用户达到8.33亿户，对移动电话用户的渗透率达到65.5%，比上年提高0.2个百分点。3G上网用户达到3.87亿户，对3G移动电话用户的渗透率达到80.2%。无线上网卡用户规模9月新增45.3万户，整体萎缩趋势小幅放缓，1-9月累计减少65万户，总数达到1592.2万户。
三、电信业务使用情况
移动话音业务量增长不足2%，和用户增速差距缩小到3.7个百分点。在移动电话用户增速明显放缓和互联网应用对话音和短信业务的替代影响下，1-9月，全国移动电话去话通话时长21989.4亿分钟，同比增长1.8%,比1-8月回落0.3个百分点，比上年同期下降3.4个百分点。其中，移动本地和移动长途去话通话时长同比增长1.5%和2.9%，均比1-8月回落0.2个百分点。移动话音业务量和用户增速差距进一步缩小，由1-8月的3.9个百分点缩小至3.7个百分点。每用户月均贡献的移动语音业务量持续下降，移动本地去话MOU值为149.5分钟/月·户，移动长途去话MOU值为45.6分钟/月·户，同比分别下降6.1%、4.8%。
移动短彩信业务量持续下滑，短信业务收入同比减少65亿元。1-9月，全国移动短信业务量5725.6亿条，同比下降17.9%。其中由移动用户主动发起的点对点短信量同比下降19%，比1-8月扩大0.2个百分点，占移动短信业务量比重降至47.9%，比上年末下降0.5个百分点，表明短信作为用户间沟通工具的作用进一步减弱。彩信业务量479.7亿条，同比下降29.8%，比1-8月收窄0.3个百分点，微信等新型即时消息类应用不断取代彩信业务。月户均点对点短信量、彩信量只有38.2条、2条，其中月户均点对点短信量同比减少9.3条。移动短信业务收入同比下降14.1%，收入规模减少65亿元，占电信业务收入的比重由上年同期的5.4%下降至4.6%。
移动互联网接入流量保持高速增长，月均手机上网流量突破1.3亿G。在4G业务促销力度不断加大、流量资费单价持续降低，以及小长假等多重因素影响，移动互联网流量继续保持高速增长。1-9月，移动互联网接入流量达13.99亿G，同比增长57.2%，比1-8月提高1个百分点，连续四个月超过55%。月户均移动互联网接入流量达到186.5M，同比增长48.8%。作为主要拉动因素，手机上网流量达到11.96亿G，同比增长93.1%，月平均上网流量突破1.3亿G。固定互联网使用量同期保持较快增长，固定宽带接入时长达30.2万亿分钟，同比增长29.8%。
四、电信经济效益
非话音业务收入稳步增长,移动话音业务收入比重全面下降。1-9月，三家基础电信企业话音业务收入实现3752.4亿元，按可比口径测算同比下降6.7%。其中，移动本地、移动长途和移动漫游通话业务收入占电信业务收入的比重分别达到24.1%、7.5%和6.6%，比上年同期下降2.7、0.5、0.3个百分点。非话音业务收入实现5112.4亿元，按可比口径测算同比增长11%，占电信业务收入比重达到57.7%，比上年同期提升4.4个百分点。其中，固定和移动数据及互联网业务收入分别实现1150.8亿元和1960.2亿元，按可比口径测算同比增长3.6%和41.5%，占电信业务收入比重分别达到13%、22.1%。
增值业务收入增长趋缓，与电信业务收入增速差距拉大。1-9月，基础电信企业增值电信业务收入规模达1733.5亿元，按可比口径测算同比增长3.4%，低于电信业务收入增速2.2个百分点。占电信业务收入的比重达19.6%。移动增值业务收入按可比口径增长1.9%，规模达到1490.8亿元。固定增值业务收入按可比口径增长13.9%，规模达到242.7亿元,占增值业务收入的比重达到14%。
五、通信能力情况
光纤宽带接入端口比重超过三分之一。截止9月底，互联网宽带接入端口数量达3.89亿个，同比增长9.6%，比上年末净增2942.3万个。高速率宽带接入能力显著提高，光纤接入FTTH/0端口达到1.47亿个，比上年末净增3200.4万个,占互联网宽带接入端口总数比重由上年末的32%提高到37.8%。
移动电话基站净增超过75万。1-9月，随着4G业务的发展，基础电信企业加快了移动网络建设，新增移动通信基站75.3万个，超过上年同期净增数3倍，总数达316.3万个。其中3G基站新增14万个，总数达到123.4万个，3G网络服务质量和覆盖继续提升。WLAN网络热点覆盖继续推进，1-9月新增WLAN公共运营接入点（AP) 28.5万个，总数达到602.2万个，WLAN用户达到1674万户。
光缆线路长度再创新高，新建接入网光缆超过86万公里。1-9月，全国新建光缆线路207.5万公里，光缆线路总长度达到1952.8万公里，同比增长18%，保持较快增长态势。接入网光缆、本地网中继光缆和长途光缆线路所占比重分别为46.5%、48.8%和4.7%。接入网光缆和本地中继光缆长度同比增17.7%和20.1%，分别新建86.4万公里和117.6万公里；长途光缆保持小幅扩容，同比增长3.1%，新建长途光缆长度3.5万公里。
六、地区发展情况
1-9月，西部地区电信业务收入增速继续保持领先，但增速回落幅度最大。东、中、西部地区电信业务收入按可比口径同比分别增长3.4%、5%、5.8%，比上年同期增速分别回落3.2、4.2、5.5个百分点。东部地区收入占比虽比上年同期下降0.5个百分点，但依然高达54.6%，分别比中西部地区高31.7、32.1个百分点。
9月，东、中、西部地区移动电话普及率分别达到111.5、78.1、84部/百人，分别比上年末提高1.7、4.4、4部/百人,中部地区普及率提升明显。东部与中西部的移动电话普及率差距小幅收窄，各地区之间差距依然明显。全国共9省市移动电话普及率超过100部/百人，其中7省市集中在东部地区。北京市移动电话普及率高达183.8部/百人，比上年末提高24.3部/百人。辽宁、广东、新疆等3省市的移动电话普及率比上年末出现下降，移动电话用户数的“天花板效应”日益凸显。
</t>
    <phoneticPr fontId="5" type="noConversion"/>
  </si>
  <si>
    <t>前三季4G建设迅猛 光通信发展可持续</t>
    <phoneticPr fontId="5" type="noConversion"/>
  </si>
  <si>
    <t>板块PE（TTM 2014.10.24）</t>
    <phoneticPr fontId="7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</si>
</sst>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yyyy\-mm;@"/>
    <numFmt numFmtId="177" formatCode="0.0_);[Red]\(0.0\)"/>
    <numFmt numFmtId="178" formatCode="0.0%"/>
    <numFmt numFmtId="179" formatCode="###,###,##0.000"/>
    <numFmt numFmtId="180" formatCode="yyyy\-mm\-dd;@"/>
    <numFmt numFmtId="181" formatCode="#,##0.0000_ ;\-#,##0.0000\ "/>
    <numFmt numFmtId="182" formatCode="000000"/>
    <numFmt numFmtId="183" formatCode="###,###,##0.00"/>
    <numFmt numFmtId="184" formatCode="yyyy/m/d;@"/>
    <numFmt numFmtId="185" formatCode="yyyy\-m\-d;@"/>
    <numFmt numFmtId="186" formatCode="###,###,###,###,##0.00_ "/>
    <numFmt numFmtId="187" formatCode="###,###,###,###,##0_ "/>
    <numFmt numFmtId="188" formatCode="yyyy/mm/dd"/>
    <numFmt numFmtId="189" formatCode="yyyy\-mm\-dd"/>
  </numFmts>
  <fonts count="100">
    <font>
      <sz val="12"/>
      <name val="宋体"/>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name val="宋体"/>
      <family val="3"/>
      <charset val="134"/>
    </font>
    <font>
      <sz val="9"/>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0"/>
      <name val="Arial"/>
      <family val="2"/>
    </font>
    <font>
      <sz val="12"/>
      <color indexed="9"/>
      <name val="宋体"/>
      <family val="3"/>
      <charset val="134"/>
    </font>
    <font>
      <b/>
      <sz val="10"/>
      <name val="宋体"/>
      <family val="3"/>
      <charset val="134"/>
    </font>
    <font>
      <b/>
      <sz val="10"/>
      <name val="Calibri"/>
      <family val="2"/>
    </font>
    <font>
      <sz val="10"/>
      <name val="Calibri"/>
      <family val="2"/>
    </font>
    <font>
      <sz val="10"/>
      <color indexed="9"/>
      <name val="宋体"/>
      <family val="3"/>
      <charset val="134"/>
    </font>
    <font>
      <sz val="10"/>
      <color indexed="9"/>
      <name val="Calibri"/>
      <family val="2"/>
    </font>
    <font>
      <b/>
      <sz val="10"/>
      <color indexed="9"/>
      <name val="Calibri"/>
      <family val="2"/>
    </font>
    <font>
      <sz val="12"/>
      <name val="Calibri"/>
      <family val="2"/>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Helv"/>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sz val="10"/>
      <name val="宋体"/>
      <family val="3"/>
      <charset val="134"/>
    </font>
    <font>
      <sz val="12"/>
      <color indexed="55"/>
      <name val="宋体"/>
      <family val="3"/>
      <charset val="134"/>
    </font>
    <font>
      <sz val="12"/>
      <name val="宋体"/>
      <family val="3"/>
      <charset val="134"/>
    </font>
    <font>
      <b/>
      <sz val="16"/>
      <name val="宋体"/>
      <family val="3"/>
      <charset val="134"/>
    </font>
    <font>
      <b/>
      <sz val="14"/>
      <name val="仿宋_GB2312"/>
      <family val="3"/>
      <charset val="134"/>
    </font>
    <font>
      <sz val="12"/>
      <name val="仿宋_GB2312"/>
      <family val="3"/>
      <charset val="134"/>
    </font>
    <font>
      <sz val="10"/>
      <color indexed="9"/>
      <name val="仿宋_GB2312"/>
      <family val="3"/>
      <charset val="134"/>
    </font>
    <font>
      <sz val="9"/>
      <name val="仿宋_GB2312"/>
      <family val="3"/>
      <charset val="134"/>
    </font>
    <font>
      <sz val="10"/>
      <name val="宋体"/>
      <family val="3"/>
      <charset val="134"/>
    </font>
    <font>
      <sz val="11"/>
      <name val="宋体"/>
      <family val="3"/>
      <charset val="134"/>
    </font>
    <font>
      <sz val="13"/>
      <color indexed="9"/>
      <name val="Calibri"/>
      <family val="2"/>
    </font>
    <font>
      <sz val="11"/>
      <name val="Calibri"/>
      <family val="2"/>
    </font>
    <font>
      <sz val="11"/>
      <name val="仿宋_GB2312"/>
      <family val="3"/>
      <charset val="134"/>
    </font>
    <font>
      <sz val="12"/>
      <color indexed="16"/>
      <name val="宋体"/>
      <family val="3"/>
      <charset val="134"/>
    </font>
    <font>
      <b/>
      <sz val="12"/>
      <color indexed="16"/>
      <name val="仿宋_GB2312"/>
      <family val="3"/>
      <charset val="134"/>
    </font>
    <font>
      <sz val="10"/>
      <color indexed="10"/>
      <name val="Calibri"/>
      <family val="2"/>
    </font>
    <font>
      <sz val="10"/>
      <color indexed="10"/>
      <name val="宋体"/>
      <family val="3"/>
      <charset val="134"/>
    </font>
    <font>
      <sz val="9"/>
      <name val="宋体"/>
      <family val="3"/>
      <charset val="134"/>
    </font>
    <font>
      <sz val="11"/>
      <name val="宋体"/>
      <family val="3"/>
      <charset val="134"/>
    </font>
    <font>
      <sz val="12"/>
      <name val="宋体"/>
      <family val="3"/>
      <charset val="134"/>
    </font>
    <font>
      <b/>
      <sz val="12"/>
      <color indexed="9"/>
      <name val="仿宋_GB2312"/>
      <family val="3"/>
      <charset val="134"/>
    </font>
    <font>
      <sz val="11"/>
      <color indexed="8"/>
      <name val="宋体"/>
      <family val="3"/>
      <charset val="134"/>
    </font>
    <font>
      <sz val="11"/>
      <color indexed="42"/>
      <name val="宋体"/>
      <family val="3"/>
      <charset val="134"/>
    </font>
    <font>
      <sz val="11"/>
      <color indexed="20"/>
      <name val="宋体"/>
      <family val="3"/>
      <charset val="134"/>
    </font>
    <font>
      <b/>
      <sz val="11"/>
      <color indexed="52"/>
      <name val="宋体"/>
      <family val="3"/>
      <charset val="134"/>
    </font>
    <font>
      <b/>
      <sz val="11"/>
      <color indexed="42"/>
      <name val="宋体"/>
      <family val="3"/>
      <charset val="134"/>
    </font>
    <font>
      <i/>
      <sz val="11"/>
      <color indexed="23"/>
      <name val="宋体"/>
      <family val="3"/>
      <charset val="134"/>
    </font>
    <font>
      <sz val="11"/>
      <color indexed="17"/>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62"/>
      <name val="宋体"/>
      <family val="3"/>
      <charset val="134"/>
    </font>
    <font>
      <b/>
      <sz val="11"/>
      <color indexed="8"/>
      <name val="宋体"/>
      <family val="3"/>
      <charset val="134"/>
    </font>
    <font>
      <sz val="11"/>
      <color indexed="10"/>
      <name val="宋体"/>
      <family val="3"/>
      <charset val="134"/>
    </font>
    <font>
      <sz val="10"/>
      <color indexed="64"/>
      <name val="宋体"/>
      <family val="3"/>
      <charset val="134"/>
    </font>
    <font>
      <b/>
      <sz val="11"/>
      <name val="楷体_GB2312"/>
      <family val="3"/>
      <charset val="134"/>
    </font>
    <font>
      <sz val="9"/>
      <name val="宋体"/>
      <family val="3"/>
      <charset val="134"/>
    </font>
    <font>
      <sz val="12"/>
      <name val="宋体"/>
      <family val="3"/>
      <charset val="134"/>
    </font>
    <font>
      <b/>
      <sz val="10"/>
      <name val="宋体"/>
      <family val="3"/>
      <charset val="134"/>
    </font>
    <font>
      <sz val="12"/>
      <name val="宋体"/>
      <family val="3"/>
      <charset val="134"/>
    </font>
    <font>
      <sz val="11"/>
      <color theme="1"/>
      <name val="宋体"/>
      <family val="3"/>
      <charset val="134"/>
      <scheme val="minor"/>
    </font>
    <font>
      <sz val="10"/>
      <color rgb="FFFF0000"/>
      <name val="Calibri"/>
      <family val="2"/>
    </font>
    <font>
      <sz val="10"/>
      <color rgb="FFFF0000"/>
      <name val="宋体"/>
      <family val="3"/>
      <charset val="134"/>
    </font>
    <font>
      <sz val="12"/>
      <color rgb="FFFF0000"/>
      <name val="Calibri"/>
      <family val="2"/>
    </font>
    <font>
      <b/>
      <sz val="11"/>
      <color theme="0"/>
      <name val="Calibri"/>
      <family val="2"/>
    </font>
    <font>
      <sz val="10"/>
      <name val="宋体"/>
      <family val="3"/>
      <charset val="134"/>
      <scheme val="minor"/>
    </font>
    <font>
      <b/>
      <sz val="11"/>
      <name val="仿宋_GB2312"/>
      <family val="3"/>
      <charset val="134"/>
    </font>
    <font>
      <sz val="12"/>
      <color theme="0"/>
      <name val="Calibri"/>
      <family val="2"/>
    </font>
    <font>
      <sz val="9"/>
      <name val="Calibri"/>
      <family val="2"/>
    </font>
    <font>
      <b/>
      <sz val="10"/>
      <name val="仿宋_GB2312"/>
      <family val="3"/>
      <charset val="134"/>
    </font>
    <font>
      <sz val="10"/>
      <color theme="0"/>
      <name val="Calibri"/>
      <family val="2"/>
    </font>
    <font>
      <sz val="10"/>
      <color theme="1"/>
      <name val="宋体"/>
      <family val="3"/>
      <charset val="134"/>
      <scheme val="minor"/>
    </font>
    <font>
      <b/>
      <sz val="10"/>
      <color theme="0"/>
      <name val="Calibri"/>
      <family val="2"/>
    </font>
    <font>
      <b/>
      <sz val="10"/>
      <name val="宋体"/>
      <family val="3"/>
      <charset val="134"/>
      <scheme val="minor"/>
    </font>
    <font>
      <sz val="10"/>
      <color theme="1"/>
      <name val="宋体"/>
      <family val="2"/>
      <charset val="134"/>
      <scheme val="minor"/>
    </font>
    <font>
      <sz val="10"/>
      <color indexed="10"/>
      <name val="宋体"/>
      <family val="3"/>
      <charset val="134"/>
      <scheme val="minor"/>
    </font>
    <font>
      <b/>
      <sz val="10"/>
      <color theme="0"/>
      <name val="宋体"/>
      <family val="3"/>
      <charset val="134"/>
    </font>
    <font>
      <b/>
      <sz val="11"/>
      <color theme="0"/>
      <name val="宋体"/>
      <family val="3"/>
      <charset val="134"/>
    </font>
    <font>
      <sz val="9"/>
      <name val="宋体"/>
      <family val="3"/>
      <charset val="134"/>
    </font>
    <font>
      <sz val="10"/>
      <color rgb="FF000000"/>
      <name val="宋体"/>
      <family val="3"/>
      <charset val="134"/>
    </font>
    <font>
      <sz val="11"/>
      <color rgb="FF000000"/>
      <name val="宋体"/>
      <family val="2"/>
      <charset val="134"/>
    </font>
    <font>
      <b/>
      <sz val="9"/>
      <color rgb="FFFF0000"/>
      <name val="Calibri"/>
      <family val="2"/>
    </font>
    <font>
      <sz val="10"/>
      <name val="Times New Roman"/>
      <family val="1"/>
    </font>
  </fonts>
  <fills count="34">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indexed="9"/>
        <bgColor indexed="64"/>
      </patternFill>
    </fill>
    <fill>
      <patternFill patternType="solid">
        <fgColor indexed="40"/>
        <bgColor indexed="64"/>
      </patternFill>
    </fill>
    <fill>
      <patternFill patternType="solid">
        <fgColor indexed="48"/>
        <bgColor indexed="64"/>
      </patternFill>
    </fill>
    <fill>
      <patternFill patternType="solid">
        <fgColor indexed="63"/>
        <bgColor indexed="64"/>
      </patternFill>
    </fill>
    <fill>
      <patternFill patternType="solid">
        <fgColor indexed="12"/>
        <bgColor indexed="64"/>
      </patternFill>
    </fill>
    <fill>
      <patternFill patternType="solid">
        <fgColor indexed="23"/>
        <bgColor indexed="64"/>
      </patternFill>
    </fill>
    <fill>
      <patternFill patternType="solid">
        <fgColor indexed="22"/>
        <bgColor indexed="64"/>
      </patternFill>
    </fill>
    <fill>
      <patternFill patternType="solid">
        <fgColor indexed="16"/>
        <bgColor indexed="64"/>
      </patternFill>
    </fill>
    <fill>
      <patternFill patternType="solid">
        <fgColor theme="4" tint="-0.499984740745262"/>
        <bgColor indexed="64"/>
      </patternFill>
    </fill>
    <fill>
      <patternFill patternType="solid">
        <fgColor theme="0"/>
        <bgColor indexed="64"/>
      </patternFill>
    </fill>
    <fill>
      <patternFill patternType="solid">
        <fgColor rgb="FFFBFBFB"/>
        <bgColor indexed="64"/>
      </patternFill>
    </fill>
    <fill>
      <patternFill patternType="solid">
        <fgColor rgb="FFADADAD"/>
        <bgColor indexed="64"/>
      </patternFill>
    </fill>
    <fill>
      <patternFill patternType="solid">
        <fgColor theme="3"/>
        <bgColor indexed="64"/>
      </patternFill>
    </fill>
    <fill>
      <patternFill patternType="solid">
        <fgColor theme="3" tint="0.79998168889431442"/>
        <bgColor indexed="64"/>
      </patternFill>
    </fill>
    <fill>
      <patternFill patternType="solid">
        <fgColor rgb="FFFFFFFF"/>
        <bgColor rgb="FF000000"/>
      </patternFill>
    </fill>
  </fills>
  <borders count="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n">
        <color theme="3"/>
      </left>
      <right style="thin">
        <color theme="3"/>
      </right>
      <top/>
      <bottom style="thin">
        <color theme="3"/>
      </bottom>
      <diagonal/>
    </border>
    <border>
      <left style="thin">
        <color theme="3"/>
      </left>
      <right style="thin">
        <color theme="3"/>
      </right>
      <top style="thin">
        <color theme="3"/>
      </top>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right style="thin">
        <color theme="3"/>
      </right>
      <top style="medium">
        <color indexed="64"/>
      </top>
      <bottom style="thin">
        <color theme="3"/>
      </bottom>
      <diagonal/>
    </border>
    <border>
      <left/>
      <right/>
      <top style="medium">
        <color indexed="64"/>
      </top>
      <bottom style="thin">
        <color theme="3"/>
      </bottom>
      <diagonal/>
    </border>
    <border>
      <left style="thin">
        <color theme="3"/>
      </left>
      <right/>
      <top style="medium">
        <color indexed="64"/>
      </top>
      <bottom style="thin">
        <color theme="3"/>
      </bottom>
      <diagonal/>
    </border>
    <border>
      <left style="thin">
        <color theme="3"/>
      </left>
      <right style="thin">
        <color theme="3"/>
      </right>
      <top style="medium">
        <color indexed="64"/>
      </top>
      <bottom/>
      <diagonal/>
    </border>
    <border>
      <left/>
      <right style="thin">
        <color theme="3"/>
      </right>
      <top/>
      <bottom/>
      <diagonal/>
    </border>
    <border>
      <left style="thin">
        <color theme="3"/>
      </left>
      <right/>
      <top/>
      <bottom/>
      <diagonal/>
    </border>
    <border>
      <left style="thin">
        <color rgb="FF1F497D"/>
      </left>
      <right style="thin">
        <color rgb="FF1F497D"/>
      </right>
      <top style="thin">
        <color rgb="FF1F497D"/>
      </top>
      <bottom/>
      <diagonal/>
    </border>
    <border>
      <left style="thin">
        <color rgb="FF1F497D"/>
      </left>
      <right style="thin">
        <color rgb="FF1F497D"/>
      </right>
      <top style="thin">
        <color rgb="FF1F497D"/>
      </top>
      <bottom style="thin">
        <color rgb="FF1F497D"/>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36">
    <xf numFmtId="0" fontId="0" fillId="0" borderId="0"/>
    <xf numFmtId="0" fontId="4" fillId="0" borderId="0"/>
    <xf numFmtId="0" fontId="4" fillId="0" borderId="0"/>
    <xf numFmtId="0" fontId="52" fillId="0" borderId="0"/>
    <xf numFmtId="0" fontId="52" fillId="0" borderId="0"/>
    <xf numFmtId="0" fontId="4" fillId="0" borderId="0"/>
    <xf numFmtId="0" fontId="52" fillId="0" borderId="0"/>
    <xf numFmtId="0" fontId="9" fillId="0" borderId="0"/>
    <xf numFmtId="0" fontId="9" fillId="0" borderId="0"/>
    <xf numFmtId="0" fontId="9" fillId="0" borderId="0"/>
    <xf numFmtId="0" fontId="9" fillId="0" borderId="0"/>
    <xf numFmtId="0" fontId="26" fillId="0" borderId="0"/>
    <xf numFmtId="0" fontId="6" fillId="2" borderId="0" applyNumberFormat="0" applyBorder="0" applyAlignment="0" applyProtection="0">
      <alignment vertical="center"/>
    </xf>
    <xf numFmtId="0" fontId="54" fillId="2" borderId="0" applyNumberFormat="0" applyBorder="0" applyAlignment="0" applyProtection="0">
      <alignment vertical="center"/>
    </xf>
    <xf numFmtId="0" fontId="6" fillId="3" borderId="0" applyNumberFormat="0" applyBorder="0" applyAlignment="0" applyProtection="0">
      <alignment vertical="center"/>
    </xf>
    <xf numFmtId="0" fontId="54" fillId="3" borderId="0" applyNumberFormat="0" applyBorder="0" applyAlignment="0" applyProtection="0">
      <alignment vertical="center"/>
    </xf>
    <xf numFmtId="0" fontId="6" fillId="4" borderId="0" applyNumberFormat="0" applyBorder="0" applyAlignment="0" applyProtection="0">
      <alignment vertical="center"/>
    </xf>
    <xf numFmtId="0" fontId="54" fillId="4" borderId="0" applyNumberFormat="0" applyBorder="0" applyAlignment="0" applyProtection="0">
      <alignment vertical="center"/>
    </xf>
    <xf numFmtId="0" fontId="6" fillId="2" borderId="0" applyNumberFormat="0" applyBorder="0" applyAlignment="0" applyProtection="0">
      <alignment vertical="center"/>
    </xf>
    <xf numFmtId="0" fontId="54" fillId="2" borderId="0" applyNumberFormat="0" applyBorder="0" applyAlignment="0" applyProtection="0">
      <alignment vertical="center"/>
    </xf>
    <xf numFmtId="0" fontId="6" fillId="5" borderId="0" applyNumberFormat="0" applyBorder="0" applyAlignment="0" applyProtection="0">
      <alignment vertical="center"/>
    </xf>
    <xf numFmtId="0" fontId="54" fillId="5" borderId="0" applyNumberFormat="0" applyBorder="0" applyAlignment="0" applyProtection="0">
      <alignment vertical="center"/>
    </xf>
    <xf numFmtId="0" fontId="6" fillId="3" borderId="0" applyNumberFormat="0" applyBorder="0" applyAlignment="0" applyProtection="0">
      <alignment vertical="center"/>
    </xf>
    <xf numFmtId="0" fontId="54" fillId="3" borderId="0" applyNumberFormat="0" applyBorder="0" applyAlignment="0" applyProtection="0">
      <alignment vertical="center"/>
    </xf>
    <xf numFmtId="0" fontId="6" fillId="7" borderId="0" applyNumberFormat="0" applyBorder="0" applyAlignment="0" applyProtection="0">
      <alignment vertical="center"/>
    </xf>
    <xf numFmtId="0" fontId="54" fillId="7" borderId="0" applyNumberFormat="0" applyBorder="0" applyAlignment="0" applyProtection="0">
      <alignment vertical="center"/>
    </xf>
    <xf numFmtId="0" fontId="6" fillId="8" borderId="0" applyNumberFormat="0" applyBorder="0" applyAlignment="0" applyProtection="0">
      <alignment vertical="center"/>
    </xf>
    <xf numFmtId="0" fontId="54" fillId="8" borderId="0" applyNumberFormat="0" applyBorder="0" applyAlignment="0" applyProtection="0">
      <alignment vertical="center"/>
    </xf>
    <xf numFmtId="0" fontId="6" fillId="9" borderId="0" applyNumberFormat="0" applyBorder="0" applyAlignment="0" applyProtection="0">
      <alignment vertical="center"/>
    </xf>
    <xf numFmtId="0" fontId="54" fillId="9" borderId="0" applyNumberFormat="0" applyBorder="0" applyAlignment="0" applyProtection="0">
      <alignment vertical="center"/>
    </xf>
    <xf numFmtId="0" fontId="6" fillId="7" borderId="0" applyNumberFormat="0" applyBorder="0" applyAlignment="0" applyProtection="0">
      <alignment vertical="center"/>
    </xf>
    <xf numFmtId="0" fontId="54" fillId="7" borderId="0" applyNumberFormat="0" applyBorder="0" applyAlignment="0" applyProtection="0">
      <alignment vertical="center"/>
    </xf>
    <xf numFmtId="0" fontId="6" fillId="6" borderId="0" applyNumberFormat="0" applyBorder="0" applyAlignment="0" applyProtection="0">
      <alignment vertical="center"/>
    </xf>
    <xf numFmtId="0" fontId="54" fillId="6" borderId="0" applyNumberFormat="0" applyBorder="0" applyAlignment="0" applyProtection="0">
      <alignment vertical="center"/>
    </xf>
    <xf numFmtId="0" fontId="6" fillId="3" borderId="0" applyNumberFormat="0" applyBorder="0" applyAlignment="0" applyProtection="0">
      <alignment vertical="center"/>
    </xf>
    <xf numFmtId="0" fontId="54" fillId="3" borderId="0" applyNumberFormat="0" applyBorder="0" applyAlignment="0" applyProtection="0">
      <alignment vertical="center"/>
    </xf>
    <xf numFmtId="0" fontId="27" fillId="10" borderId="0" applyNumberFormat="0" applyBorder="0" applyAlignment="0" applyProtection="0">
      <alignment vertical="center"/>
    </xf>
    <xf numFmtId="0" fontId="55" fillId="10" borderId="0" applyNumberFormat="0" applyBorder="0" applyAlignment="0" applyProtection="0">
      <alignment vertical="center"/>
    </xf>
    <xf numFmtId="0" fontId="27" fillId="8" borderId="0" applyNumberFormat="0" applyBorder="0" applyAlignment="0" applyProtection="0">
      <alignment vertical="center"/>
    </xf>
    <xf numFmtId="0" fontId="55" fillId="8" borderId="0" applyNumberFormat="0" applyBorder="0" applyAlignment="0" applyProtection="0">
      <alignment vertical="center"/>
    </xf>
    <xf numFmtId="0" fontId="27" fillId="9" borderId="0" applyNumberFormat="0" applyBorder="0" applyAlignment="0" applyProtection="0">
      <alignment vertical="center"/>
    </xf>
    <xf numFmtId="0" fontId="55" fillId="9" borderId="0" applyNumberFormat="0" applyBorder="0" applyAlignment="0" applyProtection="0">
      <alignment vertical="center"/>
    </xf>
    <xf numFmtId="0" fontId="27" fillId="7" borderId="0" applyNumberFormat="0" applyBorder="0" applyAlignment="0" applyProtection="0">
      <alignment vertical="center"/>
    </xf>
    <xf numFmtId="0" fontId="55" fillId="7" borderId="0" applyNumberFormat="0" applyBorder="0" applyAlignment="0" applyProtection="0">
      <alignment vertical="center"/>
    </xf>
    <xf numFmtId="0" fontId="27" fillId="10" borderId="0" applyNumberFormat="0" applyBorder="0" applyAlignment="0" applyProtection="0">
      <alignment vertical="center"/>
    </xf>
    <xf numFmtId="0" fontId="55" fillId="10" borderId="0" applyNumberFormat="0" applyBorder="0" applyAlignment="0" applyProtection="0">
      <alignment vertical="center"/>
    </xf>
    <xf numFmtId="0" fontId="27" fillId="3" borderId="0" applyNumberFormat="0" applyBorder="0" applyAlignment="0" applyProtection="0">
      <alignment vertical="center"/>
    </xf>
    <xf numFmtId="0" fontId="55" fillId="3" borderId="0" applyNumberFormat="0" applyBorder="0" applyAlignment="0" applyProtection="0">
      <alignment vertical="center"/>
    </xf>
    <xf numFmtId="0" fontId="27" fillId="10" borderId="0" applyNumberFormat="0" applyBorder="0" applyAlignment="0" applyProtection="0">
      <alignment vertical="center"/>
    </xf>
    <xf numFmtId="0" fontId="55" fillId="10" borderId="0" applyNumberFormat="0" applyBorder="0" applyAlignment="0" applyProtection="0">
      <alignment vertical="center"/>
    </xf>
    <xf numFmtId="0" fontId="27" fillId="11" borderId="0" applyNumberFormat="0" applyBorder="0" applyAlignment="0" applyProtection="0">
      <alignment vertical="center"/>
    </xf>
    <xf numFmtId="0" fontId="55" fillId="11" borderId="0" applyNumberFormat="0" applyBorder="0" applyAlignment="0" applyProtection="0">
      <alignment vertical="center"/>
    </xf>
    <xf numFmtId="0" fontId="27" fillId="12" borderId="0" applyNumberFormat="0" applyBorder="0" applyAlignment="0" applyProtection="0">
      <alignment vertical="center"/>
    </xf>
    <xf numFmtId="0" fontId="55" fillId="12" borderId="0" applyNumberFormat="0" applyBorder="0" applyAlignment="0" applyProtection="0">
      <alignment vertical="center"/>
    </xf>
    <xf numFmtId="0" fontId="27" fillId="13" borderId="0" applyNumberFormat="0" applyBorder="0" applyAlignment="0" applyProtection="0">
      <alignment vertical="center"/>
    </xf>
    <xf numFmtId="0" fontId="55" fillId="13" borderId="0" applyNumberFormat="0" applyBorder="0" applyAlignment="0" applyProtection="0">
      <alignment vertical="center"/>
    </xf>
    <xf numFmtId="0" fontId="27" fillId="10" borderId="0" applyNumberFormat="0" applyBorder="0" applyAlignment="0" applyProtection="0">
      <alignment vertical="center"/>
    </xf>
    <xf numFmtId="0" fontId="55" fillId="10" borderId="0" applyNumberFormat="0" applyBorder="0" applyAlignment="0" applyProtection="0">
      <alignment vertical="center"/>
    </xf>
    <xf numFmtId="0" fontId="27" fillId="14" borderId="0" applyNumberFormat="0" applyBorder="0" applyAlignment="0" applyProtection="0">
      <alignment vertical="center"/>
    </xf>
    <xf numFmtId="0" fontId="55" fillId="14" borderId="0" applyNumberFormat="0" applyBorder="0" applyAlignment="0" applyProtection="0">
      <alignment vertical="center"/>
    </xf>
    <xf numFmtId="0" fontId="52" fillId="0" borderId="0"/>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20" fillId="2" borderId="1" applyNumberFormat="0" applyAlignment="0" applyProtection="0">
      <alignment vertical="center"/>
    </xf>
    <xf numFmtId="0" fontId="57" fillId="2" borderId="1" applyNumberFormat="0" applyAlignment="0" applyProtection="0">
      <alignment vertical="center"/>
    </xf>
    <xf numFmtId="0" fontId="28" fillId="16" borderId="2" applyNumberFormat="0" applyAlignment="0" applyProtection="0">
      <alignment vertical="center"/>
    </xf>
    <xf numFmtId="0" fontId="58" fillId="16" borderId="2" applyNumberFormat="0" applyAlignment="0" applyProtection="0">
      <alignment vertical="center"/>
    </xf>
    <xf numFmtId="0" fontId="21"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29" fillId="0" borderId="3" applyNumberFormat="0" applyFill="0" applyAlignment="0" applyProtection="0">
      <alignment vertical="center"/>
    </xf>
    <xf numFmtId="0" fontId="61" fillId="0" borderId="3" applyNumberFormat="0" applyFill="0" applyAlignment="0" applyProtection="0">
      <alignment vertical="center"/>
    </xf>
    <xf numFmtId="0" fontId="30" fillId="0" borderId="4" applyNumberFormat="0" applyFill="0" applyAlignment="0" applyProtection="0">
      <alignment vertical="center"/>
    </xf>
    <xf numFmtId="0" fontId="62" fillId="0" borderId="4" applyNumberFormat="0" applyFill="0" applyAlignment="0" applyProtection="0">
      <alignment vertical="center"/>
    </xf>
    <xf numFmtId="0" fontId="31" fillId="0" borderId="5" applyNumberFormat="0" applyFill="0" applyAlignment="0" applyProtection="0">
      <alignment vertical="center"/>
    </xf>
    <xf numFmtId="0" fontId="63" fillId="0" borderId="5" applyNumberFormat="0" applyFill="0" applyAlignment="0" applyProtection="0">
      <alignment vertical="center"/>
    </xf>
    <xf numFmtId="0" fontId="3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5" fillId="3" borderId="1" applyNumberFormat="0" applyAlignment="0" applyProtection="0">
      <alignment vertical="center"/>
    </xf>
    <xf numFmtId="0" fontId="64" fillId="3" borderId="1" applyNumberFormat="0" applyAlignment="0" applyProtection="0">
      <alignment vertical="center"/>
    </xf>
    <xf numFmtId="0" fontId="22" fillId="0" borderId="6" applyNumberFormat="0" applyFill="0" applyAlignment="0" applyProtection="0">
      <alignment vertical="center"/>
    </xf>
    <xf numFmtId="0" fontId="65" fillId="0" borderId="6" applyNumberFormat="0" applyFill="0" applyAlignment="0" applyProtection="0">
      <alignment vertical="center"/>
    </xf>
    <xf numFmtId="0" fontId="23" fillId="9" borderId="0" applyNumberFormat="0" applyBorder="0" applyAlignment="0" applyProtection="0">
      <alignment vertical="center"/>
    </xf>
    <xf numFmtId="0" fontId="66" fillId="9" borderId="0" applyNumberFormat="0" applyBorder="0" applyAlignment="0" applyProtection="0">
      <alignment vertical="center"/>
    </xf>
    <xf numFmtId="0" fontId="6" fillId="4" borderId="7" applyNumberFormat="0" applyFont="0" applyAlignment="0" applyProtection="0">
      <alignment vertical="center"/>
    </xf>
    <xf numFmtId="0" fontId="54" fillId="4" borderId="7" applyNumberFormat="0" applyFont="0" applyAlignment="0" applyProtection="0">
      <alignment vertical="center"/>
    </xf>
    <xf numFmtId="0" fontId="24" fillId="2" borderId="8" applyNumberFormat="0" applyAlignment="0" applyProtection="0">
      <alignment vertical="center"/>
    </xf>
    <xf numFmtId="0" fontId="67" fillId="2" borderId="8" applyNumberFormat="0" applyAlignment="0" applyProtection="0">
      <alignment vertical="center"/>
    </xf>
    <xf numFmtId="0" fontId="32"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8" fillId="0" borderId="9" applyNumberFormat="0" applyFill="0" applyAlignment="0" applyProtection="0">
      <alignment vertical="center"/>
    </xf>
    <xf numFmtId="0" fontId="69" fillId="0" borderId="9" applyNumberFormat="0" applyFill="0" applyAlignment="0" applyProtection="0">
      <alignment vertical="center"/>
    </xf>
    <xf numFmtId="0" fontId="7"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18" fillId="18" borderId="0" applyNumberFormat="0" applyBorder="0" applyAlignment="0" applyProtection="0">
      <alignment vertical="center"/>
    </xf>
    <xf numFmtId="0" fontId="56" fillId="18" borderId="0" applyNumberFormat="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52" fillId="0" borderId="0"/>
    <xf numFmtId="0" fontId="77" fillId="0" borderId="0">
      <alignment vertical="center"/>
    </xf>
    <xf numFmtId="0" fontId="52" fillId="0" borderId="0"/>
    <xf numFmtId="0" fontId="76" fillId="0" borderId="0"/>
    <xf numFmtId="0" fontId="71" fillId="0" borderId="0"/>
    <xf numFmtId="0" fontId="74" fillId="0" borderId="0"/>
    <xf numFmtId="0" fontId="26" fillId="0" borderId="0"/>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19" fillId="5" borderId="0" applyNumberFormat="0" applyBorder="0" applyAlignment="0" applyProtection="0">
      <alignment vertical="center"/>
    </xf>
    <xf numFmtId="0" fontId="60" fillId="5" borderId="0" applyNumberFormat="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26" fillId="0" borderId="0"/>
    <xf numFmtId="0" fontId="6" fillId="0" borderId="0" applyFill="0" applyBorder="0" applyAlignment="0" applyProtection="0"/>
    <xf numFmtId="0" fontId="4" fillId="0" borderId="0"/>
    <xf numFmtId="0" fontId="3" fillId="0" borderId="0">
      <alignment vertical="center"/>
    </xf>
    <xf numFmtId="0" fontId="2" fillId="0" borderId="0">
      <alignment vertical="center"/>
    </xf>
    <xf numFmtId="0" fontId="1" fillId="0" borderId="0">
      <alignment vertical="center"/>
    </xf>
  </cellStyleXfs>
  <cellXfs count="249">
    <xf numFmtId="0" fontId="0" fillId="0" borderId="0" xfId="0" applyAlignment="1">
      <alignment vertical="center"/>
    </xf>
    <xf numFmtId="0" fontId="12" fillId="0" borderId="0" xfId="0" applyFont="1" applyAlignment="1">
      <alignment vertical="center"/>
    </xf>
    <xf numFmtId="0" fontId="17" fillId="0" borderId="0" xfId="0" applyFont="1" applyAlignment="1">
      <alignment vertical="center"/>
    </xf>
    <xf numFmtId="0" fontId="17" fillId="19" borderId="0" xfId="0" applyFont="1" applyFill="1" applyAlignment="1">
      <alignment vertical="center"/>
    </xf>
    <xf numFmtId="0" fontId="17" fillId="19" borderId="0" xfId="0" applyFont="1" applyFill="1" applyBorder="1" applyAlignment="1">
      <alignment vertical="center"/>
    </xf>
    <xf numFmtId="0" fontId="0" fillId="0" borderId="0" xfId="0" applyBorder="1" applyAlignment="1">
      <alignment vertical="center"/>
    </xf>
    <xf numFmtId="0" fontId="0" fillId="0" borderId="18" xfId="0" applyBorder="1" applyAlignment="1">
      <alignment vertical="center"/>
    </xf>
    <xf numFmtId="0" fontId="0" fillId="0" borderId="15" xfId="0" applyBorder="1" applyAlignment="1">
      <alignment vertical="center"/>
    </xf>
    <xf numFmtId="0" fontId="34" fillId="24" borderId="15" xfId="0" applyFont="1" applyFill="1" applyBorder="1" applyAlignment="1">
      <alignment vertical="center"/>
    </xf>
    <xf numFmtId="0" fontId="0" fillId="0" borderId="14"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35" fillId="25" borderId="12" xfId="0" applyFont="1" applyFill="1" applyBorder="1" applyAlignment="1">
      <alignment vertical="center"/>
    </xf>
    <xf numFmtId="0" fontId="35" fillId="25" borderId="13" xfId="0" applyFont="1" applyFill="1" applyBorder="1" applyAlignment="1">
      <alignment vertical="center"/>
    </xf>
    <xf numFmtId="0" fontId="35" fillId="25" borderId="21" xfId="0" applyFont="1" applyFill="1" applyBorder="1" applyAlignment="1">
      <alignment vertical="center"/>
    </xf>
    <xf numFmtId="0" fontId="0" fillId="25" borderId="15" xfId="0" applyFill="1" applyBorder="1" applyAlignment="1">
      <alignment vertical="center"/>
    </xf>
    <xf numFmtId="0" fontId="0" fillId="25" borderId="0" xfId="0" applyFill="1" applyBorder="1" applyAlignment="1">
      <alignment vertical="center"/>
    </xf>
    <xf numFmtId="0" fontId="0" fillId="25" borderId="18" xfId="0" applyFill="1" applyBorder="1" applyAlignment="1">
      <alignment vertical="center"/>
    </xf>
    <xf numFmtId="0" fontId="0" fillId="25" borderId="14" xfId="0" applyFill="1" applyBorder="1" applyAlignment="1">
      <alignment vertical="center"/>
    </xf>
    <xf numFmtId="0" fontId="0" fillId="25" borderId="19" xfId="0" applyFill="1" applyBorder="1" applyAlignment="1">
      <alignment vertical="center"/>
    </xf>
    <xf numFmtId="0" fontId="0" fillId="25" borderId="20" xfId="0" applyFill="1" applyBorder="1" applyAlignment="1">
      <alignment vertical="center"/>
    </xf>
    <xf numFmtId="0" fontId="38" fillId="25" borderId="0" xfId="0" applyFont="1" applyFill="1" applyBorder="1" applyAlignment="1">
      <alignment vertical="center"/>
    </xf>
    <xf numFmtId="0" fontId="40" fillId="25" borderId="0" xfId="0" applyFont="1" applyFill="1" applyBorder="1" applyAlignment="1">
      <alignment vertical="center"/>
    </xf>
    <xf numFmtId="0" fontId="41" fillId="0" borderId="15" xfId="0" applyFont="1" applyBorder="1" applyAlignment="1">
      <alignment vertical="center"/>
    </xf>
    <xf numFmtId="0" fontId="42" fillId="0" borderId="15" xfId="0" applyFont="1" applyBorder="1" applyAlignment="1">
      <alignment vertical="center"/>
    </xf>
    <xf numFmtId="0" fontId="42" fillId="0" borderId="0" xfId="0" applyFont="1" applyBorder="1" applyAlignment="1">
      <alignment vertical="center"/>
    </xf>
    <xf numFmtId="0" fontId="42" fillId="0" borderId="18" xfId="0" applyFont="1" applyBorder="1" applyAlignment="1">
      <alignment vertical="center"/>
    </xf>
    <xf numFmtId="0" fontId="41" fillId="0" borderId="0" xfId="0" applyFont="1" applyBorder="1" applyAlignment="1">
      <alignment vertical="center"/>
    </xf>
    <xf numFmtId="0" fontId="41" fillId="0" borderId="18" xfId="0" applyFont="1" applyBorder="1" applyAlignment="1">
      <alignment vertical="center"/>
    </xf>
    <xf numFmtId="0" fontId="41" fillId="0" borderId="11" xfId="0" applyFont="1" applyBorder="1" applyAlignment="1">
      <alignment horizontal="center" vertical="center" wrapText="1"/>
    </xf>
    <xf numFmtId="0" fontId="0" fillId="24" borderId="0" xfId="0" applyFill="1" applyAlignment="1">
      <alignment vertical="center"/>
    </xf>
    <xf numFmtId="0" fontId="44" fillId="25" borderId="0" xfId="0" applyFont="1" applyFill="1" applyBorder="1" applyAlignment="1">
      <alignment vertical="center"/>
    </xf>
    <xf numFmtId="0" fontId="47" fillId="25" borderId="0" xfId="0" applyFont="1" applyFill="1" applyBorder="1" applyAlignment="1">
      <alignment horizontal="center" vertical="center"/>
    </xf>
    <xf numFmtId="0" fontId="46" fillId="26" borderId="0" xfId="0" applyFont="1" applyFill="1" applyBorder="1" applyAlignment="1">
      <alignment vertical="center"/>
    </xf>
    <xf numFmtId="0" fontId="10" fillId="26" borderId="16" xfId="0" applyFont="1" applyFill="1" applyBorder="1" applyAlignment="1">
      <alignment vertical="center"/>
    </xf>
    <xf numFmtId="0" fontId="0" fillId="26" borderId="22" xfId="0" applyFill="1" applyBorder="1" applyAlignment="1">
      <alignment vertical="center"/>
    </xf>
    <xf numFmtId="0" fontId="39" fillId="26" borderId="22" xfId="0" applyFont="1" applyFill="1" applyBorder="1" applyAlignment="1">
      <alignment vertical="center"/>
    </xf>
    <xf numFmtId="0" fontId="0" fillId="26" borderId="10" xfId="0" applyFill="1" applyBorder="1" applyAlignment="1">
      <alignment vertical="center"/>
    </xf>
    <xf numFmtId="0" fontId="47" fillId="25" borderId="15" xfId="0" applyFont="1" applyFill="1" applyBorder="1" applyAlignment="1">
      <alignment horizontal="center" vertical="center"/>
    </xf>
    <xf numFmtId="0" fontId="47" fillId="25" borderId="18" xfId="0" applyFont="1" applyFill="1" applyBorder="1" applyAlignment="1">
      <alignment vertical="center"/>
    </xf>
    <xf numFmtId="0" fontId="38" fillId="25" borderId="19" xfId="0" applyFont="1" applyFill="1" applyBorder="1" applyAlignment="1">
      <alignment vertical="center"/>
    </xf>
    <xf numFmtId="0" fontId="17" fillId="25" borderId="0" xfId="0" applyFont="1" applyFill="1" applyBorder="1" applyAlignment="1">
      <alignment vertical="center"/>
    </xf>
    <xf numFmtId="0" fontId="51" fillId="25" borderId="0" xfId="0" applyFont="1" applyFill="1" applyBorder="1" applyAlignment="1">
      <alignment vertical="center"/>
    </xf>
    <xf numFmtId="0" fontId="80" fillId="0" borderId="0" xfId="0" applyFont="1" applyAlignment="1">
      <alignment vertical="center"/>
    </xf>
    <xf numFmtId="0" fontId="0" fillId="29" borderId="0" xfId="0" applyFill="1" applyBorder="1" applyAlignment="1">
      <alignment vertical="center"/>
    </xf>
    <xf numFmtId="0" fontId="0" fillId="30" borderId="0" xfId="0" applyFill="1" applyBorder="1" applyAlignment="1">
      <alignment vertical="center"/>
    </xf>
    <xf numFmtId="0" fontId="0" fillId="30" borderId="18" xfId="0" applyFill="1" applyBorder="1" applyAlignment="1">
      <alignment vertical="center"/>
    </xf>
    <xf numFmtId="0" fontId="42" fillId="25" borderId="0" xfId="0" applyFont="1" applyFill="1" applyBorder="1" applyAlignment="1">
      <alignment vertical="center"/>
    </xf>
    <xf numFmtId="0" fontId="17" fillId="28" borderId="0" xfId="132" applyFont="1" applyFill="1" applyAlignment="1">
      <alignment vertical="center"/>
    </xf>
    <xf numFmtId="0" fontId="82" fillId="0" borderId="0" xfId="132" applyFont="1" applyAlignment="1">
      <alignment vertical="center"/>
    </xf>
    <xf numFmtId="0" fontId="82" fillId="28" borderId="0" xfId="132" applyFont="1" applyFill="1" applyAlignment="1">
      <alignment vertical="center"/>
    </xf>
    <xf numFmtId="0" fontId="4" fillId="28" borderId="0" xfId="132" applyFill="1" applyAlignment="1">
      <alignment vertical="center"/>
    </xf>
    <xf numFmtId="0" fontId="17" fillId="0" borderId="0" xfId="132" applyFont="1" applyAlignment="1">
      <alignment vertical="center"/>
    </xf>
    <xf numFmtId="0" fontId="84" fillId="0" borderId="0" xfId="132" applyFont="1" applyAlignment="1">
      <alignment vertical="center"/>
    </xf>
    <xf numFmtId="0" fontId="84" fillId="28" borderId="0" xfId="132" applyFont="1" applyFill="1" applyAlignment="1">
      <alignment vertical="center"/>
    </xf>
    <xf numFmtId="0" fontId="80" fillId="0" borderId="0" xfId="132" applyFont="1" applyAlignment="1">
      <alignment vertical="center"/>
    </xf>
    <xf numFmtId="0" fontId="17" fillId="19" borderId="0" xfId="132" applyFont="1" applyFill="1" applyBorder="1" applyAlignment="1">
      <alignment vertical="center"/>
    </xf>
    <xf numFmtId="0" fontId="13" fillId="0" borderId="0" xfId="132" applyFont="1" applyAlignment="1">
      <alignment vertical="center"/>
    </xf>
    <xf numFmtId="0" fontId="44" fillId="0" borderId="0" xfId="110" applyNumberFormat="1" applyFont="1" applyAlignment="1"/>
    <xf numFmtId="0" fontId="13" fillId="0" borderId="0" xfId="113" applyNumberFormat="1" applyFont="1"/>
    <xf numFmtId="0" fontId="4" fillId="0" borderId="0" xfId="132" applyFont="1" applyAlignment="1">
      <alignment vertical="center"/>
    </xf>
    <xf numFmtId="183" fontId="5" fillId="19" borderId="28" xfId="115" applyNumberFormat="1" applyFont="1" applyFill="1" applyBorder="1" applyAlignment="1">
      <alignment horizontal="center"/>
    </xf>
    <xf numFmtId="0" fontId="13" fillId="0" borderId="0" xfId="132" applyFont="1" applyFill="1" applyAlignment="1">
      <alignment vertical="center"/>
    </xf>
    <xf numFmtId="0" fontId="86" fillId="0" borderId="29" xfId="132" applyFont="1" applyFill="1" applyBorder="1" applyAlignment="1">
      <alignment horizontal="center" vertical="center"/>
    </xf>
    <xf numFmtId="0" fontId="86" fillId="0" borderId="27" xfId="132" applyFont="1" applyFill="1" applyBorder="1" applyAlignment="1">
      <alignment horizontal="center" vertical="center"/>
    </xf>
    <xf numFmtId="180" fontId="87" fillId="19" borderId="0" xfId="132" applyNumberFormat="1" applyFont="1" applyFill="1" applyBorder="1" applyAlignment="1">
      <alignment horizontal="center" vertical="center"/>
    </xf>
    <xf numFmtId="180" fontId="13" fillId="19" borderId="0" xfId="132" applyNumberFormat="1" applyFont="1" applyFill="1" applyBorder="1" applyAlignment="1">
      <alignment horizontal="center" vertical="center"/>
    </xf>
    <xf numFmtId="0" fontId="13" fillId="0" borderId="0" xfId="132" applyFont="1" applyAlignment="1">
      <alignment horizontal="right" vertical="center"/>
    </xf>
    <xf numFmtId="0" fontId="33" fillId="28" borderId="0" xfId="132" applyFont="1" applyFill="1" applyAlignment="1">
      <alignment vertical="center"/>
    </xf>
    <xf numFmtId="183" fontId="5" fillId="19" borderId="29" xfId="115" applyNumberFormat="1" applyFont="1" applyFill="1" applyBorder="1" applyAlignment="1">
      <alignment horizontal="center"/>
    </xf>
    <xf numFmtId="0" fontId="33" fillId="28" borderId="0" xfId="132" applyFont="1" applyFill="1" applyBorder="1" applyAlignment="1">
      <alignment horizontal="left" vertical="center" wrapText="1"/>
    </xf>
    <xf numFmtId="0" fontId="13" fillId="28" borderId="0" xfId="132" applyFont="1" applyFill="1" applyBorder="1" applyAlignment="1">
      <alignment horizontal="left" vertical="center" wrapText="1"/>
    </xf>
    <xf numFmtId="0" fontId="11" fillId="0" borderId="0" xfId="132" applyFont="1" applyAlignment="1">
      <alignment vertical="center"/>
    </xf>
    <xf numFmtId="0" fontId="90" fillId="28" borderId="0" xfId="132" applyFont="1" applyFill="1" applyAlignment="1">
      <alignment vertical="center"/>
    </xf>
    <xf numFmtId="0" fontId="11" fillId="28" borderId="0" xfId="132" applyFont="1" applyFill="1" applyAlignment="1">
      <alignment vertical="center"/>
    </xf>
    <xf numFmtId="0" fontId="4" fillId="28" borderId="0" xfId="132" applyFill="1" applyAlignment="1">
      <alignment vertical="top"/>
    </xf>
    <xf numFmtId="183" fontId="85" fillId="33" borderId="38" xfId="115" applyNumberFormat="1" applyFont="1" applyFill="1" applyBorder="1" applyAlignment="1">
      <alignment horizontal="center"/>
    </xf>
    <xf numFmtId="183" fontId="85" fillId="33" borderId="39" xfId="115" applyNumberFormat="1" applyFont="1" applyFill="1" applyBorder="1" applyAlignment="1">
      <alignment horizontal="center"/>
    </xf>
    <xf numFmtId="0" fontId="82" fillId="28" borderId="0" xfId="132" applyFont="1" applyFill="1" applyAlignment="1">
      <alignment vertical="top"/>
    </xf>
    <xf numFmtId="0" fontId="17" fillId="0" borderId="0" xfId="132" applyFont="1" applyAlignment="1">
      <alignment horizontal="center" vertical="center"/>
    </xf>
    <xf numFmtId="0" fontId="88" fillId="0" borderId="0" xfId="135" applyFont="1" applyAlignment="1">
      <alignment horizontal="center" vertical="top"/>
    </xf>
    <xf numFmtId="184" fontId="88" fillId="0" borderId="0" xfId="135" applyNumberFormat="1" applyFont="1" applyAlignment="1">
      <alignment horizontal="center" vertical="top"/>
    </xf>
    <xf numFmtId="4" fontId="88" fillId="0" borderId="0" xfId="135" applyNumberFormat="1" applyFont="1" applyAlignment="1">
      <alignment horizontal="center" vertical="top"/>
    </xf>
    <xf numFmtId="0" fontId="88" fillId="0" borderId="0" xfId="135" applyFont="1" applyAlignment="1">
      <alignment horizontal="center" vertical="center"/>
    </xf>
    <xf numFmtId="182" fontId="89" fillId="31" borderId="11" xfId="132" applyNumberFormat="1" applyFont="1" applyFill="1" applyBorder="1" applyAlignment="1">
      <alignment horizontal="center" vertical="center" wrapText="1"/>
    </xf>
    <xf numFmtId="182" fontId="93" fillId="31" borderId="11" xfId="132" applyNumberFormat="1" applyFont="1" applyFill="1" applyBorder="1" applyAlignment="1">
      <alignment horizontal="center" vertical="center" wrapText="1"/>
    </xf>
    <xf numFmtId="0" fontId="96" fillId="0" borderId="11" xfId="132" quotePrefix="1" applyFont="1" applyFill="1" applyBorder="1" applyAlignment="1">
      <alignment horizontal="center" vertical="center"/>
    </xf>
    <xf numFmtId="185" fontId="96" fillId="0" borderId="11" xfId="132" applyNumberFormat="1" applyFont="1" applyFill="1" applyBorder="1" applyAlignment="1">
      <alignment horizontal="center" vertical="center"/>
    </xf>
    <xf numFmtId="4" fontId="96" fillId="0" borderId="11" xfId="132" applyNumberFormat="1" applyFont="1" applyFill="1" applyBorder="1" applyAlignment="1">
      <alignment horizontal="center" vertical="center"/>
    </xf>
    <xf numFmtId="0" fontId="97" fillId="0" borderId="0" xfId="132" applyFont="1" applyFill="1" applyBorder="1" applyAlignment="1">
      <alignment vertical="center"/>
    </xf>
    <xf numFmtId="0" fontId="96" fillId="0" borderId="16" xfId="132" quotePrefix="1" applyFont="1" applyFill="1" applyBorder="1" applyAlignment="1">
      <alignment horizontal="center" vertical="top"/>
    </xf>
    <xf numFmtId="0" fontId="96" fillId="0" borderId="22" xfId="132" quotePrefix="1" applyFont="1" applyFill="1" applyBorder="1" applyAlignment="1">
      <alignment horizontal="center" vertical="top"/>
    </xf>
    <xf numFmtId="185" fontId="96" fillId="0" borderId="22" xfId="132" applyNumberFormat="1" applyFont="1" applyFill="1" applyBorder="1" applyAlignment="1">
      <alignment horizontal="center" vertical="top"/>
    </xf>
    <xf numFmtId="4" fontId="96" fillId="0" borderId="22" xfId="132" applyNumberFormat="1" applyFont="1" applyFill="1" applyBorder="1" applyAlignment="1">
      <alignment horizontal="center" vertical="top"/>
    </xf>
    <xf numFmtId="0" fontId="96" fillId="0" borderId="10" xfId="132" quotePrefix="1" applyFont="1" applyFill="1" applyBorder="1" applyAlignment="1">
      <alignment horizontal="center" vertical="top"/>
    </xf>
    <xf numFmtId="0" fontId="33" fillId="0" borderId="11" xfId="132" applyFont="1" applyBorder="1" applyAlignment="1">
      <alignment horizontal="center" vertical="center"/>
    </xf>
    <xf numFmtId="0" fontId="88" fillId="0" borderId="11" xfId="135" applyFont="1" applyBorder="1" applyAlignment="1">
      <alignment horizontal="center" vertical="center"/>
    </xf>
    <xf numFmtId="14" fontId="33" fillId="0" borderId="11" xfId="132" applyNumberFormat="1" applyFont="1" applyBorder="1" applyAlignment="1">
      <alignment horizontal="center" vertical="center"/>
    </xf>
    <xf numFmtId="0" fontId="33" fillId="0" borderId="0" xfId="132" applyFont="1" applyBorder="1" applyAlignment="1">
      <alignment horizontal="center" vertical="center"/>
    </xf>
    <xf numFmtId="0" fontId="88" fillId="0" borderId="0" xfId="135" applyFont="1" applyBorder="1" applyAlignment="1">
      <alignment horizontal="center" vertical="center"/>
    </xf>
    <xf numFmtId="14" fontId="33" fillId="0" borderId="0" xfId="132" applyNumberFormat="1" applyFont="1" applyBorder="1" applyAlignment="1">
      <alignment horizontal="center" vertical="center"/>
    </xf>
    <xf numFmtId="4" fontId="88" fillId="0" borderId="0" xfId="135" applyNumberFormat="1" applyFont="1" applyBorder="1" applyAlignment="1">
      <alignment horizontal="center" vertical="center" wrapText="1"/>
    </xf>
    <xf numFmtId="4" fontId="88" fillId="0" borderId="0" xfId="135" applyNumberFormat="1" applyFont="1" applyBorder="1" applyAlignment="1">
      <alignment horizontal="center" vertical="center"/>
    </xf>
    <xf numFmtId="49" fontId="12" fillId="28" borderId="0" xfId="132" applyNumberFormat="1" applyFont="1" applyFill="1" applyBorder="1" applyAlignment="1">
      <alignment horizontal="left" vertical="center"/>
    </xf>
    <xf numFmtId="14" fontId="33" fillId="0" borderId="0" xfId="132" applyNumberFormat="1" applyFont="1" applyAlignment="1">
      <alignment horizontal="center" vertical="center"/>
    </xf>
    <xf numFmtId="0" fontId="4" fillId="0" borderId="0" xfId="132" applyAlignment="1">
      <alignment vertical="center"/>
    </xf>
    <xf numFmtId="185" fontId="88" fillId="0" borderId="11" xfId="132" applyNumberFormat="1" applyFont="1" applyBorder="1" applyAlignment="1">
      <alignment horizontal="center" vertical="top"/>
    </xf>
    <xf numFmtId="4" fontId="88" fillId="0" borderId="11" xfId="132" applyNumberFormat="1" applyFont="1" applyBorder="1" applyAlignment="1">
      <alignment horizontal="center" vertical="top"/>
    </xf>
    <xf numFmtId="0" fontId="33" fillId="0" borderId="0" xfId="132" applyFont="1" applyAlignment="1">
      <alignment horizontal="center" vertical="center" wrapText="1"/>
    </xf>
    <xf numFmtId="185" fontId="91" fillId="0" borderId="11" xfId="132" applyNumberFormat="1" applyFont="1" applyBorder="1" applyAlignment="1">
      <alignment horizontal="center" vertical="center"/>
    </xf>
    <xf numFmtId="4" fontId="88" fillId="0" borderId="11" xfId="132" applyNumberFormat="1" applyFont="1" applyBorder="1" applyAlignment="1">
      <alignment horizontal="center" vertical="center"/>
    </xf>
    <xf numFmtId="0" fontId="33" fillId="0" borderId="11" xfId="132" applyFont="1" applyBorder="1" applyAlignment="1">
      <alignment horizontal="center" vertical="center" wrapText="1"/>
    </xf>
    <xf numFmtId="186" fontId="88" fillId="0" borderId="11" xfId="132" applyNumberFormat="1" applyFont="1" applyBorder="1" applyAlignment="1">
      <alignment horizontal="center" vertical="center"/>
    </xf>
    <xf numFmtId="185" fontId="88" fillId="0" borderId="11" xfId="132" applyNumberFormat="1" applyFont="1" applyBorder="1" applyAlignment="1">
      <alignment horizontal="center" vertical="center"/>
    </xf>
    <xf numFmtId="187" fontId="88" fillId="0" borderId="11" xfId="132" applyNumberFormat="1" applyFont="1" applyBorder="1" applyAlignment="1">
      <alignment horizontal="center" vertical="center"/>
    </xf>
    <xf numFmtId="0" fontId="12" fillId="0" borderId="0" xfId="132" applyFont="1" applyAlignment="1">
      <alignment vertical="center"/>
    </xf>
    <xf numFmtId="0" fontId="4" fillId="0" borderId="11" xfId="132" applyBorder="1" applyAlignment="1">
      <alignment horizontal="center" vertical="center"/>
    </xf>
    <xf numFmtId="185" fontId="88" fillId="0" borderId="0" xfId="132" applyNumberFormat="1" applyFont="1" applyAlignment="1">
      <alignment horizontal="center" vertical="top"/>
    </xf>
    <xf numFmtId="4" fontId="88" fillId="0" borderId="0" xfId="132" applyNumberFormat="1" applyFont="1" applyAlignment="1">
      <alignment horizontal="center" vertical="top"/>
    </xf>
    <xf numFmtId="186" fontId="88" fillId="0" borderId="0" xfId="132" applyNumberFormat="1" applyFont="1" applyAlignment="1">
      <alignment horizontal="right" vertical="center"/>
    </xf>
    <xf numFmtId="0" fontId="4" fillId="0" borderId="0" xfId="132" applyAlignment="1">
      <alignment horizontal="center" vertical="center"/>
    </xf>
    <xf numFmtId="185" fontId="92" fillId="0" borderId="0" xfId="132" applyNumberFormat="1" applyFont="1" applyAlignment="1">
      <alignment horizontal="center" vertical="top"/>
    </xf>
    <xf numFmtId="183" fontId="5" fillId="19" borderId="0" xfId="115" applyNumberFormat="1" applyFont="1" applyFill="1" applyBorder="1" applyAlignment="1">
      <alignment horizontal="center"/>
    </xf>
    <xf numFmtId="183" fontId="85" fillId="33" borderId="0" xfId="115" applyNumberFormat="1" applyFont="1" applyFill="1" applyBorder="1" applyAlignment="1">
      <alignment horizontal="center"/>
    </xf>
    <xf numFmtId="0" fontId="5" fillId="0" borderId="0" xfId="132" applyNumberFormat="1" applyFont="1" applyAlignment="1">
      <alignment horizontal="right" vertical="center"/>
    </xf>
    <xf numFmtId="0" fontId="12" fillId="22" borderId="17" xfId="132" applyFont="1" applyFill="1" applyBorder="1" applyAlignment="1">
      <alignment vertical="center"/>
    </xf>
    <xf numFmtId="0" fontId="15" fillId="22" borderId="17" xfId="132" applyFont="1" applyFill="1" applyBorder="1" applyAlignment="1">
      <alignment vertical="center"/>
    </xf>
    <xf numFmtId="0" fontId="15" fillId="21" borderId="11" xfId="132" applyNumberFormat="1" applyFont="1" applyFill="1" applyBorder="1" applyAlignment="1">
      <alignment horizontal="center" vertical="center"/>
    </xf>
    <xf numFmtId="0" fontId="15" fillId="21" borderId="16" xfId="132" applyNumberFormat="1" applyFont="1" applyFill="1" applyBorder="1" applyAlignment="1">
      <alignment horizontal="center" vertical="center"/>
    </xf>
    <xf numFmtId="0" fontId="15" fillId="21" borderId="10" xfId="132" applyNumberFormat="1" applyFont="1" applyFill="1" applyBorder="1" applyAlignment="1">
      <alignment horizontal="center" vertical="center"/>
    </xf>
    <xf numFmtId="0" fontId="13" fillId="22" borderId="17" xfId="132" applyFont="1" applyFill="1" applyBorder="1" applyAlignment="1">
      <alignment vertical="center"/>
    </xf>
    <xf numFmtId="0" fontId="13" fillId="20" borderId="11" xfId="132" applyNumberFormat="1" applyFont="1" applyFill="1" applyBorder="1" applyAlignment="1">
      <alignment horizontal="center" vertical="center"/>
    </xf>
    <xf numFmtId="179" fontId="13" fillId="20" borderId="11" xfId="132" applyNumberFormat="1" applyFont="1" applyFill="1" applyBorder="1" applyAlignment="1">
      <alignment horizontal="center" vertical="center"/>
    </xf>
    <xf numFmtId="179" fontId="13" fillId="20" borderId="16" xfId="132" applyNumberFormat="1" applyFont="1" applyFill="1" applyBorder="1" applyAlignment="1">
      <alignment horizontal="center" vertical="center"/>
    </xf>
    <xf numFmtId="0" fontId="13" fillId="20" borderId="10" xfId="132" applyNumberFormat="1" applyFont="1" applyFill="1" applyBorder="1" applyAlignment="1">
      <alignment horizontal="center" vertical="center"/>
    </xf>
    <xf numFmtId="180" fontId="33" fillId="0" borderId="0" xfId="132" applyNumberFormat="1" applyFont="1" applyBorder="1" applyAlignment="1">
      <alignment horizontal="right" vertical="center"/>
    </xf>
    <xf numFmtId="180" fontId="13" fillId="0" borderId="0" xfId="132" applyNumberFormat="1" applyFont="1" applyBorder="1" applyAlignment="1">
      <alignment horizontal="left" vertical="center"/>
    </xf>
    <xf numFmtId="189" fontId="5" fillId="0" borderId="0" xfId="132" applyNumberFormat="1" applyFont="1" applyAlignment="1">
      <alignment horizontal="right" vertical="center"/>
    </xf>
    <xf numFmtId="181" fontId="5" fillId="0" borderId="0" xfId="132" applyNumberFormat="1" applyFont="1" applyAlignment="1">
      <alignment horizontal="right" vertical="center"/>
    </xf>
    <xf numFmtId="176" fontId="13" fillId="0" borderId="0" xfId="132" applyNumberFormat="1" applyFont="1" applyFill="1" applyAlignment="1">
      <alignment vertical="center"/>
    </xf>
    <xf numFmtId="180" fontId="13" fillId="0" borderId="0" xfId="132" applyNumberFormat="1" applyFont="1" applyBorder="1" applyAlignment="1">
      <alignment horizontal="center" vertical="center"/>
    </xf>
    <xf numFmtId="178" fontId="13" fillId="0" borderId="0" xfId="132" applyNumberFormat="1" applyFont="1" applyAlignment="1">
      <alignment vertical="center"/>
    </xf>
    <xf numFmtId="178" fontId="13" fillId="0" borderId="0" xfId="132" applyNumberFormat="1" applyFont="1" applyAlignment="1">
      <alignment horizontal="center" vertical="center"/>
    </xf>
    <xf numFmtId="0" fontId="14" fillId="21" borderId="12" xfId="132" applyFont="1" applyFill="1" applyBorder="1" applyAlignment="1">
      <alignment horizontal="center" vertical="center"/>
    </xf>
    <xf numFmtId="0" fontId="15" fillId="21" borderId="13" xfId="132" applyFont="1" applyFill="1" applyBorder="1" applyAlignment="1">
      <alignment horizontal="center" vertical="center"/>
    </xf>
    <xf numFmtId="14" fontId="13" fillId="20" borderId="14" xfId="132" applyNumberFormat="1" applyFont="1" applyFill="1" applyBorder="1" applyAlignment="1">
      <alignment horizontal="center" vertical="center"/>
    </xf>
    <xf numFmtId="10" fontId="13" fillId="20" borderId="19" xfId="132" applyNumberFormat="1" applyFont="1" applyFill="1" applyBorder="1" applyAlignment="1">
      <alignment horizontal="center" vertical="center"/>
    </xf>
    <xf numFmtId="0" fontId="79" fillId="0" borderId="0" xfId="132" applyFont="1" applyAlignment="1">
      <alignment vertical="center"/>
    </xf>
    <xf numFmtId="0" fontId="78" fillId="0" borderId="0" xfId="132" applyFont="1" applyAlignment="1">
      <alignment vertical="center"/>
    </xf>
    <xf numFmtId="180" fontId="13" fillId="0" borderId="15" xfId="132" applyNumberFormat="1" applyFont="1" applyBorder="1" applyAlignment="1">
      <alignment horizontal="center" vertical="center"/>
    </xf>
    <xf numFmtId="178" fontId="13" fillId="0" borderId="0" xfId="132" applyNumberFormat="1" applyFont="1" applyBorder="1" applyAlignment="1">
      <alignment vertical="center"/>
    </xf>
    <xf numFmtId="180" fontId="13" fillId="0" borderId="19" xfId="132" applyNumberFormat="1" applyFont="1" applyBorder="1" applyAlignment="1">
      <alignment horizontal="center" vertical="center"/>
    </xf>
    <xf numFmtId="0" fontId="13" fillId="0" borderId="0" xfId="132" applyFont="1" applyBorder="1" applyAlignment="1">
      <alignment vertical="center"/>
    </xf>
    <xf numFmtId="188" fontId="13" fillId="0" borderId="0" xfId="132" applyNumberFormat="1" applyFont="1" applyBorder="1" applyAlignment="1">
      <alignment horizontal="right" vertical="center"/>
    </xf>
    <xf numFmtId="181" fontId="13" fillId="0" borderId="0" xfId="132" applyNumberFormat="1" applyFont="1" applyBorder="1" applyAlignment="1">
      <alignment horizontal="right" vertical="center"/>
    </xf>
    <xf numFmtId="14" fontId="13" fillId="0" borderId="0" xfId="132" applyNumberFormat="1" applyFont="1" applyBorder="1" applyAlignment="1">
      <alignment vertical="center"/>
    </xf>
    <xf numFmtId="14" fontId="13" fillId="0" borderId="0" xfId="132" applyNumberFormat="1" applyFont="1" applyAlignment="1">
      <alignment vertical="center"/>
    </xf>
    <xf numFmtId="0" fontId="98" fillId="28" borderId="0" xfId="132" applyNumberFormat="1" applyFont="1" applyFill="1" applyBorder="1" applyAlignment="1">
      <alignment horizontal="right" vertical="center"/>
    </xf>
    <xf numFmtId="4" fontId="88" fillId="0" borderId="11" xfId="132" applyNumberFormat="1" applyFont="1" applyBorder="1" applyAlignment="1">
      <alignment horizontal="center" vertical="top"/>
    </xf>
    <xf numFmtId="0" fontId="88" fillId="0" borderId="11" xfId="0" applyFont="1" applyBorder="1" applyAlignment="1">
      <alignment horizontal="center" vertical="center"/>
    </xf>
    <xf numFmtId="4" fontId="88" fillId="0" borderId="11" xfId="0" applyNumberFormat="1" applyFont="1" applyBorder="1" applyAlignment="1">
      <alignment horizontal="center" vertical="center"/>
    </xf>
    <xf numFmtId="0" fontId="88" fillId="0" borderId="11" xfId="0" quotePrefix="1" applyFont="1" applyBorder="1" applyAlignment="1">
      <alignment horizontal="center" vertical="top"/>
    </xf>
    <xf numFmtId="4" fontId="88" fillId="0" borderId="11" xfId="0" applyNumberFormat="1" applyFont="1" applyBorder="1" applyAlignment="1">
      <alignment vertical="top"/>
    </xf>
    <xf numFmtId="0" fontId="36" fillId="0" borderId="0" xfId="0" applyFont="1" applyBorder="1" applyAlignment="1">
      <alignment horizontal="center" vertical="center"/>
    </xf>
    <xf numFmtId="0" fontId="36" fillId="0" borderId="18" xfId="0" applyFont="1" applyBorder="1" applyAlignment="1">
      <alignment horizontal="center" vertical="center"/>
    </xf>
    <xf numFmtId="0" fontId="47" fillId="25" borderId="15" xfId="0" applyFont="1" applyFill="1" applyBorder="1" applyAlignment="1">
      <alignment horizontal="center" vertical="center"/>
    </xf>
    <xf numFmtId="0" fontId="47" fillId="25" borderId="0" xfId="0" applyFont="1" applyFill="1" applyBorder="1" applyAlignment="1">
      <alignment horizontal="center" vertical="center"/>
    </xf>
    <xf numFmtId="0" fontId="47" fillId="25" borderId="18" xfId="0" applyFont="1" applyFill="1" applyBorder="1" applyAlignment="1">
      <alignment horizontal="center" vertical="center"/>
    </xf>
    <xf numFmtId="0" fontId="0" fillId="0" borderId="0" xfId="0" applyBorder="1" applyAlignment="1">
      <alignment horizontal="center" vertical="center"/>
    </xf>
    <xf numFmtId="14" fontId="4" fillId="0" borderId="15" xfId="0" applyNumberFormat="1" applyFont="1" applyBorder="1" applyAlignment="1">
      <alignment horizontal="center" vertical="center"/>
    </xf>
    <xf numFmtId="0" fontId="17" fillId="0" borderId="0" xfId="0" applyFont="1" applyBorder="1" applyAlignment="1">
      <alignment vertical="center"/>
    </xf>
    <xf numFmtId="0" fontId="17" fillId="0" borderId="18" xfId="0" applyFont="1" applyBorder="1" applyAlignment="1">
      <alignment vertical="center"/>
    </xf>
    <xf numFmtId="14" fontId="43" fillId="26" borderId="22" xfId="0" applyNumberFormat="1" applyFont="1" applyFill="1" applyBorder="1" applyAlignment="1">
      <alignment horizontal="center" vertical="center"/>
    </xf>
    <xf numFmtId="0" fontId="43" fillId="26" borderId="22" xfId="0" applyFont="1" applyFill="1" applyBorder="1" applyAlignment="1">
      <alignment horizontal="center" vertical="center"/>
    </xf>
    <xf numFmtId="0" fontId="43" fillId="26" borderId="10" xfId="0" applyFont="1" applyFill="1" applyBorder="1" applyAlignment="1">
      <alignment horizontal="center" vertical="center"/>
    </xf>
    <xf numFmtId="0" fontId="37" fillId="0" borderId="13" xfId="0" applyFont="1" applyBorder="1" applyAlignment="1">
      <alignment horizontal="center" vertical="center"/>
    </xf>
    <xf numFmtId="0" fontId="37" fillId="0" borderId="21" xfId="0" applyFont="1" applyBorder="1" applyAlignment="1">
      <alignment horizontal="center" vertical="center"/>
    </xf>
    <xf numFmtId="0" fontId="37" fillId="0" borderId="0" xfId="0" applyFont="1" applyBorder="1" applyAlignment="1">
      <alignment horizontal="center" vertical="center"/>
    </xf>
    <xf numFmtId="0" fontId="37" fillId="0" borderId="18" xfId="0" applyFont="1" applyBorder="1" applyAlignment="1">
      <alignment horizontal="center" vertical="center"/>
    </xf>
    <xf numFmtId="0" fontId="72" fillId="0" borderId="15" xfId="0" applyFont="1" applyBorder="1" applyAlignment="1">
      <alignment horizontal="center" vertical="center"/>
    </xf>
    <xf numFmtId="0" fontId="72" fillId="0" borderId="0" xfId="0" applyFont="1" applyBorder="1" applyAlignment="1">
      <alignment horizontal="center" vertical="center"/>
    </xf>
    <xf numFmtId="0" fontId="72" fillId="0" borderId="18" xfId="0" applyFont="1" applyBorder="1" applyAlignment="1">
      <alignment horizontal="center" vertical="center"/>
    </xf>
    <xf numFmtId="177" fontId="16" fillId="23" borderId="11" xfId="132" applyNumberFormat="1" applyFont="1" applyFill="1" applyBorder="1" applyAlignment="1">
      <alignment horizontal="center" vertical="center"/>
    </xf>
    <xf numFmtId="177" fontId="16" fillId="23" borderId="16" xfId="132" applyNumberFormat="1" applyFont="1" applyFill="1" applyBorder="1" applyAlignment="1">
      <alignment horizontal="center" vertical="center"/>
    </xf>
    <xf numFmtId="177" fontId="16" fillId="23" borderId="10" xfId="132" applyNumberFormat="1" applyFont="1" applyFill="1" applyBorder="1" applyAlignment="1">
      <alignment horizontal="center" vertical="center"/>
    </xf>
    <xf numFmtId="0" fontId="53" fillId="27" borderId="0" xfId="0" applyFont="1" applyFill="1" applyBorder="1" applyAlignment="1">
      <alignment horizontal="center" vertical="center"/>
    </xf>
    <xf numFmtId="0" fontId="12" fillId="0" borderId="0" xfId="0" applyFont="1" applyBorder="1" applyAlignment="1">
      <alignment horizontal="center" vertical="center"/>
    </xf>
    <xf numFmtId="0" fontId="75" fillId="0" borderId="0" xfId="0" applyFont="1" applyBorder="1" applyAlignment="1">
      <alignment horizontal="center" vertical="center"/>
    </xf>
    <xf numFmtId="0" fontId="11" fillId="0" borderId="0" xfId="0" applyFont="1" applyBorder="1" applyAlignment="1">
      <alignment horizontal="center" vertical="center"/>
    </xf>
    <xf numFmtId="0" fontId="53" fillId="21" borderId="40" xfId="132" applyFont="1" applyFill="1" applyBorder="1" applyAlignment="1">
      <alignment horizontal="center" vertical="center"/>
    </xf>
    <xf numFmtId="0" fontId="53" fillId="21" borderId="0" xfId="132" applyFont="1" applyFill="1" applyBorder="1" applyAlignment="1">
      <alignment horizontal="center" vertical="center"/>
    </xf>
    <xf numFmtId="0" fontId="11" fillId="0" borderId="0" xfId="132" applyFont="1" applyBorder="1" applyAlignment="1">
      <alignment horizontal="center" vertical="center"/>
    </xf>
    <xf numFmtId="0" fontId="12" fillId="0" borderId="0" xfId="132" applyFont="1" applyBorder="1" applyAlignment="1">
      <alignment horizontal="center" vertical="center"/>
    </xf>
    <xf numFmtId="0" fontId="86" fillId="0" borderId="35" xfId="132" applyFont="1" applyFill="1" applyBorder="1" applyAlignment="1">
      <alignment horizontal="center" vertical="center"/>
    </xf>
    <xf numFmtId="0" fontId="86" fillId="0" borderId="27" xfId="132" applyFont="1" applyFill="1" applyBorder="1" applyAlignment="1">
      <alignment horizontal="center" vertical="center"/>
    </xf>
    <xf numFmtId="0" fontId="86" fillId="0" borderId="37" xfId="132" applyFont="1" applyFill="1" applyBorder="1" applyAlignment="1">
      <alignment horizontal="center" vertical="center"/>
    </xf>
    <xf numFmtId="0" fontId="86" fillId="0" borderId="36" xfId="132" applyFont="1" applyFill="1" applyBorder="1" applyAlignment="1">
      <alignment horizontal="center" vertical="center"/>
    </xf>
    <xf numFmtId="0" fontId="86" fillId="0" borderId="31" xfId="132" applyFont="1" applyFill="1" applyBorder="1" applyAlignment="1">
      <alignment horizontal="center" vertical="center"/>
    </xf>
    <xf numFmtId="0" fontId="86" fillId="0" borderId="30" xfId="132" applyFont="1" applyFill="1" applyBorder="1" applyAlignment="1">
      <alignment horizontal="center" vertical="center"/>
    </xf>
    <xf numFmtId="0" fontId="86" fillId="0" borderId="34" xfId="132" applyFont="1" applyFill="1" applyBorder="1" applyAlignment="1">
      <alignment horizontal="center" vertical="center"/>
    </xf>
    <xf numFmtId="0" fontId="86" fillId="0" borderId="33" xfId="132" applyFont="1" applyFill="1" applyBorder="1" applyAlignment="1">
      <alignment horizontal="center" vertical="center"/>
    </xf>
    <xf numFmtId="0" fontId="86" fillId="0" borderId="32" xfId="132" applyFont="1" applyFill="1" applyBorder="1" applyAlignment="1">
      <alignment horizontal="center" vertical="center"/>
    </xf>
    <xf numFmtId="4" fontId="88" fillId="0" borderId="11" xfId="132" applyNumberFormat="1" applyFont="1" applyBorder="1" applyAlignment="1">
      <alignment horizontal="center" vertical="top"/>
    </xf>
    <xf numFmtId="0" fontId="42" fillId="0" borderId="11" xfId="132" applyFont="1" applyBorder="1" applyAlignment="1">
      <alignment horizontal="center" vertical="center"/>
    </xf>
    <xf numFmtId="0" fontId="83" fillId="20" borderId="16" xfId="132" applyNumberFormat="1" applyFont="1" applyFill="1" applyBorder="1" applyAlignment="1">
      <alignment horizontal="left" vertical="center"/>
    </xf>
    <xf numFmtId="0" fontId="83" fillId="20" borderId="22" xfId="132" applyNumberFormat="1" applyFont="1" applyFill="1" applyBorder="1" applyAlignment="1">
      <alignment horizontal="left" vertical="center"/>
    </xf>
    <xf numFmtId="0" fontId="83" fillId="20" borderId="10" xfId="132" applyNumberFormat="1" applyFont="1" applyFill="1" applyBorder="1" applyAlignment="1">
      <alignment horizontal="left" vertical="center"/>
    </xf>
    <xf numFmtId="0" fontId="13" fillId="28" borderId="26" xfId="132" applyFont="1" applyFill="1" applyBorder="1" applyAlignment="1">
      <alignment horizontal="left" vertical="distributed" wrapText="1"/>
    </xf>
    <xf numFmtId="0" fontId="11" fillId="32" borderId="25" xfId="132" applyFont="1" applyFill="1" applyBorder="1" applyAlignment="1">
      <alignment horizontal="left" vertical="distributed" wrapText="1"/>
    </xf>
    <xf numFmtId="0" fontId="12" fillId="32" borderId="24" xfId="132" applyFont="1" applyFill="1" applyBorder="1" applyAlignment="1">
      <alignment horizontal="left" vertical="distributed" wrapText="1"/>
    </xf>
    <xf numFmtId="0" fontId="12" fillId="32" borderId="23" xfId="132" applyFont="1" applyFill="1" applyBorder="1" applyAlignment="1">
      <alignment horizontal="left" vertical="distributed" wrapText="1"/>
    </xf>
    <xf numFmtId="0" fontId="33" fillId="28" borderId="25" xfId="132" applyFont="1" applyFill="1" applyBorder="1" applyAlignment="1">
      <alignment horizontal="left" vertical="top" wrapText="1"/>
    </xf>
    <xf numFmtId="0" fontId="13" fillId="28" borderId="24" xfId="132" applyFont="1" applyFill="1" applyBorder="1" applyAlignment="1">
      <alignment horizontal="left" vertical="top" wrapText="1"/>
    </xf>
    <xf numFmtId="0" fontId="13" fillId="28" borderId="23" xfId="132" applyFont="1" applyFill="1" applyBorder="1" applyAlignment="1">
      <alignment horizontal="left" vertical="top" wrapText="1"/>
    </xf>
    <xf numFmtId="0" fontId="11" fillId="32" borderId="24" xfId="132" applyFont="1" applyFill="1" applyBorder="1" applyAlignment="1">
      <alignment horizontal="left" vertical="distributed" wrapText="1"/>
    </xf>
    <xf numFmtId="0" fontId="11" fillId="32" borderId="23" xfId="132" applyFont="1" applyFill="1" applyBorder="1" applyAlignment="1">
      <alignment horizontal="left" vertical="distributed" wrapText="1"/>
    </xf>
    <xf numFmtId="0" fontId="33" fillId="28" borderId="24" xfId="132" applyFont="1" applyFill="1" applyBorder="1" applyAlignment="1">
      <alignment horizontal="left" vertical="top" wrapText="1"/>
    </xf>
    <xf numFmtId="0" fontId="33" fillId="28" borderId="23" xfId="132" applyFont="1" applyFill="1" applyBorder="1" applyAlignment="1">
      <alignment horizontal="left" vertical="top" wrapText="1"/>
    </xf>
    <xf numFmtId="0" fontId="91" fillId="0" borderId="11" xfId="0" applyFont="1" applyBorder="1" applyAlignment="1">
      <alignment horizontal="center" vertical="center"/>
    </xf>
    <xf numFmtId="0" fontId="91" fillId="0" borderId="16" xfId="0" applyFont="1" applyBorder="1" applyAlignment="1">
      <alignment horizontal="center" vertical="center"/>
    </xf>
    <xf numFmtId="0" fontId="91" fillId="0" borderId="22" xfId="0" applyFont="1" applyBorder="1" applyAlignment="1">
      <alignment horizontal="center" vertical="center"/>
    </xf>
    <xf numFmtId="0" fontId="91" fillId="0" borderId="10" xfId="0" applyFont="1" applyBorder="1" applyAlignment="1">
      <alignment horizontal="center" vertical="center"/>
    </xf>
    <xf numFmtId="4" fontId="88" fillId="0" borderId="16" xfId="135" applyNumberFormat="1" applyFont="1" applyBorder="1" applyAlignment="1">
      <alignment horizontal="center" vertical="center" wrapText="1"/>
    </xf>
    <xf numFmtId="4" fontId="88" fillId="0" borderId="22" xfId="135" applyNumberFormat="1" applyFont="1" applyBorder="1" applyAlignment="1">
      <alignment horizontal="center" vertical="center" wrapText="1"/>
    </xf>
    <xf numFmtId="4" fontId="88" fillId="0" borderId="10" xfId="135" applyNumberFormat="1" applyFont="1" applyBorder="1" applyAlignment="1">
      <alignment horizontal="center" vertical="center" wrapText="1"/>
    </xf>
    <xf numFmtId="4" fontId="88" fillId="0" borderId="11" xfId="135" applyNumberFormat="1" applyFont="1" applyBorder="1" applyAlignment="1">
      <alignment horizontal="center" vertical="center" wrapText="1"/>
    </xf>
    <xf numFmtId="4" fontId="88" fillId="0" borderId="11" xfId="135" applyNumberFormat="1" applyFont="1" applyBorder="1" applyAlignment="1">
      <alignment horizontal="center" vertical="center"/>
    </xf>
    <xf numFmtId="182" fontId="81" fillId="31" borderId="16" xfId="132" applyNumberFormat="1" applyFont="1" applyFill="1" applyBorder="1" applyAlignment="1">
      <alignment horizontal="center" vertical="center" wrapText="1"/>
    </xf>
    <xf numFmtId="182" fontId="81" fillId="31" borderId="22" xfId="132" applyNumberFormat="1" applyFont="1" applyFill="1" applyBorder="1" applyAlignment="1">
      <alignment horizontal="center" vertical="center" wrapText="1"/>
    </xf>
    <xf numFmtId="182" fontId="81" fillId="31" borderId="10" xfId="132" applyNumberFormat="1" applyFont="1" applyFill="1" applyBorder="1" applyAlignment="1">
      <alignment horizontal="center" vertical="center" wrapText="1"/>
    </xf>
    <xf numFmtId="182" fontId="94" fillId="31" borderId="16" xfId="132" applyNumberFormat="1" applyFont="1" applyFill="1" applyBorder="1" applyAlignment="1">
      <alignment horizontal="center" vertical="center" wrapText="1"/>
    </xf>
    <xf numFmtId="182" fontId="93" fillId="31" borderId="16" xfId="132" applyNumberFormat="1" applyFont="1" applyFill="1" applyBorder="1" applyAlignment="1">
      <alignment horizontal="center" vertical="center" wrapText="1"/>
    </xf>
    <xf numFmtId="182" fontId="89" fillId="31" borderId="22" xfId="132" applyNumberFormat="1" applyFont="1" applyFill="1" applyBorder="1" applyAlignment="1">
      <alignment horizontal="center" vertical="center" wrapText="1"/>
    </xf>
    <xf numFmtId="182" fontId="89" fillId="31" borderId="10" xfId="132" applyNumberFormat="1" applyFont="1" applyFill="1" applyBorder="1" applyAlignment="1">
      <alignment horizontal="center" vertical="center" wrapText="1"/>
    </xf>
    <xf numFmtId="4" fontId="88" fillId="0" borderId="16" xfId="135" applyNumberFormat="1" applyFont="1" applyBorder="1" applyAlignment="1">
      <alignment horizontal="center" vertical="top" wrapText="1"/>
    </xf>
    <xf numFmtId="4" fontId="88" fillId="0" borderId="22" xfId="135" applyNumberFormat="1" applyFont="1" applyBorder="1" applyAlignment="1">
      <alignment horizontal="center" vertical="top" wrapText="1"/>
    </xf>
    <xf numFmtId="4" fontId="88" fillId="0" borderId="10" xfId="135" applyNumberFormat="1" applyFont="1" applyBorder="1" applyAlignment="1">
      <alignment horizontal="center" vertical="top" wrapText="1"/>
    </xf>
    <xf numFmtId="182" fontId="89" fillId="31" borderId="16" xfId="132" applyNumberFormat="1" applyFont="1" applyFill="1" applyBorder="1" applyAlignment="1">
      <alignment horizontal="center" vertical="center" wrapText="1"/>
    </xf>
    <xf numFmtId="182" fontId="89" fillId="31" borderId="41" xfId="132" applyNumberFormat="1" applyFont="1" applyFill="1" applyBorder="1" applyAlignment="1">
      <alignment horizontal="center" vertical="center" wrapText="1"/>
    </xf>
    <xf numFmtId="182" fontId="89" fillId="31" borderId="42" xfId="132" applyNumberFormat="1" applyFont="1" applyFill="1" applyBorder="1" applyAlignment="1">
      <alignment horizontal="center" vertical="center" wrapText="1"/>
    </xf>
    <xf numFmtId="182" fontId="93" fillId="31" borderId="41" xfId="132" applyNumberFormat="1" applyFont="1" applyFill="1" applyBorder="1" applyAlignment="1">
      <alignment horizontal="center" vertical="center" wrapText="1"/>
    </xf>
    <xf numFmtId="182" fontId="93" fillId="31" borderId="42" xfId="132" applyNumberFormat="1" applyFont="1" applyFill="1" applyBorder="1" applyAlignment="1">
      <alignment horizontal="center" vertical="center" wrapText="1"/>
    </xf>
    <xf numFmtId="0" fontId="41" fillId="0" borderId="11" xfId="0" applyFont="1" applyBorder="1" applyAlignment="1">
      <alignment horizontal="center" vertical="center"/>
    </xf>
    <xf numFmtId="0" fontId="33" fillId="0" borderId="11" xfId="0" applyFont="1" applyBorder="1" applyAlignment="1">
      <alignment horizontal="center" vertical="center"/>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10" xfId="0" applyFont="1" applyBorder="1" applyAlignment="1">
      <alignment horizontal="left" vertical="center" wrapText="1"/>
    </xf>
    <xf numFmtId="0" fontId="41" fillId="0" borderId="11" xfId="0" applyFont="1" applyBorder="1" applyAlignment="1">
      <alignment horizontal="left" vertical="center" wrapText="1"/>
    </xf>
    <xf numFmtId="0" fontId="41" fillId="0" borderId="11" xfId="0" applyFont="1" applyBorder="1" applyAlignment="1">
      <alignment horizontal="center" vertical="center" wrapText="1"/>
    </xf>
  </cellXfs>
  <cellStyles count="136">
    <cellStyle name="_x000a_386grabber=M" xfId="1"/>
    <cellStyle name="_x000a_386grabber=M 2" xfId="2"/>
    <cellStyle name="_x000a_386grabber=M 2 2" xfId="3"/>
    <cellStyle name="_x000a_386grabber=M 3" xfId="4"/>
    <cellStyle name="?" xfId="5"/>
    <cellStyle name="? 2" xfId="6"/>
    <cellStyle name="?_Sheet2" xfId="7"/>
    <cellStyle name="?_市场表现" xfId="8"/>
    <cellStyle name="?_水泥价格-区域" xfId="9"/>
    <cellStyle name="?_重点公司估值" xfId="10"/>
    <cellStyle name="_申银万国--煤炭行业数据库--价格、产量、消费、库存、运输、进出口、相关行业 2011-3-7" xfId="11"/>
    <cellStyle name="20% - Accent1" xfId="12"/>
    <cellStyle name="20% - Accent1 2" xfId="13"/>
    <cellStyle name="20% - Accent2" xfId="14"/>
    <cellStyle name="20% - Accent2 2" xfId="15"/>
    <cellStyle name="20% - Accent3" xfId="16"/>
    <cellStyle name="20% - Accent3 2" xfId="17"/>
    <cellStyle name="20% - Accent4" xfId="18"/>
    <cellStyle name="20% - Accent4 2" xfId="19"/>
    <cellStyle name="20% - Accent5" xfId="20"/>
    <cellStyle name="20% - Accent5 2" xfId="21"/>
    <cellStyle name="20% - Accent6" xfId="22"/>
    <cellStyle name="20% - Accent6 2" xfId="23"/>
    <cellStyle name="40% - Accent1" xfId="24"/>
    <cellStyle name="40% - Accent1 2" xfId="25"/>
    <cellStyle name="40% - Accent2" xfId="26"/>
    <cellStyle name="40% - Accent2 2" xfId="27"/>
    <cellStyle name="40% - Accent3" xfId="28"/>
    <cellStyle name="40% - Accent3 2" xfId="29"/>
    <cellStyle name="40% - Accent4" xfId="30"/>
    <cellStyle name="40% - Accent4 2" xfId="31"/>
    <cellStyle name="40% - Accent5" xfId="32"/>
    <cellStyle name="40% - Accent5 2" xfId="33"/>
    <cellStyle name="40% - Accent6" xfId="34"/>
    <cellStyle name="40% - Accent6 2" xfId="35"/>
    <cellStyle name="60% - Accent1" xfId="36"/>
    <cellStyle name="60% - Accent1 2" xfId="37"/>
    <cellStyle name="60% - Accent2" xfId="38"/>
    <cellStyle name="60% - Accent2 2" xfId="39"/>
    <cellStyle name="60% - Accent3" xfId="40"/>
    <cellStyle name="60% - Accent3 2" xfId="41"/>
    <cellStyle name="60% - Accent4" xfId="42"/>
    <cellStyle name="60% - Accent4 2" xfId="43"/>
    <cellStyle name="60% - Accent5" xfId="44"/>
    <cellStyle name="60% - Accent5 2" xfId="45"/>
    <cellStyle name="60% - Accent6" xfId="46"/>
    <cellStyle name="60% - Accent6 2" xfId="47"/>
    <cellStyle name="Accent1" xfId="48"/>
    <cellStyle name="Accent1 2" xfId="49"/>
    <cellStyle name="Accent2" xfId="50"/>
    <cellStyle name="Accent2 2" xfId="51"/>
    <cellStyle name="Accent3" xfId="52"/>
    <cellStyle name="Accent3 2" xfId="53"/>
    <cellStyle name="Accent4" xfId="54"/>
    <cellStyle name="Accent4 2" xfId="55"/>
    <cellStyle name="Accent5" xfId="56"/>
    <cellStyle name="Accent5 2" xfId="57"/>
    <cellStyle name="Accent6" xfId="58"/>
    <cellStyle name="Accent6 2" xfId="59"/>
    <cellStyle name="AFE" xfId="60"/>
    <cellStyle name="Bad" xfId="61"/>
    <cellStyle name="Bad 2" xfId="62"/>
    <cellStyle name="Calculation" xfId="63"/>
    <cellStyle name="Calculation 2" xfId="64"/>
    <cellStyle name="Check Cell" xfId="65"/>
    <cellStyle name="Check Cell 2" xfId="66"/>
    <cellStyle name="Explanatory Text" xfId="67"/>
    <cellStyle name="Explanatory Text 2" xfId="68"/>
    <cellStyle name="Good" xfId="69"/>
    <cellStyle name="Good 2" xfId="70"/>
    <cellStyle name="Heading 1" xfId="71"/>
    <cellStyle name="Heading 1 2" xfId="72"/>
    <cellStyle name="Heading 2" xfId="73"/>
    <cellStyle name="Heading 2 2" xfId="74"/>
    <cellStyle name="Heading 3" xfId="75"/>
    <cellStyle name="Heading 3 2" xfId="76"/>
    <cellStyle name="Heading 4" xfId="77"/>
    <cellStyle name="Heading 4 2" xfId="78"/>
    <cellStyle name="Input" xfId="79"/>
    <cellStyle name="Input 2" xfId="80"/>
    <cellStyle name="Linked Cell" xfId="81"/>
    <cellStyle name="Linked Cell 2" xfId="82"/>
    <cellStyle name="Neutral" xfId="83"/>
    <cellStyle name="Neutral 2" xfId="84"/>
    <cellStyle name="Note" xfId="85"/>
    <cellStyle name="Note 2" xfId="86"/>
    <cellStyle name="Output" xfId="87"/>
    <cellStyle name="Output 2" xfId="88"/>
    <cellStyle name="Title" xfId="89"/>
    <cellStyle name="Title 2" xfId="90"/>
    <cellStyle name="Total" xfId="91"/>
    <cellStyle name="Total 2" xfId="92"/>
    <cellStyle name="Warning Text" xfId="93"/>
    <cellStyle name="Warning Text 2" xfId="94"/>
    <cellStyle name="差_Sheet1" xfId="95"/>
    <cellStyle name="差_Sheet1 2" xfId="96"/>
    <cellStyle name="差_Sheet2" xfId="97"/>
    <cellStyle name="差_Sheet2 2" xfId="98"/>
    <cellStyle name="差_Sheet4" xfId="99"/>
    <cellStyle name="差_Sheet4 2" xfId="100"/>
    <cellStyle name="差_国内钢铁产量" xfId="101"/>
    <cellStyle name="差_国内钢铁产量 2" xfId="102"/>
    <cellStyle name="差_市场表现" xfId="103"/>
    <cellStyle name="差_市场表现 2" xfId="104"/>
    <cellStyle name="差_水泥价格-区域" xfId="105"/>
    <cellStyle name="差_水泥价格-区域 2" xfId="106"/>
    <cellStyle name="差_重点公司估值" xfId="107"/>
    <cellStyle name="差_重点公司估值 2" xfId="108"/>
    <cellStyle name="常规" xfId="0" builtinId="0"/>
    <cellStyle name="常规 17" xfId="131"/>
    <cellStyle name="常规 2" xfId="109"/>
    <cellStyle name="常规 2 2" xfId="110"/>
    <cellStyle name="常规 2 3" xfId="111"/>
    <cellStyle name="常规 2 4" xfId="112"/>
    <cellStyle name="常规 3" xfId="113"/>
    <cellStyle name="常规 4" xfId="114"/>
    <cellStyle name="常规 5" xfId="132"/>
    <cellStyle name="常规 6" xfId="133"/>
    <cellStyle name="常规 6 2" xfId="135"/>
    <cellStyle name="常规 7" xfId="134"/>
    <cellStyle name="常规_钢铁公司估值比较" xfId="115"/>
    <cellStyle name="好_Sheet1" xfId="116"/>
    <cellStyle name="好_Sheet1 2" xfId="117"/>
    <cellStyle name="好_Sheet2" xfId="118"/>
    <cellStyle name="好_Sheet2 2" xfId="119"/>
    <cellStyle name="好_Sheet4" xfId="120"/>
    <cellStyle name="好_Sheet4 2" xfId="121"/>
    <cellStyle name="好_国内钢铁产量" xfId="122"/>
    <cellStyle name="好_国内钢铁产量 2" xfId="123"/>
    <cellStyle name="好_市场表现" xfId="124"/>
    <cellStyle name="好_市场表现 2" xfId="125"/>
    <cellStyle name="好_水泥价格-区域" xfId="126"/>
    <cellStyle name="好_水泥价格-区域 2" xfId="127"/>
    <cellStyle name="好_重点公司估值" xfId="128"/>
    <cellStyle name="好_重点公司估值 2" xfId="129"/>
    <cellStyle name="样式 1" xfId="130"/>
  </cellStyles>
  <dxfs count="4">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ill>
        <patternFill>
          <bgColor indexed="47"/>
        </patternFill>
      </fill>
    </dxf>
    <dxf>
      <fill>
        <patternFill>
          <bgColor indexed="4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0303"/>
      <rgbColor rgb="0047A960"/>
      <rgbColor rgb="00003366"/>
      <rgbColor rgb="00FFFF00"/>
      <rgbColor rgb="00FF00FF"/>
      <rgbColor rgb="00E2E2EE"/>
      <rgbColor rgb="00A31D23"/>
      <rgbColor rgb="00008000"/>
      <rgbColor rgb="00000080"/>
      <rgbColor rgb="00808000"/>
      <rgbColor rgb="00800080"/>
      <rgbColor rgb="0078819C"/>
      <rgbColor rgb="00EAEAEA"/>
      <rgbColor rgb="00808080"/>
      <rgbColor rgb="000899DC"/>
      <rgbColor rgb="00993366"/>
      <rgbColor rgb="00FFFFCC"/>
      <rgbColor rgb="00CCFFFF"/>
      <rgbColor rgb="00660066"/>
      <rgbColor rgb="00FF8080"/>
      <rgbColor rgb="000066CC"/>
      <rgbColor rgb="00CCCCFF"/>
      <rgbColor rgb="00212121"/>
      <rgbColor rgb="00FF00FF"/>
      <rgbColor rgb="00FFFF00"/>
      <rgbColor rgb="0000FFFF"/>
      <rgbColor rgb="00800080"/>
      <rgbColor rgb="00800000"/>
      <rgbColor rgb="00008080"/>
      <rgbColor rgb="000000FF"/>
      <rgbColor rgb="007DBEDF"/>
      <rgbColor rgb="00CCFFFF"/>
      <rgbColor rgb="00CCFFCC"/>
      <rgbColor rgb="00FFFF99"/>
      <rgbColor rgb="00CCCC99"/>
      <rgbColor rgb="00FF99CC"/>
      <rgbColor rgb="00CCCCFF"/>
      <rgbColor rgb="00FFCC99"/>
      <rgbColor rgb="00336699"/>
      <rgbColor rgb="00BAB7C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32169252901966"/>
          <c:y val="5.1579650104712486E-2"/>
          <c:w val="0.85599490440264003"/>
          <c:h val="0.74321463548399747"/>
        </c:manualLayout>
      </c:layout>
      <c:lineChart>
        <c:grouping val="standard"/>
        <c:varyColors val="0"/>
        <c:ser>
          <c:idx val="0"/>
          <c:order val="0"/>
          <c:tx>
            <c:strRef>
              <c:f>市场表现!$P$2</c:f>
              <c:strCache>
                <c:ptCount val="1"/>
                <c:pt idx="0">
                  <c:v>沪深300</c:v>
                </c:pt>
              </c:strCache>
            </c:strRef>
          </c:tx>
          <c:spPr>
            <a:ln w="25400">
              <a:solidFill>
                <a:srgbClr val="00B0F0"/>
              </a:solidFill>
            </a:ln>
          </c:spPr>
          <c:marker>
            <c:symbol val="none"/>
          </c:marker>
          <c:cat>
            <c:numRef>
              <c:f>市场表现!$V$4:$V$105</c:f>
              <c:numCache>
                <c:formatCode>yyyy\-mm\-dd;@</c:formatCode>
                <c:ptCount val="102"/>
                <c:pt idx="0">
                  <c:v>41217</c:v>
                </c:pt>
                <c:pt idx="1">
                  <c:v>41224</c:v>
                </c:pt>
                <c:pt idx="2">
                  <c:v>41231</c:v>
                </c:pt>
                <c:pt idx="3">
                  <c:v>41238</c:v>
                </c:pt>
                <c:pt idx="4">
                  <c:v>41245</c:v>
                </c:pt>
                <c:pt idx="5">
                  <c:v>41252</c:v>
                </c:pt>
                <c:pt idx="6">
                  <c:v>41259</c:v>
                </c:pt>
                <c:pt idx="7">
                  <c:v>41266</c:v>
                </c:pt>
                <c:pt idx="8">
                  <c:v>41273</c:v>
                </c:pt>
                <c:pt idx="9">
                  <c:v>41280</c:v>
                </c:pt>
                <c:pt idx="10">
                  <c:v>41287</c:v>
                </c:pt>
                <c:pt idx="11">
                  <c:v>41294</c:v>
                </c:pt>
                <c:pt idx="12">
                  <c:v>41301</c:v>
                </c:pt>
                <c:pt idx="13">
                  <c:v>41308</c:v>
                </c:pt>
                <c:pt idx="14">
                  <c:v>41315</c:v>
                </c:pt>
                <c:pt idx="15">
                  <c:v>41329</c:v>
                </c:pt>
                <c:pt idx="16">
                  <c:v>41336</c:v>
                </c:pt>
                <c:pt idx="17">
                  <c:v>41343</c:v>
                </c:pt>
                <c:pt idx="18">
                  <c:v>41350</c:v>
                </c:pt>
                <c:pt idx="19">
                  <c:v>41357</c:v>
                </c:pt>
                <c:pt idx="20">
                  <c:v>41364</c:v>
                </c:pt>
                <c:pt idx="21">
                  <c:v>41371</c:v>
                </c:pt>
                <c:pt idx="22">
                  <c:v>41378</c:v>
                </c:pt>
                <c:pt idx="23">
                  <c:v>41385</c:v>
                </c:pt>
                <c:pt idx="24">
                  <c:v>41392</c:v>
                </c:pt>
                <c:pt idx="25">
                  <c:v>41399</c:v>
                </c:pt>
                <c:pt idx="26">
                  <c:v>41406</c:v>
                </c:pt>
                <c:pt idx="27">
                  <c:v>41413</c:v>
                </c:pt>
                <c:pt idx="28">
                  <c:v>41420</c:v>
                </c:pt>
                <c:pt idx="29">
                  <c:v>41427</c:v>
                </c:pt>
                <c:pt idx="30">
                  <c:v>41434</c:v>
                </c:pt>
                <c:pt idx="31">
                  <c:v>41441</c:v>
                </c:pt>
                <c:pt idx="32">
                  <c:v>41448</c:v>
                </c:pt>
                <c:pt idx="33">
                  <c:v>41455</c:v>
                </c:pt>
                <c:pt idx="34">
                  <c:v>41462</c:v>
                </c:pt>
                <c:pt idx="35">
                  <c:v>41469</c:v>
                </c:pt>
                <c:pt idx="36">
                  <c:v>41476</c:v>
                </c:pt>
                <c:pt idx="37">
                  <c:v>41483</c:v>
                </c:pt>
                <c:pt idx="38">
                  <c:v>41490</c:v>
                </c:pt>
                <c:pt idx="39">
                  <c:v>41497</c:v>
                </c:pt>
                <c:pt idx="40">
                  <c:v>41504</c:v>
                </c:pt>
                <c:pt idx="41">
                  <c:v>41511</c:v>
                </c:pt>
                <c:pt idx="42">
                  <c:v>41518</c:v>
                </c:pt>
                <c:pt idx="43">
                  <c:v>41525</c:v>
                </c:pt>
                <c:pt idx="44">
                  <c:v>41532</c:v>
                </c:pt>
                <c:pt idx="45">
                  <c:v>41539</c:v>
                </c:pt>
                <c:pt idx="46">
                  <c:v>41546</c:v>
                </c:pt>
                <c:pt idx="47">
                  <c:v>41553</c:v>
                </c:pt>
                <c:pt idx="48">
                  <c:v>41560</c:v>
                </c:pt>
                <c:pt idx="49">
                  <c:v>41567</c:v>
                </c:pt>
                <c:pt idx="50">
                  <c:v>41574</c:v>
                </c:pt>
                <c:pt idx="51">
                  <c:v>41581</c:v>
                </c:pt>
                <c:pt idx="52">
                  <c:v>41588</c:v>
                </c:pt>
                <c:pt idx="53">
                  <c:v>41595</c:v>
                </c:pt>
                <c:pt idx="54">
                  <c:v>41602</c:v>
                </c:pt>
                <c:pt idx="55">
                  <c:v>41609</c:v>
                </c:pt>
                <c:pt idx="56">
                  <c:v>41616</c:v>
                </c:pt>
                <c:pt idx="57">
                  <c:v>41623</c:v>
                </c:pt>
                <c:pt idx="58">
                  <c:v>41630</c:v>
                </c:pt>
                <c:pt idx="59">
                  <c:v>41637</c:v>
                </c:pt>
                <c:pt idx="60">
                  <c:v>41644</c:v>
                </c:pt>
                <c:pt idx="61">
                  <c:v>41651</c:v>
                </c:pt>
                <c:pt idx="62">
                  <c:v>41658</c:v>
                </c:pt>
                <c:pt idx="63">
                  <c:v>41665</c:v>
                </c:pt>
                <c:pt idx="64">
                  <c:v>41672</c:v>
                </c:pt>
                <c:pt idx="65">
                  <c:v>41679</c:v>
                </c:pt>
                <c:pt idx="66">
                  <c:v>41686</c:v>
                </c:pt>
                <c:pt idx="67">
                  <c:v>41693</c:v>
                </c:pt>
                <c:pt idx="68">
                  <c:v>41700</c:v>
                </c:pt>
                <c:pt idx="69">
                  <c:v>41707</c:v>
                </c:pt>
                <c:pt idx="70">
                  <c:v>41714</c:v>
                </c:pt>
                <c:pt idx="71">
                  <c:v>41721</c:v>
                </c:pt>
                <c:pt idx="72">
                  <c:v>41728</c:v>
                </c:pt>
                <c:pt idx="73">
                  <c:v>41735</c:v>
                </c:pt>
                <c:pt idx="74">
                  <c:v>41742</c:v>
                </c:pt>
                <c:pt idx="75">
                  <c:v>41749</c:v>
                </c:pt>
                <c:pt idx="76">
                  <c:v>41756</c:v>
                </c:pt>
                <c:pt idx="77">
                  <c:v>41763</c:v>
                </c:pt>
                <c:pt idx="78">
                  <c:v>41770</c:v>
                </c:pt>
                <c:pt idx="79">
                  <c:v>41777</c:v>
                </c:pt>
                <c:pt idx="80">
                  <c:v>41784</c:v>
                </c:pt>
                <c:pt idx="81">
                  <c:v>41791</c:v>
                </c:pt>
                <c:pt idx="82">
                  <c:v>41798</c:v>
                </c:pt>
                <c:pt idx="83">
                  <c:v>41805</c:v>
                </c:pt>
                <c:pt idx="84">
                  <c:v>41812</c:v>
                </c:pt>
                <c:pt idx="85">
                  <c:v>41819</c:v>
                </c:pt>
                <c:pt idx="86">
                  <c:v>41826</c:v>
                </c:pt>
                <c:pt idx="87">
                  <c:v>41833</c:v>
                </c:pt>
                <c:pt idx="88">
                  <c:v>41840</c:v>
                </c:pt>
                <c:pt idx="89">
                  <c:v>41847</c:v>
                </c:pt>
                <c:pt idx="90">
                  <c:v>41854</c:v>
                </c:pt>
                <c:pt idx="91">
                  <c:v>41861</c:v>
                </c:pt>
                <c:pt idx="92">
                  <c:v>41868</c:v>
                </c:pt>
                <c:pt idx="93">
                  <c:v>41875</c:v>
                </c:pt>
                <c:pt idx="94">
                  <c:v>41882</c:v>
                </c:pt>
                <c:pt idx="95">
                  <c:v>41889</c:v>
                </c:pt>
                <c:pt idx="96">
                  <c:v>41896</c:v>
                </c:pt>
                <c:pt idx="97">
                  <c:v>41903</c:v>
                </c:pt>
                <c:pt idx="98">
                  <c:v>41910</c:v>
                </c:pt>
                <c:pt idx="99">
                  <c:v>41917</c:v>
                </c:pt>
                <c:pt idx="100">
                  <c:v>41924</c:v>
                </c:pt>
                <c:pt idx="101">
                  <c:v>41931</c:v>
                </c:pt>
              </c:numCache>
            </c:numRef>
          </c:cat>
          <c:val>
            <c:numRef>
              <c:f>市场表现!$W$4:$W$107</c:f>
              <c:numCache>
                <c:formatCode>0.0%</c:formatCode>
                <c:ptCount val="104"/>
                <c:pt idx="0">
                  <c:v>0</c:v>
                </c:pt>
                <c:pt idx="1">
                  <c:v>-2.8546359548009437E-2</c:v>
                </c:pt>
                <c:pt idx="2">
                  <c:v>-5.6153745447104941E-2</c:v>
                </c:pt>
                <c:pt idx="3">
                  <c:v>-4.9462149304613234E-2</c:v>
                </c:pt>
                <c:pt idx="4">
                  <c:v>-7.2444461399339466E-2</c:v>
                </c:pt>
                <c:pt idx="5">
                  <c:v>-2.6017719984705812E-2</c:v>
                </c:pt>
                <c:pt idx="6">
                  <c:v>2.1281235179519076E-2</c:v>
                </c:pt>
                <c:pt idx="7">
                  <c:v>2.827671891568051E-2</c:v>
                </c:pt>
                <c:pt idx="8">
                  <c:v>7.511572438392311E-2</c:v>
                </c:pt>
                <c:pt idx="9">
                  <c:v>9.4346043435551197E-2</c:v>
                </c:pt>
                <c:pt idx="10">
                  <c:v>7.6494706460190853E-2</c:v>
                </c:pt>
                <c:pt idx="11">
                  <c:v>0.12513796323350279</c:v>
                </c:pt>
                <c:pt idx="12">
                  <c:v>0.11483569695167373</c:v>
                </c:pt>
                <c:pt idx="13">
                  <c:v>0.18924697434599147</c:v>
                </c:pt>
                <c:pt idx="14">
                  <c:v>0.20155897370093467</c:v>
                </c:pt>
                <c:pt idx="15">
                  <c:v>0.12564299753681984</c:v>
                </c:pt>
                <c:pt idx="16">
                  <c:v>0.15695599135415939</c:v>
                </c:pt>
                <c:pt idx="17">
                  <c:v>0.13011807832063327</c:v>
                </c:pt>
                <c:pt idx="18">
                  <c:v>0.10104977774155599</c:v>
                </c:pt>
                <c:pt idx="19">
                  <c:v>0.13505180828290952</c:v>
                </c:pt>
                <c:pt idx="20">
                  <c:v>8.1633051178832572E-2</c:v>
                </c:pt>
                <c:pt idx="21">
                  <c:v>7.6632127811393724E-2</c:v>
                </c:pt>
                <c:pt idx="22">
                  <c:v>6.7339930136198989E-2</c:v>
                </c:pt>
                <c:pt idx="23">
                  <c:v>9.8428801434384372E-2</c:v>
                </c:pt>
                <c:pt idx="24">
                  <c:v>6.0921442672754234E-2</c:v>
                </c:pt>
                <c:pt idx="25">
                  <c:v>8.0691910000719513E-2</c:v>
                </c:pt>
                <c:pt idx="26">
                  <c:v>0.10146724386524197</c:v>
                </c:pt>
                <c:pt idx="27">
                  <c:v>0.12366794493088618</c:v>
                </c:pt>
                <c:pt idx="28">
                  <c:v>0.12591350518082844</c:v>
                </c:pt>
                <c:pt idx="29">
                  <c:v>0.12990089189491472</c:v>
                </c:pt>
                <c:pt idx="30">
                  <c:v>7.6897866891164846E-2</c:v>
                </c:pt>
                <c:pt idx="31">
                  <c:v>4.7684341855769308E-2</c:v>
                </c:pt>
                <c:pt idx="32">
                  <c:v>4.6038320182211212E-3</c:v>
                </c:pt>
                <c:pt idx="33">
                  <c:v>-4.60101423026269E-2</c:v>
                </c:pt>
                <c:pt idx="34">
                  <c:v>-3.4647954242591483E-2</c:v>
                </c:pt>
                <c:pt idx="35">
                  <c:v>-1.361251687421472E-2</c:v>
                </c:pt>
                <c:pt idx="36">
                  <c:v>-5.0414995140399488E-2</c:v>
                </c:pt>
                <c:pt idx="37">
                  <c:v>-3.5879544333341729E-2</c:v>
                </c:pt>
                <c:pt idx="38">
                  <c:v>-2.57983660297888E-2</c:v>
                </c:pt>
                <c:pt idx="39">
                  <c:v>-9.0013152567176569E-3</c:v>
                </c:pt>
                <c:pt idx="40">
                  <c:v>-1.1401203585613695E-3</c:v>
                </c:pt>
                <c:pt idx="41">
                  <c:v>-8.602923389980921E-3</c:v>
                </c:pt>
                <c:pt idx="42">
                  <c:v>3.0934976725072172E-3</c:v>
                </c:pt>
                <c:pt idx="43">
                  <c:v>2.2112265874333792E-2</c:v>
                </c:pt>
                <c:pt idx="44">
                  <c:v>7.8953551583293535E-2</c:v>
                </c:pt>
                <c:pt idx="45">
                  <c:v>5.4507290267707287E-2</c:v>
                </c:pt>
                <c:pt idx="46">
                  <c:v>3.8233914549062886E-2</c:v>
                </c:pt>
                <c:pt idx="47">
                  <c:v>4.4331607691087127E-2</c:v>
                </c:pt>
                <c:pt idx="48">
                  <c:v>7.0112633487285692E-2</c:v>
                </c:pt>
                <c:pt idx="49">
                  <c:v>5.1708576566235065E-2</c:v>
                </c:pt>
                <c:pt idx="50">
                  <c:v>2.6784158309396622E-2</c:v>
                </c:pt>
                <c:pt idx="51">
                  <c:v>3.3894087587253985E-2</c:v>
                </c:pt>
                <c:pt idx="52">
                  <c:v>5.076353383557386E-4</c:v>
                </c:pt>
                <c:pt idx="53">
                  <c:v>1.905691671572507E-2</c:v>
                </c:pt>
                <c:pt idx="54">
                  <c:v>3.9530530515776707E-2</c:v>
                </c:pt>
                <c:pt idx="55">
                  <c:v>5.7296466840704774E-2</c:v>
                </c:pt>
                <c:pt idx="56">
                  <c:v>6.3080735260584664E-2</c:v>
                </c:pt>
                <c:pt idx="57">
                  <c:v>4.3292060687349698E-2</c:v>
                </c:pt>
                <c:pt idx="58">
                  <c:v>-1.2414740238965716E-2</c:v>
                </c:pt>
                <c:pt idx="59">
                  <c:v>-1.4288352478395439E-3</c:v>
                </c:pt>
                <c:pt idx="60">
                  <c:v>-6.9339259069158832E-3</c:v>
                </c:pt>
                <c:pt idx="61">
                  <c:v>-4.4184215705569629E-2</c:v>
                </c:pt>
                <c:pt idx="62">
                  <c:v>-5.5612730159087964E-2</c:v>
                </c:pt>
                <c:pt idx="63">
                  <c:v>-2.6485472785803932E-2</c:v>
                </c:pt>
                <c:pt idx="64">
                  <c:v>-4.5225063226826734E-2</c:v>
                </c:pt>
                <c:pt idx="65">
                  <c:v>-4.0875699136542987E-2</c:v>
                </c:pt>
                <c:pt idx="66">
                  <c:v>-4.8548318994405815E-3</c:v>
                </c:pt>
                <c:pt idx="67">
                  <c:v>-1.8415328072884485E-2</c:v>
                </c:pt>
                <c:pt idx="68">
                  <c:v>-5.5403346838485246E-2</c:v>
                </c:pt>
                <c:pt idx="69">
                  <c:v>-6.0004144315828012E-2</c:v>
                </c:pt>
                <c:pt idx="70">
                  <c:v>-7.973819715325392E-2</c:v>
                </c:pt>
                <c:pt idx="71">
                  <c:v>-6.4148460143906627E-2</c:v>
                </c:pt>
                <c:pt idx="72">
                  <c:v>-6.7110605546967239E-2</c:v>
                </c:pt>
                <c:pt idx="73">
                  <c:v>-5.2585125374223773E-2</c:v>
                </c:pt>
                <c:pt idx="74">
                  <c:v>-1.5653028861951634E-2</c:v>
                </c:pt>
                <c:pt idx="75">
                  <c:v>-3.5675363082816158E-2</c:v>
                </c:pt>
                <c:pt idx="76">
                  <c:v>-6.0234769422578882E-2</c:v>
                </c:pt>
                <c:pt idx="77">
                  <c:v>-6.4208717455632724E-2</c:v>
                </c:pt>
                <c:pt idx="78">
                  <c:v>-7.4937119977943167E-2</c:v>
                </c:pt>
                <c:pt idx="79">
                  <c:v>-6.9717276161426978E-2</c:v>
                </c:pt>
                <c:pt idx="80">
                  <c:v>-6.8649984783944906E-2</c:v>
                </c:pt>
                <c:pt idx="81">
                  <c:v>-6.5160262773899857E-2</c:v>
                </c:pt>
                <c:pt idx="82">
                  <c:v>-7.4588147776938674E-2</c:v>
                </c:pt>
                <c:pt idx="83">
                  <c:v>-5.6586384275182477E-2</c:v>
                </c:pt>
                <c:pt idx="84">
                  <c:v>-7.3715500521507549E-2</c:v>
                </c:pt>
                <c:pt idx="85">
                  <c:v>-6.785060001543286E-2</c:v>
                </c:pt>
                <c:pt idx="86">
                  <c:v>-5.5522994450258101E-2</c:v>
                </c:pt>
                <c:pt idx="87">
                  <c:v>-6.8825554649046605E-2</c:v>
                </c:pt>
                <c:pt idx="88">
                  <c:v>-6.1830937924564844E-2</c:v>
                </c:pt>
                <c:pt idx="89">
                  <c:v>-2.0079990497551825E-2</c:v>
                </c:pt>
                <c:pt idx="90">
                  <c:v>9.8093701420252088E-3</c:v>
                </c:pt>
                <c:pt idx="91">
                  <c:v>1.0560202256484574E-2</c:v>
                </c:pt>
                <c:pt idx="92">
                  <c:v>2.3349058035160963E-2</c:v>
                </c:pt>
                <c:pt idx="93">
                  <c:v>2.5399107151372391E-2</c:v>
                </c:pt>
                <c:pt idx="94">
                  <c:v>1.3661069528267511E-2</c:v>
                </c:pt>
                <c:pt idx="95">
                  <c:v>6.176807957779995E-2</c:v>
                </c:pt>
                <c:pt idx="96">
                  <c:v>5.7042432418607181E-2</c:v>
                </c:pt>
                <c:pt idx="97">
                  <c:v>5.1343131143319676E-2</c:v>
                </c:pt>
                <c:pt idx="98">
                  <c:v>5.6540866162008152E-2</c:v>
                </c:pt>
                <c:pt idx="99">
                  <c:v>6.2517611174740084E-2</c:v>
                </c:pt>
                <c:pt idx="100">
                  <c:v>6.9367436948743366E-2</c:v>
                </c:pt>
                <c:pt idx="101">
                  <c:v>5.8505081121947855E-2</c:v>
                </c:pt>
                <c:pt idx="102">
                  <c:v>3.6385012142498674E-2</c:v>
                </c:pt>
              </c:numCache>
            </c:numRef>
          </c:val>
          <c:smooth val="0"/>
        </c:ser>
        <c:ser>
          <c:idx val="1"/>
          <c:order val="1"/>
          <c:tx>
            <c:strRef>
              <c:f>市场表现!$Q$2</c:f>
              <c:strCache>
                <c:ptCount val="1"/>
                <c:pt idx="0">
                  <c:v>通信(中信)</c:v>
                </c:pt>
              </c:strCache>
            </c:strRef>
          </c:tx>
          <c:spPr>
            <a:ln w="25400">
              <a:solidFill>
                <a:srgbClr val="212121"/>
              </a:solidFill>
              <a:prstDash val="solid"/>
            </a:ln>
          </c:spPr>
          <c:marker>
            <c:symbol val="none"/>
          </c:marker>
          <c:cat>
            <c:numRef>
              <c:f>市场表现!$V$4:$V$105</c:f>
              <c:numCache>
                <c:formatCode>yyyy\-mm\-dd;@</c:formatCode>
                <c:ptCount val="102"/>
                <c:pt idx="0">
                  <c:v>41217</c:v>
                </c:pt>
                <c:pt idx="1">
                  <c:v>41224</c:v>
                </c:pt>
                <c:pt idx="2">
                  <c:v>41231</c:v>
                </c:pt>
                <c:pt idx="3">
                  <c:v>41238</c:v>
                </c:pt>
                <c:pt idx="4">
                  <c:v>41245</c:v>
                </c:pt>
                <c:pt idx="5">
                  <c:v>41252</c:v>
                </c:pt>
                <c:pt idx="6">
                  <c:v>41259</c:v>
                </c:pt>
                <c:pt idx="7">
                  <c:v>41266</c:v>
                </c:pt>
                <c:pt idx="8">
                  <c:v>41273</c:v>
                </c:pt>
                <c:pt idx="9">
                  <c:v>41280</c:v>
                </c:pt>
                <c:pt idx="10">
                  <c:v>41287</c:v>
                </c:pt>
                <c:pt idx="11">
                  <c:v>41294</c:v>
                </c:pt>
                <c:pt idx="12">
                  <c:v>41301</c:v>
                </c:pt>
                <c:pt idx="13">
                  <c:v>41308</c:v>
                </c:pt>
                <c:pt idx="14">
                  <c:v>41315</c:v>
                </c:pt>
                <c:pt idx="15">
                  <c:v>41329</c:v>
                </c:pt>
                <c:pt idx="16">
                  <c:v>41336</c:v>
                </c:pt>
                <c:pt idx="17">
                  <c:v>41343</c:v>
                </c:pt>
                <c:pt idx="18">
                  <c:v>41350</c:v>
                </c:pt>
                <c:pt idx="19">
                  <c:v>41357</c:v>
                </c:pt>
                <c:pt idx="20">
                  <c:v>41364</c:v>
                </c:pt>
                <c:pt idx="21">
                  <c:v>41371</c:v>
                </c:pt>
                <c:pt idx="22">
                  <c:v>41378</c:v>
                </c:pt>
                <c:pt idx="23">
                  <c:v>41385</c:v>
                </c:pt>
                <c:pt idx="24">
                  <c:v>41392</c:v>
                </c:pt>
                <c:pt idx="25">
                  <c:v>41399</c:v>
                </c:pt>
                <c:pt idx="26">
                  <c:v>41406</c:v>
                </c:pt>
                <c:pt idx="27">
                  <c:v>41413</c:v>
                </c:pt>
                <c:pt idx="28">
                  <c:v>41420</c:v>
                </c:pt>
                <c:pt idx="29">
                  <c:v>41427</c:v>
                </c:pt>
                <c:pt idx="30">
                  <c:v>41434</c:v>
                </c:pt>
                <c:pt idx="31">
                  <c:v>41441</c:v>
                </c:pt>
                <c:pt idx="32">
                  <c:v>41448</c:v>
                </c:pt>
                <c:pt idx="33">
                  <c:v>41455</c:v>
                </c:pt>
                <c:pt idx="34">
                  <c:v>41462</c:v>
                </c:pt>
                <c:pt idx="35">
                  <c:v>41469</c:v>
                </c:pt>
                <c:pt idx="36">
                  <c:v>41476</c:v>
                </c:pt>
                <c:pt idx="37">
                  <c:v>41483</c:v>
                </c:pt>
                <c:pt idx="38">
                  <c:v>41490</c:v>
                </c:pt>
                <c:pt idx="39">
                  <c:v>41497</c:v>
                </c:pt>
                <c:pt idx="40">
                  <c:v>41504</c:v>
                </c:pt>
                <c:pt idx="41">
                  <c:v>41511</c:v>
                </c:pt>
                <c:pt idx="42">
                  <c:v>41518</c:v>
                </c:pt>
                <c:pt idx="43">
                  <c:v>41525</c:v>
                </c:pt>
                <c:pt idx="44">
                  <c:v>41532</c:v>
                </c:pt>
                <c:pt idx="45">
                  <c:v>41539</c:v>
                </c:pt>
                <c:pt idx="46">
                  <c:v>41546</c:v>
                </c:pt>
                <c:pt idx="47">
                  <c:v>41553</c:v>
                </c:pt>
                <c:pt idx="48">
                  <c:v>41560</c:v>
                </c:pt>
                <c:pt idx="49">
                  <c:v>41567</c:v>
                </c:pt>
                <c:pt idx="50">
                  <c:v>41574</c:v>
                </c:pt>
                <c:pt idx="51">
                  <c:v>41581</c:v>
                </c:pt>
                <c:pt idx="52">
                  <c:v>41588</c:v>
                </c:pt>
                <c:pt idx="53">
                  <c:v>41595</c:v>
                </c:pt>
                <c:pt idx="54">
                  <c:v>41602</c:v>
                </c:pt>
                <c:pt idx="55">
                  <c:v>41609</c:v>
                </c:pt>
                <c:pt idx="56">
                  <c:v>41616</c:v>
                </c:pt>
                <c:pt idx="57">
                  <c:v>41623</c:v>
                </c:pt>
                <c:pt idx="58">
                  <c:v>41630</c:v>
                </c:pt>
                <c:pt idx="59">
                  <c:v>41637</c:v>
                </c:pt>
                <c:pt idx="60">
                  <c:v>41644</c:v>
                </c:pt>
                <c:pt idx="61">
                  <c:v>41651</c:v>
                </c:pt>
                <c:pt idx="62">
                  <c:v>41658</c:v>
                </c:pt>
                <c:pt idx="63">
                  <c:v>41665</c:v>
                </c:pt>
                <c:pt idx="64">
                  <c:v>41672</c:v>
                </c:pt>
                <c:pt idx="65">
                  <c:v>41679</c:v>
                </c:pt>
                <c:pt idx="66">
                  <c:v>41686</c:v>
                </c:pt>
                <c:pt idx="67">
                  <c:v>41693</c:v>
                </c:pt>
                <c:pt idx="68">
                  <c:v>41700</c:v>
                </c:pt>
                <c:pt idx="69">
                  <c:v>41707</c:v>
                </c:pt>
                <c:pt idx="70">
                  <c:v>41714</c:v>
                </c:pt>
                <c:pt idx="71">
                  <c:v>41721</c:v>
                </c:pt>
                <c:pt idx="72">
                  <c:v>41728</c:v>
                </c:pt>
                <c:pt idx="73">
                  <c:v>41735</c:v>
                </c:pt>
                <c:pt idx="74">
                  <c:v>41742</c:v>
                </c:pt>
                <c:pt idx="75">
                  <c:v>41749</c:v>
                </c:pt>
                <c:pt idx="76">
                  <c:v>41756</c:v>
                </c:pt>
                <c:pt idx="77">
                  <c:v>41763</c:v>
                </c:pt>
                <c:pt idx="78">
                  <c:v>41770</c:v>
                </c:pt>
                <c:pt idx="79">
                  <c:v>41777</c:v>
                </c:pt>
                <c:pt idx="80">
                  <c:v>41784</c:v>
                </c:pt>
                <c:pt idx="81">
                  <c:v>41791</c:v>
                </c:pt>
                <c:pt idx="82">
                  <c:v>41798</c:v>
                </c:pt>
                <c:pt idx="83">
                  <c:v>41805</c:v>
                </c:pt>
                <c:pt idx="84">
                  <c:v>41812</c:v>
                </c:pt>
                <c:pt idx="85">
                  <c:v>41819</c:v>
                </c:pt>
                <c:pt idx="86">
                  <c:v>41826</c:v>
                </c:pt>
                <c:pt idx="87">
                  <c:v>41833</c:v>
                </c:pt>
                <c:pt idx="88">
                  <c:v>41840</c:v>
                </c:pt>
                <c:pt idx="89">
                  <c:v>41847</c:v>
                </c:pt>
                <c:pt idx="90">
                  <c:v>41854</c:v>
                </c:pt>
                <c:pt idx="91">
                  <c:v>41861</c:v>
                </c:pt>
                <c:pt idx="92">
                  <c:v>41868</c:v>
                </c:pt>
                <c:pt idx="93">
                  <c:v>41875</c:v>
                </c:pt>
                <c:pt idx="94">
                  <c:v>41882</c:v>
                </c:pt>
                <c:pt idx="95">
                  <c:v>41889</c:v>
                </c:pt>
                <c:pt idx="96">
                  <c:v>41896</c:v>
                </c:pt>
                <c:pt idx="97">
                  <c:v>41903</c:v>
                </c:pt>
                <c:pt idx="98">
                  <c:v>41910</c:v>
                </c:pt>
                <c:pt idx="99">
                  <c:v>41917</c:v>
                </c:pt>
                <c:pt idx="100">
                  <c:v>41924</c:v>
                </c:pt>
                <c:pt idx="101">
                  <c:v>41931</c:v>
                </c:pt>
              </c:numCache>
            </c:numRef>
          </c:cat>
          <c:val>
            <c:numRef>
              <c:f>市场表现!$X$4:$X$107</c:f>
              <c:numCache>
                <c:formatCode>0.0%</c:formatCode>
                <c:ptCount val="104"/>
                <c:pt idx="0">
                  <c:v>0</c:v>
                </c:pt>
                <c:pt idx="1">
                  <c:v>-3.8266108786610964E-2</c:v>
                </c:pt>
                <c:pt idx="2">
                  <c:v>-8.6841841004184128E-2</c:v>
                </c:pt>
                <c:pt idx="3">
                  <c:v>-8.2476987447698824E-2</c:v>
                </c:pt>
                <c:pt idx="4">
                  <c:v>-0.14263430962343093</c:v>
                </c:pt>
                <c:pt idx="5">
                  <c:v>-9.6756485355648514E-2</c:v>
                </c:pt>
                <c:pt idx="6">
                  <c:v>-6.9134728033472759E-2</c:v>
                </c:pt>
                <c:pt idx="7">
                  <c:v>-6.3544769874476992E-2</c:v>
                </c:pt>
                <c:pt idx="8">
                  <c:v>-1.8041841004184156E-2</c:v>
                </c:pt>
                <c:pt idx="9">
                  <c:v>-1.2759832635983237E-2</c:v>
                </c:pt>
                <c:pt idx="10">
                  <c:v>2.946945606694551E-2</c:v>
                </c:pt>
                <c:pt idx="11">
                  <c:v>6.2400000000000011E-2</c:v>
                </c:pt>
                <c:pt idx="12">
                  <c:v>3.3245188284518834E-2</c:v>
                </c:pt>
                <c:pt idx="13">
                  <c:v>6.8277824267782394E-2</c:v>
                </c:pt>
                <c:pt idx="14">
                  <c:v>9.4455297071129651E-2</c:v>
                </c:pt>
                <c:pt idx="15">
                  <c:v>8.2437556485355667E-2</c:v>
                </c:pt>
                <c:pt idx="16">
                  <c:v>0.1134523179916318</c:v>
                </c:pt>
                <c:pt idx="17">
                  <c:v>0.13008990794979081</c:v>
                </c:pt>
                <c:pt idx="18">
                  <c:v>0.11161519665271968</c:v>
                </c:pt>
                <c:pt idx="19">
                  <c:v>0.1465301422594143</c:v>
                </c:pt>
                <c:pt idx="20">
                  <c:v>0.1282445523012552</c:v>
                </c:pt>
                <c:pt idx="21">
                  <c:v>0.10946885355648539</c:v>
                </c:pt>
                <c:pt idx="22">
                  <c:v>0.10987494560669453</c:v>
                </c:pt>
                <c:pt idx="23">
                  <c:v>0.14297332217573211</c:v>
                </c:pt>
                <c:pt idx="24">
                  <c:v>0.14779414225941423</c:v>
                </c:pt>
                <c:pt idx="25">
                  <c:v>0.19477469456066943</c:v>
                </c:pt>
                <c:pt idx="26">
                  <c:v>0.24617372384937242</c:v>
                </c:pt>
                <c:pt idx="27">
                  <c:v>0.30663015899581603</c:v>
                </c:pt>
                <c:pt idx="28">
                  <c:v>0.34326922175732211</c:v>
                </c:pt>
                <c:pt idx="29">
                  <c:v>0.33280930543933063</c:v>
                </c:pt>
                <c:pt idx="30">
                  <c:v>0.25481546443514635</c:v>
                </c:pt>
                <c:pt idx="31">
                  <c:v>0.26526460251046036</c:v>
                </c:pt>
                <c:pt idx="32">
                  <c:v>0.22076311297071127</c:v>
                </c:pt>
                <c:pt idx="33">
                  <c:v>0.2043560167364018</c:v>
                </c:pt>
                <c:pt idx="34">
                  <c:v>0.26666436820083672</c:v>
                </c:pt>
                <c:pt idx="35">
                  <c:v>0.29923052719665266</c:v>
                </c:pt>
                <c:pt idx="36">
                  <c:v>0.3486404686192468</c:v>
                </c:pt>
                <c:pt idx="37">
                  <c:v>0.42525268619246859</c:v>
                </c:pt>
                <c:pt idx="38">
                  <c:v>0.43398179079497901</c:v>
                </c:pt>
                <c:pt idx="39">
                  <c:v>0.4456858912133892</c:v>
                </c:pt>
                <c:pt idx="40">
                  <c:v>0.41171166527196634</c:v>
                </c:pt>
                <c:pt idx="41">
                  <c:v>0.5108091046025105</c:v>
                </c:pt>
                <c:pt idx="42">
                  <c:v>0.4502355146443513</c:v>
                </c:pt>
                <c:pt idx="43">
                  <c:v>0.52487384100418399</c:v>
                </c:pt>
                <c:pt idx="44">
                  <c:v>0.47513981589958165</c:v>
                </c:pt>
                <c:pt idx="45">
                  <c:v>0.49237610041841018</c:v>
                </c:pt>
                <c:pt idx="46">
                  <c:v>0.54156103765690378</c:v>
                </c:pt>
                <c:pt idx="47">
                  <c:v>0.57640381589958167</c:v>
                </c:pt>
                <c:pt idx="48">
                  <c:v>0.65495444351464438</c:v>
                </c:pt>
                <c:pt idx="49">
                  <c:v>0.61651146443514659</c:v>
                </c:pt>
                <c:pt idx="50">
                  <c:v>0.50253777405857747</c:v>
                </c:pt>
                <c:pt idx="51">
                  <c:v>0.43250289539748943</c:v>
                </c:pt>
                <c:pt idx="52">
                  <c:v>0.40502694560669461</c:v>
                </c:pt>
                <c:pt idx="53">
                  <c:v>0.45629328870292873</c:v>
                </c:pt>
                <c:pt idx="54">
                  <c:v>0.51710286192468624</c:v>
                </c:pt>
                <c:pt idx="55">
                  <c:v>0.57929586610878658</c:v>
                </c:pt>
                <c:pt idx="56">
                  <c:v>0.49250697907949781</c:v>
                </c:pt>
                <c:pt idx="57">
                  <c:v>0.49967752301255253</c:v>
                </c:pt>
                <c:pt idx="58">
                  <c:v>0.42558902092050199</c:v>
                </c:pt>
                <c:pt idx="59">
                  <c:v>0.43880662761506284</c:v>
                </c:pt>
                <c:pt idx="60">
                  <c:v>0.47535370711297076</c:v>
                </c:pt>
                <c:pt idx="61">
                  <c:v>0.43137981589958163</c:v>
                </c:pt>
                <c:pt idx="62">
                  <c:v>0.44432334728033474</c:v>
                </c:pt>
                <c:pt idx="63">
                  <c:v>0.55101730543933058</c:v>
                </c:pt>
                <c:pt idx="64">
                  <c:v>0.57216575732217567</c:v>
                </c:pt>
                <c:pt idx="65">
                  <c:v>0.61884893723849377</c:v>
                </c:pt>
                <c:pt idx="66">
                  <c:v>0.64287538075313799</c:v>
                </c:pt>
                <c:pt idx="67">
                  <c:v>0.66337479497907936</c:v>
                </c:pt>
                <c:pt idx="68">
                  <c:v>0.58648970711297066</c:v>
                </c:pt>
                <c:pt idx="69">
                  <c:v>0.63196297907949806</c:v>
                </c:pt>
                <c:pt idx="70">
                  <c:v>0.54111270292887026</c:v>
                </c:pt>
                <c:pt idx="71">
                  <c:v>0.5832299246861925</c:v>
                </c:pt>
                <c:pt idx="72">
                  <c:v>0.49967022594142252</c:v>
                </c:pt>
                <c:pt idx="73">
                  <c:v>0.53354617573221752</c:v>
                </c:pt>
                <c:pt idx="74">
                  <c:v>0.58132130543933047</c:v>
                </c:pt>
                <c:pt idx="75">
                  <c:v>0.59706537238493707</c:v>
                </c:pt>
                <c:pt idx="76">
                  <c:v>0.48523374058577406</c:v>
                </c:pt>
                <c:pt idx="77">
                  <c:v>0.48763528033472814</c:v>
                </c:pt>
                <c:pt idx="78">
                  <c:v>0.46668840167364012</c:v>
                </c:pt>
                <c:pt idx="79">
                  <c:v>0.45616823430962339</c:v>
                </c:pt>
                <c:pt idx="80">
                  <c:v>0.50755213389121345</c:v>
                </c:pt>
                <c:pt idx="81">
                  <c:v>0.55052773221757323</c:v>
                </c:pt>
                <c:pt idx="82">
                  <c:v>0.53249486192468631</c:v>
                </c:pt>
                <c:pt idx="83">
                  <c:v>0.57115588284518837</c:v>
                </c:pt>
                <c:pt idx="84">
                  <c:v>0.55412706276150625</c:v>
                </c:pt>
                <c:pt idx="85">
                  <c:v>0.62263886192468632</c:v>
                </c:pt>
                <c:pt idx="86">
                  <c:v>0.68247645188284523</c:v>
                </c:pt>
                <c:pt idx="87">
                  <c:v>0.6734061255230126</c:v>
                </c:pt>
                <c:pt idx="88">
                  <c:v>0.63119933054393296</c:v>
                </c:pt>
                <c:pt idx="89">
                  <c:v>0.61921894560669433</c:v>
                </c:pt>
                <c:pt idx="90">
                  <c:v>0.64609097907949775</c:v>
                </c:pt>
                <c:pt idx="91">
                  <c:v>0.69157041004184094</c:v>
                </c:pt>
                <c:pt idx="92">
                  <c:v>0.73486353138075322</c:v>
                </c:pt>
                <c:pt idx="93">
                  <c:v>0.78785928033472796</c:v>
                </c:pt>
                <c:pt idx="94">
                  <c:v>0.74556378242677823</c:v>
                </c:pt>
                <c:pt idx="95">
                  <c:v>0.85535758995815891</c:v>
                </c:pt>
                <c:pt idx="96">
                  <c:v>0.88982132217573207</c:v>
                </c:pt>
                <c:pt idx="97">
                  <c:v>0.88028558995815875</c:v>
                </c:pt>
                <c:pt idx="98">
                  <c:v>0.95285061087866119</c:v>
                </c:pt>
                <c:pt idx="99">
                  <c:v>0.99684297907949793</c:v>
                </c:pt>
                <c:pt idx="100">
                  <c:v>1.0031607029288705</c:v>
                </c:pt>
                <c:pt idx="101">
                  <c:v>0.91716920502092036</c:v>
                </c:pt>
                <c:pt idx="102">
                  <c:v>0.90320174058577396</c:v>
                </c:pt>
              </c:numCache>
            </c:numRef>
          </c:val>
          <c:smooth val="0"/>
        </c:ser>
        <c:ser>
          <c:idx val="2"/>
          <c:order val="2"/>
          <c:tx>
            <c:strRef>
              <c:f>市场表现!$R$2</c:f>
              <c:strCache>
                <c:ptCount val="1"/>
                <c:pt idx="0">
                  <c:v>通信设备制造(中信)</c:v>
                </c:pt>
              </c:strCache>
            </c:strRef>
          </c:tx>
          <c:spPr>
            <a:ln w="25400">
              <a:solidFill>
                <a:schemeClr val="accent2">
                  <a:lumMod val="60000"/>
                  <a:lumOff val="40000"/>
                </a:schemeClr>
              </a:solidFill>
              <a:prstDash val="solid"/>
            </a:ln>
          </c:spPr>
          <c:marker>
            <c:symbol val="none"/>
          </c:marker>
          <c:cat>
            <c:numRef>
              <c:f>市场表现!$V$4:$V$105</c:f>
              <c:numCache>
                <c:formatCode>yyyy\-mm\-dd;@</c:formatCode>
                <c:ptCount val="102"/>
                <c:pt idx="0">
                  <c:v>41217</c:v>
                </c:pt>
                <c:pt idx="1">
                  <c:v>41224</c:v>
                </c:pt>
                <c:pt idx="2">
                  <c:v>41231</c:v>
                </c:pt>
                <c:pt idx="3">
                  <c:v>41238</c:v>
                </c:pt>
                <c:pt idx="4">
                  <c:v>41245</c:v>
                </c:pt>
                <c:pt idx="5">
                  <c:v>41252</c:v>
                </c:pt>
                <c:pt idx="6">
                  <c:v>41259</c:v>
                </c:pt>
                <c:pt idx="7">
                  <c:v>41266</c:v>
                </c:pt>
                <c:pt idx="8">
                  <c:v>41273</c:v>
                </c:pt>
                <c:pt idx="9">
                  <c:v>41280</c:v>
                </c:pt>
                <c:pt idx="10">
                  <c:v>41287</c:v>
                </c:pt>
                <c:pt idx="11">
                  <c:v>41294</c:v>
                </c:pt>
                <c:pt idx="12">
                  <c:v>41301</c:v>
                </c:pt>
                <c:pt idx="13">
                  <c:v>41308</c:v>
                </c:pt>
                <c:pt idx="14">
                  <c:v>41315</c:v>
                </c:pt>
                <c:pt idx="15">
                  <c:v>41329</c:v>
                </c:pt>
                <c:pt idx="16">
                  <c:v>41336</c:v>
                </c:pt>
                <c:pt idx="17">
                  <c:v>41343</c:v>
                </c:pt>
                <c:pt idx="18">
                  <c:v>41350</c:v>
                </c:pt>
                <c:pt idx="19">
                  <c:v>41357</c:v>
                </c:pt>
                <c:pt idx="20">
                  <c:v>41364</c:v>
                </c:pt>
                <c:pt idx="21">
                  <c:v>41371</c:v>
                </c:pt>
                <c:pt idx="22">
                  <c:v>41378</c:v>
                </c:pt>
                <c:pt idx="23">
                  <c:v>41385</c:v>
                </c:pt>
                <c:pt idx="24">
                  <c:v>41392</c:v>
                </c:pt>
                <c:pt idx="25">
                  <c:v>41399</c:v>
                </c:pt>
                <c:pt idx="26">
                  <c:v>41406</c:v>
                </c:pt>
                <c:pt idx="27">
                  <c:v>41413</c:v>
                </c:pt>
                <c:pt idx="28">
                  <c:v>41420</c:v>
                </c:pt>
                <c:pt idx="29">
                  <c:v>41427</c:v>
                </c:pt>
                <c:pt idx="30">
                  <c:v>41434</c:v>
                </c:pt>
                <c:pt idx="31">
                  <c:v>41441</c:v>
                </c:pt>
                <c:pt idx="32">
                  <c:v>41448</c:v>
                </c:pt>
                <c:pt idx="33">
                  <c:v>41455</c:v>
                </c:pt>
                <c:pt idx="34">
                  <c:v>41462</c:v>
                </c:pt>
                <c:pt idx="35">
                  <c:v>41469</c:v>
                </c:pt>
                <c:pt idx="36">
                  <c:v>41476</c:v>
                </c:pt>
                <c:pt idx="37">
                  <c:v>41483</c:v>
                </c:pt>
                <c:pt idx="38">
                  <c:v>41490</c:v>
                </c:pt>
                <c:pt idx="39">
                  <c:v>41497</c:v>
                </c:pt>
                <c:pt idx="40">
                  <c:v>41504</c:v>
                </c:pt>
                <c:pt idx="41">
                  <c:v>41511</c:v>
                </c:pt>
                <c:pt idx="42">
                  <c:v>41518</c:v>
                </c:pt>
                <c:pt idx="43">
                  <c:v>41525</c:v>
                </c:pt>
                <c:pt idx="44">
                  <c:v>41532</c:v>
                </c:pt>
                <c:pt idx="45">
                  <c:v>41539</c:v>
                </c:pt>
                <c:pt idx="46">
                  <c:v>41546</c:v>
                </c:pt>
                <c:pt idx="47">
                  <c:v>41553</c:v>
                </c:pt>
                <c:pt idx="48">
                  <c:v>41560</c:v>
                </c:pt>
                <c:pt idx="49">
                  <c:v>41567</c:v>
                </c:pt>
                <c:pt idx="50">
                  <c:v>41574</c:v>
                </c:pt>
                <c:pt idx="51">
                  <c:v>41581</c:v>
                </c:pt>
                <c:pt idx="52">
                  <c:v>41588</c:v>
                </c:pt>
                <c:pt idx="53">
                  <c:v>41595</c:v>
                </c:pt>
                <c:pt idx="54">
                  <c:v>41602</c:v>
                </c:pt>
                <c:pt idx="55">
                  <c:v>41609</c:v>
                </c:pt>
                <c:pt idx="56">
                  <c:v>41616</c:v>
                </c:pt>
                <c:pt idx="57">
                  <c:v>41623</c:v>
                </c:pt>
                <c:pt idx="58">
                  <c:v>41630</c:v>
                </c:pt>
                <c:pt idx="59">
                  <c:v>41637</c:v>
                </c:pt>
                <c:pt idx="60">
                  <c:v>41644</c:v>
                </c:pt>
                <c:pt idx="61">
                  <c:v>41651</c:v>
                </c:pt>
                <c:pt idx="62">
                  <c:v>41658</c:v>
                </c:pt>
                <c:pt idx="63">
                  <c:v>41665</c:v>
                </c:pt>
                <c:pt idx="64">
                  <c:v>41672</c:v>
                </c:pt>
                <c:pt idx="65">
                  <c:v>41679</c:v>
                </c:pt>
                <c:pt idx="66">
                  <c:v>41686</c:v>
                </c:pt>
                <c:pt idx="67">
                  <c:v>41693</c:v>
                </c:pt>
                <c:pt idx="68">
                  <c:v>41700</c:v>
                </c:pt>
                <c:pt idx="69">
                  <c:v>41707</c:v>
                </c:pt>
                <c:pt idx="70">
                  <c:v>41714</c:v>
                </c:pt>
                <c:pt idx="71">
                  <c:v>41721</c:v>
                </c:pt>
                <c:pt idx="72">
                  <c:v>41728</c:v>
                </c:pt>
                <c:pt idx="73">
                  <c:v>41735</c:v>
                </c:pt>
                <c:pt idx="74">
                  <c:v>41742</c:v>
                </c:pt>
                <c:pt idx="75">
                  <c:v>41749</c:v>
                </c:pt>
                <c:pt idx="76">
                  <c:v>41756</c:v>
                </c:pt>
                <c:pt idx="77">
                  <c:v>41763</c:v>
                </c:pt>
                <c:pt idx="78">
                  <c:v>41770</c:v>
                </c:pt>
                <c:pt idx="79">
                  <c:v>41777</c:v>
                </c:pt>
                <c:pt idx="80">
                  <c:v>41784</c:v>
                </c:pt>
                <c:pt idx="81">
                  <c:v>41791</c:v>
                </c:pt>
                <c:pt idx="82">
                  <c:v>41798</c:v>
                </c:pt>
                <c:pt idx="83">
                  <c:v>41805</c:v>
                </c:pt>
                <c:pt idx="84">
                  <c:v>41812</c:v>
                </c:pt>
                <c:pt idx="85">
                  <c:v>41819</c:v>
                </c:pt>
                <c:pt idx="86">
                  <c:v>41826</c:v>
                </c:pt>
                <c:pt idx="87">
                  <c:v>41833</c:v>
                </c:pt>
                <c:pt idx="88">
                  <c:v>41840</c:v>
                </c:pt>
                <c:pt idx="89">
                  <c:v>41847</c:v>
                </c:pt>
                <c:pt idx="90">
                  <c:v>41854</c:v>
                </c:pt>
                <c:pt idx="91">
                  <c:v>41861</c:v>
                </c:pt>
                <c:pt idx="92">
                  <c:v>41868</c:v>
                </c:pt>
                <c:pt idx="93">
                  <c:v>41875</c:v>
                </c:pt>
                <c:pt idx="94">
                  <c:v>41882</c:v>
                </c:pt>
                <c:pt idx="95">
                  <c:v>41889</c:v>
                </c:pt>
                <c:pt idx="96">
                  <c:v>41896</c:v>
                </c:pt>
                <c:pt idx="97">
                  <c:v>41903</c:v>
                </c:pt>
                <c:pt idx="98">
                  <c:v>41910</c:v>
                </c:pt>
                <c:pt idx="99">
                  <c:v>41917</c:v>
                </c:pt>
                <c:pt idx="100">
                  <c:v>41924</c:v>
                </c:pt>
                <c:pt idx="101">
                  <c:v>41931</c:v>
                </c:pt>
              </c:numCache>
            </c:numRef>
          </c:cat>
          <c:val>
            <c:numRef>
              <c:f>市场表现!$Y$4:$Y$107</c:f>
              <c:numCache>
                <c:formatCode>0.0%</c:formatCode>
                <c:ptCount val="104"/>
                <c:pt idx="0">
                  <c:v>0</c:v>
                </c:pt>
                <c:pt idx="1">
                  <c:v>-3.9360900156354739E-2</c:v>
                </c:pt>
                <c:pt idx="2">
                  <c:v>-8.8389267366540181E-2</c:v>
                </c:pt>
                <c:pt idx="3">
                  <c:v>-8.0459850346214168E-2</c:v>
                </c:pt>
                <c:pt idx="4">
                  <c:v>-0.14825776189412554</c:v>
                </c:pt>
                <c:pt idx="5">
                  <c:v>-0.10238440920259106</c:v>
                </c:pt>
                <c:pt idx="6">
                  <c:v>-7.2998101407192428E-2</c:v>
                </c:pt>
                <c:pt idx="7">
                  <c:v>-6.5878378378378399E-2</c:v>
                </c:pt>
                <c:pt idx="8">
                  <c:v>-1.1496258655349534E-2</c:v>
                </c:pt>
                <c:pt idx="9">
                  <c:v>-2.6105651105651217E-3</c:v>
                </c:pt>
                <c:pt idx="10">
                  <c:v>4.1810922492740543E-2</c:v>
                </c:pt>
                <c:pt idx="11">
                  <c:v>7.4261503238775894E-2</c:v>
                </c:pt>
                <c:pt idx="12">
                  <c:v>4.7604422604422547E-2</c:v>
                </c:pt>
                <c:pt idx="13">
                  <c:v>8.430589680589673E-2</c:v>
                </c:pt>
                <c:pt idx="14">
                  <c:v>9.6401747822202344E-2</c:v>
                </c:pt>
                <c:pt idx="15">
                  <c:v>9.6121844985481264E-2</c:v>
                </c:pt>
                <c:pt idx="16">
                  <c:v>0.13434533448737995</c:v>
                </c:pt>
                <c:pt idx="17">
                  <c:v>0.16200887871342395</c:v>
                </c:pt>
                <c:pt idx="18">
                  <c:v>0.1507662776412777</c:v>
                </c:pt>
                <c:pt idx="19">
                  <c:v>0.18641096158141601</c:v>
                </c:pt>
                <c:pt idx="20">
                  <c:v>0.14150547241456324</c:v>
                </c:pt>
                <c:pt idx="21">
                  <c:v>0.11017610844315384</c:v>
                </c:pt>
                <c:pt idx="22">
                  <c:v>0.12300912999776625</c:v>
                </c:pt>
                <c:pt idx="23">
                  <c:v>0.15397085101630537</c:v>
                </c:pt>
                <c:pt idx="24">
                  <c:v>0.13989152892561973</c:v>
                </c:pt>
                <c:pt idx="25">
                  <c:v>0.1863968617377707</c:v>
                </c:pt>
                <c:pt idx="26">
                  <c:v>0.23481118773732401</c:v>
                </c:pt>
                <c:pt idx="27">
                  <c:v>0.29009381282108548</c:v>
                </c:pt>
                <c:pt idx="28">
                  <c:v>0.33824387145409873</c:v>
                </c:pt>
                <c:pt idx="29">
                  <c:v>0.32843910542774157</c:v>
                </c:pt>
                <c:pt idx="30">
                  <c:v>0.24451676624972074</c:v>
                </c:pt>
                <c:pt idx="31">
                  <c:v>0.24004990786240787</c:v>
                </c:pt>
                <c:pt idx="32">
                  <c:v>0.20943335380835371</c:v>
                </c:pt>
                <c:pt idx="33">
                  <c:v>0.2035250307125307</c:v>
                </c:pt>
                <c:pt idx="34">
                  <c:v>0.25892520102747363</c:v>
                </c:pt>
                <c:pt idx="35">
                  <c:v>0.27063882063882061</c:v>
                </c:pt>
                <c:pt idx="36">
                  <c:v>0.34340092416796941</c:v>
                </c:pt>
                <c:pt idx="37">
                  <c:v>0.41683577172213515</c:v>
                </c:pt>
                <c:pt idx="38">
                  <c:v>0.42563637759660478</c:v>
                </c:pt>
                <c:pt idx="39">
                  <c:v>0.43836553495644393</c:v>
                </c:pt>
                <c:pt idx="40">
                  <c:v>0.4070574603529149</c:v>
                </c:pt>
                <c:pt idx="41">
                  <c:v>0.52119171599285208</c:v>
                </c:pt>
                <c:pt idx="42">
                  <c:v>0.4608633013178467</c:v>
                </c:pt>
                <c:pt idx="43">
                  <c:v>0.52819214876033049</c:v>
                </c:pt>
                <c:pt idx="44">
                  <c:v>0.47615472135358483</c:v>
                </c:pt>
                <c:pt idx="45">
                  <c:v>0.47946734699575599</c:v>
                </c:pt>
                <c:pt idx="46">
                  <c:v>0.53592912385526015</c:v>
                </c:pt>
                <c:pt idx="47">
                  <c:v>0.56745937569801197</c:v>
                </c:pt>
                <c:pt idx="48">
                  <c:v>0.65478438407415673</c:v>
                </c:pt>
                <c:pt idx="49">
                  <c:v>0.6188944884967611</c:v>
                </c:pt>
                <c:pt idx="50">
                  <c:v>0.50601791098950155</c:v>
                </c:pt>
                <c:pt idx="51">
                  <c:v>0.42782192316283219</c:v>
                </c:pt>
                <c:pt idx="52">
                  <c:v>0.41335150491400485</c:v>
                </c:pt>
                <c:pt idx="53">
                  <c:v>0.46877652445834261</c:v>
                </c:pt>
                <c:pt idx="54">
                  <c:v>0.54832651608219773</c:v>
                </c:pt>
                <c:pt idx="55">
                  <c:v>0.60536708454322086</c:v>
                </c:pt>
                <c:pt idx="56">
                  <c:v>0.52065340909090874</c:v>
                </c:pt>
                <c:pt idx="57">
                  <c:v>0.51594238608443144</c:v>
                </c:pt>
                <c:pt idx="58">
                  <c:v>0.44146791936564656</c:v>
                </c:pt>
                <c:pt idx="59">
                  <c:v>0.44395605316059839</c:v>
                </c:pt>
                <c:pt idx="60">
                  <c:v>0.4875559107661378</c:v>
                </c:pt>
                <c:pt idx="61">
                  <c:v>0.4281158560419922</c:v>
                </c:pt>
                <c:pt idx="62">
                  <c:v>0.43560203540317155</c:v>
                </c:pt>
                <c:pt idx="63">
                  <c:v>0.5535914814607994</c:v>
                </c:pt>
                <c:pt idx="64">
                  <c:v>0.56078365814161257</c:v>
                </c:pt>
                <c:pt idx="65">
                  <c:v>0.60835045789591224</c:v>
                </c:pt>
                <c:pt idx="66">
                  <c:v>0.65451718505695755</c:v>
                </c:pt>
                <c:pt idx="67">
                  <c:v>0.6706367266026354</c:v>
                </c:pt>
                <c:pt idx="68">
                  <c:v>0.62085974145633216</c:v>
                </c:pt>
                <c:pt idx="69">
                  <c:v>0.66477049363412988</c:v>
                </c:pt>
                <c:pt idx="70">
                  <c:v>0.56736109559973169</c:v>
                </c:pt>
                <c:pt idx="71">
                  <c:v>0.61535626535626542</c:v>
                </c:pt>
                <c:pt idx="72">
                  <c:v>0.52839834152334153</c:v>
                </c:pt>
                <c:pt idx="73">
                  <c:v>0.57184882454768826</c:v>
                </c:pt>
                <c:pt idx="74">
                  <c:v>0.62785389211525566</c:v>
                </c:pt>
                <c:pt idx="75">
                  <c:v>0.64662273844092022</c:v>
                </c:pt>
                <c:pt idx="76">
                  <c:v>0.51563875083761435</c:v>
                </c:pt>
                <c:pt idx="77">
                  <c:v>0.4956116679696223</c:v>
                </c:pt>
                <c:pt idx="78">
                  <c:v>0.47470062262675872</c:v>
                </c:pt>
                <c:pt idx="79">
                  <c:v>0.47231411938798296</c:v>
                </c:pt>
                <c:pt idx="80">
                  <c:v>0.53714205941478665</c:v>
                </c:pt>
                <c:pt idx="81">
                  <c:v>0.58392010553942364</c:v>
                </c:pt>
                <c:pt idx="82">
                  <c:v>0.5745925005584096</c:v>
                </c:pt>
                <c:pt idx="83">
                  <c:v>0.62639742014742006</c:v>
                </c:pt>
                <c:pt idx="84">
                  <c:v>0.5834552993075719</c:v>
                </c:pt>
                <c:pt idx="85">
                  <c:v>0.65815061704266253</c:v>
                </c:pt>
                <c:pt idx="86">
                  <c:v>0.69927399765467935</c:v>
                </c:pt>
                <c:pt idx="87">
                  <c:v>0.7066982633459904</c:v>
                </c:pt>
                <c:pt idx="88">
                  <c:v>0.68292494974313134</c:v>
                </c:pt>
                <c:pt idx="89">
                  <c:v>0.67131198347107413</c:v>
                </c:pt>
                <c:pt idx="90">
                  <c:v>0.70358792159928529</c:v>
                </c:pt>
                <c:pt idx="91">
                  <c:v>0.75263597274960903</c:v>
                </c:pt>
                <c:pt idx="92">
                  <c:v>0.78924363412999776</c:v>
                </c:pt>
                <c:pt idx="93">
                  <c:v>0.85971374525351774</c:v>
                </c:pt>
                <c:pt idx="94">
                  <c:v>0.81666783002010246</c:v>
                </c:pt>
                <c:pt idx="95">
                  <c:v>0.93106991288809438</c:v>
                </c:pt>
                <c:pt idx="96">
                  <c:v>0.98346193042215746</c:v>
                </c:pt>
                <c:pt idx="97">
                  <c:v>0.98151978166182707</c:v>
                </c:pt>
                <c:pt idx="98">
                  <c:v>1.0646521805896803</c:v>
                </c:pt>
                <c:pt idx="99">
                  <c:v>1.1171938519097608</c:v>
                </c:pt>
                <c:pt idx="100">
                  <c:v>1.1366452144293051</c:v>
                </c:pt>
                <c:pt idx="101">
                  <c:v>1.0362734532052711</c:v>
                </c:pt>
                <c:pt idx="102">
                  <c:v>1.0332969901719897</c:v>
                </c:pt>
              </c:numCache>
            </c:numRef>
          </c:val>
          <c:smooth val="0"/>
        </c:ser>
        <c:ser>
          <c:idx val="3"/>
          <c:order val="3"/>
          <c:tx>
            <c:strRef>
              <c:f>市场表现!$S$2</c:f>
              <c:strCache>
                <c:ptCount val="1"/>
                <c:pt idx="0">
                  <c:v>电信运营Ⅱ(中信)</c:v>
                </c:pt>
              </c:strCache>
            </c:strRef>
          </c:tx>
          <c:marker>
            <c:symbol val="none"/>
          </c:marker>
          <c:val>
            <c:numRef>
              <c:f>市场表现!$Z$4:$Z$107</c:f>
              <c:numCache>
                <c:formatCode>0.0%</c:formatCode>
                <c:ptCount val="104"/>
                <c:pt idx="0">
                  <c:v>0</c:v>
                </c:pt>
                <c:pt idx="1">
                  <c:v>-4.1552974195057213E-2</c:v>
                </c:pt>
                <c:pt idx="2">
                  <c:v>-8.8648943634520916E-2</c:v>
                </c:pt>
                <c:pt idx="3">
                  <c:v>-9.9734934123333674E-2</c:v>
                </c:pt>
                <c:pt idx="4">
                  <c:v>-0.12189132299056693</c:v>
                </c:pt>
                <c:pt idx="5">
                  <c:v>-6.9267950417089108E-2</c:v>
                </c:pt>
                <c:pt idx="6">
                  <c:v>-4.9879161144460893E-2</c:v>
                </c:pt>
                <c:pt idx="7">
                  <c:v>-6.0949559522881502E-2</c:v>
                </c:pt>
                <c:pt idx="8">
                  <c:v>-3.8785374600452172E-2</c:v>
                </c:pt>
                <c:pt idx="9">
                  <c:v>-3.3242379356045904E-2</c:v>
                </c:pt>
                <c:pt idx="10">
                  <c:v>-3.8785374600452172E-2</c:v>
                </c:pt>
                <c:pt idx="11">
                  <c:v>-5.542995244406379E-3</c:v>
                </c:pt>
                <c:pt idx="12">
                  <c:v>-4.1560770250253287E-2</c:v>
                </c:pt>
                <c:pt idx="13">
                  <c:v>8.3027987838153461E-3</c:v>
                </c:pt>
                <c:pt idx="14">
                  <c:v>3.6003352303734193E-2</c:v>
                </c:pt>
                <c:pt idx="15">
                  <c:v>-1.9394714274577063E-2</c:v>
                </c:pt>
                <c:pt idx="16">
                  <c:v>-2.2164808606844999E-2</c:v>
                </c:pt>
                <c:pt idx="17">
                  <c:v>-3.6015202307632332E-2</c:v>
                </c:pt>
                <c:pt idx="18">
                  <c:v>-5.5405628751851621E-2</c:v>
                </c:pt>
                <c:pt idx="19">
                  <c:v>-3.6015124347080318E-2</c:v>
                </c:pt>
                <c:pt idx="20">
                  <c:v>-2.2164730646293096E-2</c:v>
                </c:pt>
                <c:pt idx="21">
                  <c:v>1.3846261791533587E-2</c:v>
                </c:pt>
                <c:pt idx="22">
                  <c:v>-3.3244952054260479E-2</c:v>
                </c:pt>
                <c:pt idx="23">
                  <c:v>-2.2164652685741082E-2</c:v>
                </c:pt>
                <c:pt idx="24">
                  <c:v>-1.1084353317221574E-2</c:v>
                </c:pt>
                <c:pt idx="25">
                  <c:v>8.3061510875497291E-3</c:v>
                </c:pt>
                <c:pt idx="26">
                  <c:v>1.3846261791533587E-2</c:v>
                </c:pt>
                <c:pt idx="27">
                  <c:v>2.769665549232081E-2</c:v>
                </c:pt>
                <c:pt idx="28">
                  <c:v>1.9386372495517223E-2</c:v>
                </c:pt>
                <c:pt idx="29">
                  <c:v>4.1546893272004226E-2</c:v>
                </c:pt>
                <c:pt idx="30">
                  <c:v>-2.7742262415219043E-3</c:v>
                </c:pt>
                <c:pt idx="31">
                  <c:v>-1.1084431277773477E-2</c:v>
                </c:pt>
                <c:pt idx="32">
                  <c:v>-7.2026038824354877E-2</c:v>
                </c:pt>
                <c:pt idx="33">
                  <c:v>-0.13573774070320432</c:v>
                </c:pt>
                <c:pt idx="34">
                  <c:v>-0.13012559444920868</c:v>
                </c:pt>
                <c:pt idx="35">
                  <c:v>-0.10487120916816084</c:v>
                </c:pt>
                <c:pt idx="36">
                  <c:v>-0.13854377484992597</c:v>
                </c:pt>
                <c:pt idx="37">
                  <c:v>-0.1357376627426522</c:v>
                </c:pt>
                <c:pt idx="38">
                  <c:v>-0.10206501910033539</c:v>
                </c:pt>
                <c:pt idx="39">
                  <c:v>-7.1198487565291901E-2</c:v>
                </c:pt>
                <c:pt idx="40">
                  <c:v>-7.4004521712013771E-2</c:v>
                </c:pt>
                <c:pt idx="41">
                  <c:v>-9.9258984953613516E-2</c:v>
                </c:pt>
                <c:pt idx="42">
                  <c:v>-9.084088251344824E-2</c:v>
                </c:pt>
                <c:pt idx="43">
                  <c:v>-8.8034926327278495E-2</c:v>
                </c:pt>
                <c:pt idx="44">
                  <c:v>-4.8750292352069957E-2</c:v>
                </c:pt>
                <c:pt idx="45">
                  <c:v>-2.3495829110470212E-2</c:v>
                </c:pt>
                <c:pt idx="46">
                  <c:v>-8.2422780073282964E-2</c:v>
                </c:pt>
                <c:pt idx="47">
                  <c:v>-7.9616745926561316E-2</c:v>
                </c:pt>
                <c:pt idx="48">
                  <c:v>-1.7883838777578709E-2</c:v>
                </c:pt>
                <c:pt idx="49">
                  <c:v>-4.3138224058626329E-2</c:v>
                </c:pt>
                <c:pt idx="50">
                  <c:v>-5.7168472752787247E-2</c:v>
                </c:pt>
                <c:pt idx="51">
                  <c:v>-4.3138146098074426E-2</c:v>
                </c:pt>
                <c:pt idx="52">
                  <c:v>-7.1198565525844026E-2</c:v>
                </c:pt>
                <c:pt idx="53">
                  <c:v>-7.9616667966009191E-2</c:v>
                </c:pt>
                <c:pt idx="54">
                  <c:v>-6.5586341311296481E-2</c:v>
                </c:pt>
                <c:pt idx="55">
                  <c:v>-3.4719965697357136E-2</c:v>
                </c:pt>
                <c:pt idx="56">
                  <c:v>-4.8750214391517832E-2</c:v>
                </c:pt>
                <c:pt idx="57">
                  <c:v>-6.5586419271848495E-2</c:v>
                </c:pt>
                <c:pt idx="58">
                  <c:v>-0.10206501910033539</c:v>
                </c:pt>
                <c:pt idx="59">
                  <c:v>-0.10206509706088729</c:v>
                </c:pt>
                <c:pt idx="60">
                  <c:v>-0.11048327746160447</c:v>
                </c:pt>
                <c:pt idx="61">
                  <c:v>-0.15818601387697839</c:v>
                </c:pt>
                <c:pt idx="62">
                  <c:v>-0.16099204802370004</c:v>
                </c:pt>
                <c:pt idx="63">
                  <c:v>-0.1497678334762611</c:v>
                </c:pt>
                <c:pt idx="64">
                  <c:v>-0.15818601387697839</c:v>
                </c:pt>
                <c:pt idx="65">
                  <c:v>-0.14976791143681312</c:v>
                </c:pt>
                <c:pt idx="66">
                  <c:v>-0.12565985811179547</c:v>
                </c:pt>
                <c:pt idx="67">
                  <c:v>-9.8076479301473451E-2</c:v>
                </c:pt>
                <c:pt idx="68">
                  <c:v>-0.12179005223356976</c:v>
                </c:pt>
                <c:pt idx="69">
                  <c:v>-7.3970686832462773E-2</c:v>
                </c:pt>
                <c:pt idx="70">
                  <c:v>-0.12208318390894202</c:v>
                </c:pt>
                <c:pt idx="71">
                  <c:v>-0.11121899119045775</c:v>
                </c:pt>
                <c:pt idx="72">
                  <c:v>-0.1229679582131441</c:v>
                </c:pt>
                <c:pt idx="73">
                  <c:v>-0.12596039603960407</c:v>
                </c:pt>
                <c:pt idx="74">
                  <c:v>-0.10300686052857255</c:v>
                </c:pt>
                <c:pt idx="75">
                  <c:v>-0.1075121228658299</c:v>
                </c:pt>
                <c:pt idx="76">
                  <c:v>-0.12445474389958688</c:v>
                </c:pt>
                <c:pt idx="77">
                  <c:v>-9.6628050206595484E-2</c:v>
                </c:pt>
                <c:pt idx="78">
                  <c:v>-8.5849068371404047E-2</c:v>
                </c:pt>
                <c:pt idx="79">
                  <c:v>-8.232478365946827E-2</c:v>
                </c:pt>
                <c:pt idx="80">
                  <c:v>-8.4777032821392373E-2</c:v>
                </c:pt>
                <c:pt idx="81">
                  <c:v>-7.225321587276845E-2</c:v>
                </c:pt>
                <c:pt idx="82">
                  <c:v>-8.8903328915568736E-2</c:v>
                </c:pt>
                <c:pt idx="83">
                  <c:v>-9.2206127699384077E-2</c:v>
                </c:pt>
                <c:pt idx="84">
                  <c:v>-8.5897092071411829E-2</c:v>
                </c:pt>
                <c:pt idx="85">
                  <c:v>-4.298089966476959E-2</c:v>
                </c:pt>
                <c:pt idx="86">
                  <c:v>-4.0712403523816998E-2</c:v>
                </c:pt>
                <c:pt idx="87">
                  <c:v>-1.9051609885398002E-2</c:v>
                </c:pt>
                <c:pt idx="88">
                  <c:v>-3.2959460512980487E-2</c:v>
                </c:pt>
                <c:pt idx="89">
                  <c:v>3.2938333203391679E-4</c:v>
                </c:pt>
                <c:pt idx="90">
                  <c:v>-4.7668199890854579E-3</c:v>
                </c:pt>
                <c:pt idx="91">
                  <c:v>5.2260076401340338E-3</c:v>
                </c:pt>
                <c:pt idx="92">
                  <c:v>2.7162313869182109E-2</c:v>
                </c:pt>
                <c:pt idx="93">
                  <c:v>5.6175255320807249E-3</c:v>
                </c:pt>
                <c:pt idx="94">
                  <c:v>-5.5680205815857864E-3</c:v>
                </c:pt>
                <c:pt idx="95">
                  <c:v>3.2861152256957959E-2</c:v>
                </c:pt>
                <c:pt idx="96">
                  <c:v>2.5391050128634962E-2</c:v>
                </c:pt>
                <c:pt idx="97">
                  <c:v>3.4686208778358152E-2</c:v>
                </c:pt>
                <c:pt idx="98">
                  <c:v>3.2787245653699282E-2</c:v>
                </c:pt>
                <c:pt idx="99">
                  <c:v>3.2724877212130687E-2</c:v>
                </c:pt>
                <c:pt idx="100">
                  <c:v>3.4518203788882706E-2</c:v>
                </c:pt>
                <c:pt idx="101">
                  <c:v>3.3350588602167441E-2</c:v>
                </c:pt>
                <c:pt idx="102">
                  <c:v>-8.3717938723006924E-3</c:v>
                </c:pt>
              </c:numCache>
            </c:numRef>
          </c:val>
          <c:smooth val="0"/>
        </c:ser>
        <c:ser>
          <c:idx val="4"/>
          <c:order val="4"/>
          <c:tx>
            <c:strRef>
              <c:f>市场表现!$T$2</c:f>
              <c:strCache>
                <c:ptCount val="1"/>
                <c:pt idx="0">
                  <c:v>增值服务Ⅱ(中信)</c:v>
                </c:pt>
              </c:strCache>
            </c:strRef>
          </c:tx>
          <c:marker>
            <c:symbol val="none"/>
          </c:marker>
          <c:val>
            <c:numRef>
              <c:f>市场表现!$AA$4:$AA$107</c:f>
              <c:numCache>
                <c:formatCode>0.0%</c:formatCode>
                <c:ptCount val="104"/>
                <c:pt idx="0">
                  <c:v>0</c:v>
                </c:pt>
                <c:pt idx="1">
                  <c:v>-2.870888273174621E-2</c:v>
                </c:pt>
                <c:pt idx="2">
                  <c:v>-7.71639855549896E-2</c:v>
                </c:pt>
                <c:pt idx="3">
                  <c:v>-6.9177148553935863E-2</c:v>
                </c:pt>
                <c:pt idx="4">
                  <c:v>-0.14384470952355621</c:v>
                </c:pt>
                <c:pt idx="5">
                  <c:v>-0.10704115874695963</c:v>
                </c:pt>
                <c:pt idx="6">
                  <c:v>-7.6911896509744615E-2</c:v>
                </c:pt>
                <c:pt idx="7">
                  <c:v>-5.6315261001416816E-2</c:v>
                </c:pt>
                <c:pt idx="8">
                  <c:v>-2.2153661412153358E-2</c:v>
                </c:pt>
                <c:pt idx="9">
                  <c:v>-3.4549700732607658E-2</c:v>
                </c:pt>
                <c:pt idx="10">
                  <c:v>6.1401805381638974E-2</c:v>
                </c:pt>
                <c:pt idx="11">
                  <c:v>9.6243012389787053E-2</c:v>
                </c:pt>
                <c:pt idx="12">
                  <c:v>6.4355832295723836E-2</c:v>
                </c:pt>
                <c:pt idx="13">
                  <c:v>7.1568732368151977E-2</c:v>
                </c:pt>
                <c:pt idx="14">
                  <c:v>0.16108653096930237</c:v>
                </c:pt>
                <c:pt idx="15">
                  <c:v>0.15164370303403052</c:v>
                </c:pt>
                <c:pt idx="16">
                  <c:v>0.19399575000704528</c:v>
                </c:pt>
                <c:pt idx="17">
                  <c:v>0.19982397261707674</c:v>
                </c:pt>
                <c:pt idx="18">
                  <c:v>0.14840170380298368</c:v>
                </c:pt>
                <c:pt idx="19">
                  <c:v>0.20032380122008564</c:v>
                </c:pt>
                <c:pt idx="20">
                  <c:v>0.26238038569623945</c:v>
                </c:pt>
                <c:pt idx="21">
                  <c:v>0.22785089195755326</c:v>
                </c:pt>
                <c:pt idx="22">
                  <c:v>0.23492451781627111</c:v>
                </c:pt>
                <c:pt idx="23">
                  <c:v>0.30716787381556898</c:v>
                </c:pt>
                <c:pt idx="24">
                  <c:v>0.3912572401976373</c:v>
                </c:pt>
                <c:pt idx="25">
                  <c:v>0.47821735893139627</c:v>
                </c:pt>
                <c:pt idx="26">
                  <c:v>0.59981806456324871</c:v>
                </c:pt>
                <c:pt idx="27">
                  <c:v>0.73950946661419503</c:v>
                </c:pt>
                <c:pt idx="28">
                  <c:v>0.77357166229165641</c:v>
                </c:pt>
                <c:pt idx="29">
                  <c:v>0.72108313474449437</c:v>
                </c:pt>
                <c:pt idx="30">
                  <c:v>0.626723722276888</c:v>
                </c:pt>
                <c:pt idx="31">
                  <c:v>0.72330998172037275</c:v>
                </c:pt>
                <c:pt idx="32">
                  <c:v>0.63873773161360647</c:v>
                </c:pt>
                <c:pt idx="33">
                  <c:v>0.63362200942153368</c:v>
                </c:pt>
                <c:pt idx="34">
                  <c:v>0.77637191670042838</c:v>
                </c:pt>
                <c:pt idx="35">
                  <c:v>0.91081375920494279</c:v>
                </c:pt>
                <c:pt idx="36">
                  <c:v>0.97503548230334003</c:v>
                </c:pt>
                <c:pt idx="37">
                  <c:v>1.1583150919150915</c:v>
                </c:pt>
                <c:pt idx="38">
                  <c:v>1.1357126177635064</c:v>
                </c:pt>
                <c:pt idx="39">
                  <c:v>1.1219139593447967</c:v>
                </c:pt>
                <c:pt idx="40">
                  <c:v>1.0402847718190911</c:v>
                </c:pt>
                <c:pt idx="41">
                  <c:v>1.220515481321081</c:v>
                </c:pt>
                <c:pt idx="42">
                  <c:v>1.0802094423204953</c:v>
                </c:pt>
                <c:pt idx="43">
                  <c:v>1.2670340654577932</c:v>
                </c:pt>
                <c:pt idx="44">
                  <c:v>1.1257745825556742</c:v>
                </c:pt>
                <c:pt idx="45">
                  <c:v>1.1902485759279609</c:v>
                </c:pt>
                <c:pt idx="46">
                  <c:v>1.3306368021190704</c:v>
                </c:pt>
                <c:pt idx="47">
                  <c:v>1.4162563725654991</c:v>
                </c:pt>
                <c:pt idx="48">
                  <c:v>1.4815833185556482</c:v>
                </c:pt>
                <c:pt idx="49">
                  <c:v>1.4162898092505083</c:v>
                </c:pt>
                <c:pt idx="50">
                  <c:v>1.1836137046188751</c:v>
                </c:pt>
                <c:pt idx="51">
                  <c:v>1.0416206081616504</c:v>
                </c:pt>
                <c:pt idx="52">
                  <c:v>0.95612019554933281</c:v>
                </c:pt>
                <c:pt idx="53">
                  <c:v>1.0603770480082839</c:v>
                </c:pt>
                <c:pt idx="54">
                  <c:v>1.0948248982423814</c:v>
                </c:pt>
                <c:pt idx="55">
                  <c:v>1.2184763872214597</c:v>
                </c:pt>
                <c:pt idx="56">
                  <c:v>1.037517229180748</c:v>
                </c:pt>
                <c:pt idx="57">
                  <c:v>1.1243407015161497</c:v>
                </c:pt>
                <c:pt idx="58">
                  <c:v>1.0059382283975684</c:v>
                </c:pt>
                <c:pt idx="59">
                  <c:v>1.0813535387566069</c:v>
                </c:pt>
                <c:pt idx="60">
                  <c:v>1.1405997200198663</c:v>
                </c:pt>
                <c:pt idx="61">
                  <c:v>1.1710295499648735</c:v>
                </c:pt>
                <c:pt idx="62">
                  <c:v>1.2214539738593992</c:v>
                </c:pt>
                <c:pt idx="63">
                  <c:v>1.4178562590438761</c:v>
                </c:pt>
                <c:pt idx="64">
                  <c:v>1.5404427578904007</c:v>
                </c:pt>
                <c:pt idx="65">
                  <c:v>1.63018111175256</c:v>
                </c:pt>
                <c:pt idx="66">
                  <c:v>1.551603270923323</c:v>
                </c:pt>
                <c:pt idx="67">
                  <c:v>1.5865296553946378</c:v>
                </c:pt>
                <c:pt idx="68">
                  <c:v>1.3091352919860788</c:v>
                </c:pt>
                <c:pt idx="69">
                  <c:v>1.3570536861770481</c:v>
                </c:pt>
                <c:pt idx="70">
                  <c:v>1.2445454028952909</c:v>
                </c:pt>
                <c:pt idx="71">
                  <c:v>1.2973557019017141</c:v>
                </c:pt>
                <c:pt idx="72">
                  <c:v>1.1368198341703533</c:v>
                </c:pt>
                <c:pt idx="73">
                  <c:v>1.1715376244712319</c:v>
                </c:pt>
                <c:pt idx="74">
                  <c:v>1.2108541822542183</c:v>
                </c:pt>
                <c:pt idx="75">
                  <c:v>1.2386402487254418</c:v>
                </c:pt>
                <c:pt idx="76">
                  <c:v>1.0939228326617152</c:v>
                </c:pt>
                <c:pt idx="77">
                  <c:v>1.1702469140612863</c:v>
                </c:pt>
                <c:pt idx="78">
                  <c:v>1.105806357374008</c:v>
                </c:pt>
                <c:pt idx="79">
                  <c:v>1.035321281688848</c:v>
                </c:pt>
                <c:pt idx="80">
                  <c:v>1.0922557103560302</c:v>
                </c:pt>
                <c:pt idx="81">
                  <c:v>1.1557803374712972</c:v>
                </c:pt>
                <c:pt idx="82">
                  <c:v>1.0979491894684776</c:v>
                </c:pt>
                <c:pt idx="83">
                  <c:v>1.1294239837807614</c:v>
                </c:pt>
                <c:pt idx="84">
                  <c:v>1.1892114043924207</c:v>
                </c:pt>
                <c:pt idx="85">
                  <c:v>1.2634152012593942</c:v>
                </c:pt>
                <c:pt idx="86">
                  <c:v>1.4597039466977559</c:v>
                </c:pt>
                <c:pt idx="87">
                  <c:v>1.3508928183890534</c:v>
                </c:pt>
                <c:pt idx="88">
                  <c:v>1.2011251036741117</c:v>
                </c:pt>
                <c:pt idx="89">
                  <c:v>1.1363676687009887</c:v>
                </c:pt>
                <c:pt idx="90">
                  <c:v>1.1771545344811511</c:v>
                </c:pt>
                <c:pt idx="91">
                  <c:v>1.2487600562642456</c:v>
                </c:pt>
                <c:pt idx="92">
                  <c:v>1.3455063406012968</c:v>
                </c:pt>
                <c:pt idx="93">
                  <c:v>1.410957881284908</c:v>
                </c:pt>
                <c:pt idx="94">
                  <c:v>1.3356616381456581</c:v>
                </c:pt>
                <c:pt idx="95">
                  <c:v>1.5091833538227424</c:v>
                </c:pt>
                <c:pt idx="96">
                  <c:v>1.5164191793187669</c:v>
                </c:pt>
                <c:pt idx="97">
                  <c:v>1.4520229330352001</c:v>
                </c:pt>
                <c:pt idx="98">
                  <c:v>1.5654662655110201</c:v>
                </c:pt>
                <c:pt idx="99">
                  <c:v>1.6246013536148731</c:v>
                </c:pt>
                <c:pt idx="100">
                  <c:v>1.5828645778917547</c:v>
                </c:pt>
                <c:pt idx="101">
                  <c:v>1.4551419686305906</c:v>
                </c:pt>
                <c:pt idx="102">
                  <c:v>1.4301166487235211</c:v>
                </c:pt>
              </c:numCache>
            </c:numRef>
          </c:val>
          <c:smooth val="0"/>
        </c:ser>
        <c:dLbls>
          <c:showLegendKey val="0"/>
          <c:showVal val="0"/>
          <c:showCatName val="0"/>
          <c:showSerName val="0"/>
          <c:showPercent val="0"/>
          <c:showBubbleSize val="0"/>
        </c:dLbls>
        <c:marker val="1"/>
        <c:smooth val="0"/>
        <c:axId val="292516224"/>
        <c:axId val="292517760"/>
      </c:lineChart>
      <c:dateAx>
        <c:axId val="292516224"/>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292517760"/>
        <c:crosses val="autoZero"/>
        <c:auto val="0"/>
        <c:lblOffset val="100"/>
        <c:baseTimeUnit val="days"/>
        <c:majorUnit val="2"/>
        <c:majorTimeUnit val="months"/>
        <c:minorUnit val="6"/>
        <c:minorTimeUnit val="days"/>
      </c:dateAx>
      <c:valAx>
        <c:axId val="292517760"/>
        <c:scaling>
          <c:orientation val="minMax"/>
        </c:scaling>
        <c:delete val="0"/>
        <c:axPos val="l"/>
        <c:numFmt formatCode="0%" sourceLinked="0"/>
        <c:majorTickMark val="out"/>
        <c:minorTickMark val="none"/>
        <c:tickLblPos val="nextTo"/>
        <c:crossAx val="292516224"/>
        <c:crosses val="autoZero"/>
        <c:crossBetween val="between"/>
      </c:valAx>
      <c:spPr>
        <a:ln>
          <a:noFill/>
        </a:ln>
      </c:spPr>
    </c:plotArea>
    <c:legend>
      <c:legendPos val="r"/>
      <c:layout>
        <c:manualLayout>
          <c:xMode val="edge"/>
          <c:yMode val="edge"/>
          <c:x val="0.14566284779050737"/>
          <c:y val="1.6666666666666666E-2"/>
          <c:w val="0.80360065466448449"/>
          <c:h val="0.17333403324584429"/>
        </c:manualLayout>
      </c:layout>
      <c:overlay val="0"/>
    </c:legend>
    <c:plotVisOnly val="1"/>
    <c:dispBlanksAs val="gap"/>
    <c:showDLblsOverMax val="0"/>
  </c:chart>
  <c:spPr>
    <a:ln>
      <a:noFill/>
    </a:ln>
  </c:spPr>
  <c:txPr>
    <a:bodyPr/>
    <a:lstStyle/>
    <a:p>
      <a:pPr>
        <a:defRPr>
          <a:latin typeface="+mn-lt"/>
        </a:defRPr>
      </a:pPr>
      <a:endParaRPr lang="zh-CN"/>
    </a:p>
  </c:txPr>
  <c:printSettings>
    <c:headerFooter/>
    <c:pageMargins b="0.75000000000000056" l="0.70000000000000051" r="0.70000000000000051" t="0.75000000000000056" header="0.30000000000000027" footer="0.30000000000000027"/>
    <c:pageSetup/>
  </c:printSettings>
</c:chartSpace>
</file>

<file path=xl/ctrlProps/ctrlProp1.xml><?xml version="1.0" encoding="utf-8"?>
<formControlPr xmlns="http://schemas.microsoft.com/office/spreadsheetml/2009/9/main" objectType="Drop" dropLines="3" dropStyle="combo" dx="16" fmlaLink="$B$10:$B$12" fmlaRange="$A$10:$A$12" noThreeD="1" sel="2"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36890;&#20449;&#34892;&#19994;&#21608;&#25253;!A1"/><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hyperlink" Target="#&#36890;&#20449;&#34892;&#19994;&#21608;&#25253;!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1.jpeg"/><Relationship Id="rId1" Type="http://schemas.openxmlformats.org/officeDocument/2006/relationships/hyperlink" Target="#&#36890;&#20449;&#34892;&#19994;&#21608;&#25253;!A1"/><Relationship Id="rId6" Type="http://schemas.openxmlformats.org/officeDocument/2006/relationships/image" Target="../media/image10.png"/><Relationship Id="rId5" Type="http://schemas.openxmlformats.org/officeDocument/2006/relationships/image" Target="../media/image9.emf"/><Relationship Id="rId4" Type="http://schemas.openxmlformats.org/officeDocument/2006/relationships/image" Target="../media/image8.emf"/></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drawing1.xml><?xml version="1.0" encoding="utf-8"?>
<xdr:wsDr xmlns:xdr="http://schemas.openxmlformats.org/drawingml/2006/spreadsheetDrawing" xmlns:a="http://schemas.openxmlformats.org/drawingml/2006/main">
  <xdr:twoCellAnchor>
    <xdr:from>
      <xdr:col>0</xdr:col>
      <xdr:colOff>323850</xdr:colOff>
      <xdr:row>0</xdr:row>
      <xdr:rowOff>66675</xdr:rowOff>
    </xdr:from>
    <xdr:to>
      <xdr:col>2</xdr:col>
      <xdr:colOff>504825</xdr:colOff>
      <xdr:row>2</xdr:row>
      <xdr:rowOff>123825</xdr:rowOff>
    </xdr:to>
    <xdr:pic>
      <xdr:nvPicPr>
        <xdr:cNvPr id="3387423"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12</xdr:row>
      <xdr:rowOff>85725</xdr:rowOff>
    </xdr:from>
    <xdr:to>
      <xdr:col>7</xdr:col>
      <xdr:colOff>0</xdr:colOff>
      <xdr:row>52</xdr:row>
      <xdr:rowOff>161925</xdr:rowOff>
    </xdr:to>
    <xdr:sp macro="" textlink="">
      <xdr:nvSpPr>
        <xdr:cNvPr id="252940" name="TextBox 4"/>
        <xdr:cNvSpPr txBox="1">
          <a:spLocks noChangeArrowheads="1"/>
        </xdr:cNvSpPr>
      </xdr:nvSpPr>
      <xdr:spPr bwMode="auto">
        <a:xfrm>
          <a:off x="19050" y="2047875"/>
          <a:ext cx="4791075" cy="7343775"/>
        </a:xfrm>
        <a:prstGeom prst="rect">
          <a:avLst/>
        </a:prstGeom>
        <a:solidFill>
          <a:srgbClr val="FFFFFF"/>
        </a:solidFill>
        <a:ln w="9525">
          <a:solidFill>
            <a:schemeClr val="accent1"/>
          </a:solidFill>
          <a:miter lim="800000"/>
          <a:headEnd/>
          <a:tailEnd/>
        </a:ln>
      </xdr:spPr>
      <xdr:txBody>
        <a:bodyPr vertOverflow="clip" wrap="square" lIns="36576" tIns="18288" rIns="0" bIns="0" anchor="t" upright="1"/>
        <a:lstStyle/>
        <a:p>
          <a:pPr algn="l" rtl="0">
            <a:defRPr sz="1000"/>
          </a:pPr>
          <a:r>
            <a:rPr lang="zh-CN" altLang="en-US" sz="1100" b="1" i="0" u="none" strike="noStrike" baseline="0">
              <a:solidFill>
                <a:srgbClr val="000000"/>
              </a:solidFill>
              <a:latin typeface="仿宋_GB2312"/>
              <a:ea typeface="仿宋_GB2312"/>
            </a:rPr>
            <a:t>上周回顾：</a:t>
          </a:r>
          <a:endParaRPr lang="en-US" altLang="zh-CN" sz="1100" b="1" i="0" u="none" strike="noStrike" baseline="0">
            <a:solidFill>
              <a:srgbClr val="000000"/>
            </a:solidFill>
            <a:latin typeface="仿宋_GB2312"/>
            <a:ea typeface="仿宋_GB2312"/>
          </a:endParaRPr>
        </a:p>
        <a:p>
          <a:pPr marL="0" indent="0" algn="l" rtl="0">
            <a:defRPr sz="1000"/>
          </a:pPr>
          <a:r>
            <a:rPr lang="en-US" altLang="zh-CN" sz="1100" b="0" i="0" u="none" strike="noStrike" baseline="0">
              <a:solidFill>
                <a:srgbClr val="000000"/>
              </a:solidFill>
              <a:latin typeface="仿宋_GB2312"/>
              <a:ea typeface="仿宋_GB2312"/>
              <a:cs typeface="+mn-cs"/>
            </a:rPr>
            <a:t>    </a:t>
          </a:r>
          <a:r>
            <a:rPr lang="zh-CN" altLang="en-US" sz="1100" b="0" i="0" u="none" strike="noStrike" baseline="0">
              <a:solidFill>
                <a:srgbClr val="000000"/>
              </a:solidFill>
              <a:latin typeface="仿宋_GB2312"/>
              <a:ea typeface="仿宋_GB2312"/>
              <a:cs typeface="+mn-cs"/>
            </a:rPr>
            <a:t>上周</a:t>
          </a:r>
          <a:r>
            <a:rPr lang="en-US" altLang="zh-CN" sz="1100" b="0" i="0" u="none" strike="noStrike" baseline="0">
              <a:solidFill>
                <a:srgbClr val="000000"/>
              </a:solidFill>
              <a:latin typeface="仿宋_GB2312"/>
              <a:ea typeface="仿宋_GB2312"/>
              <a:cs typeface="+mn-cs"/>
            </a:rPr>
            <a:t>A</a:t>
          </a:r>
          <a:r>
            <a:rPr lang="zh-CN" altLang="en-US" sz="1100" b="0" i="0" u="none" strike="noStrike" baseline="0">
              <a:solidFill>
                <a:srgbClr val="000000"/>
              </a:solidFill>
              <a:latin typeface="仿宋_GB2312"/>
              <a:ea typeface="仿宋_GB2312"/>
              <a:cs typeface="+mn-cs"/>
            </a:rPr>
            <a:t>股市场缩量下跌。截至上周五收盘，上证综指报收于</a:t>
          </a:r>
          <a:r>
            <a:rPr lang="en-US" altLang="zh-CN" sz="1100" b="0" i="0" u="none" strike="noStrike" baseline="0">
              <a:solidFill>
                <a:srgbClr val="000000"/>
              </a:solidFill>
              <a:latin typeface="仿宋_GB2312"/>
              <a:ea typeface="仿宋_GB2312"/>
              <a:cs typeface="+mn-cs"/>
            </a:rPr>
            <a:t>2302.28</a:t>
          </a:r>
          <a:r>
            <a:rPr lang="zh-CN" altLang="en-US" sz="1100" b="0" i="0" u="none" strike="noStrike" baseline="0">
              <a:solidFill>
                <a:srgbClr val="000000"/>
              </a:solidFill>
              <a:latin typeface="仿宋_GB2312"/>
              <a:ea typeface="仿宋_GB2312"/>
              <a:cs typeface="+mn-cs"/>
            </a:rPr>
            <a:t>点，当周下跌了</a:t>
          </a:r>
          <a:r>
            <a:rPr lang="en-US" altLang="zh-CN" sz="1100" b="0" i="0" u="none" strike="noStrike" baseline="0">
              <a:solidFill>
                <a:srgbClr val="000000"/>
              </a:solidFill>
              <a:latin typeface="仿宋_GB2312"/>
              <a:ea typeface="仿宋_GB2312"/>
              <a:cs typeface="+mn-cs"/>
            </a:rPr>
            <a:t>1.66%</a:t>
          </a:r>
          <a:r>
            <a:rPr lang="zh-CN" altLang="en-US" sz="1100" b="0" i="0" u="none" strike="noStrike" baseline="0">
              <a:solidFill>
                <a:srgbClr val="000000"/>
              </a:solidFill>
              <a:latin typeface="仿宋_GB2312"/>
              <a:ea typeface="仿宋_GB2312"/>
              <a:cs typeface="+mn-cs"/>
            </a:rPr>
            <a:t>；深证成指报收</a:t>
          </a:r>
          <a:r>
            <a:rPr lang="en-US" altLang="zh-CN" sz="1100" b="0" i="0" u="none" strike="noStrike" baseline="0">
              <a:solidFill>
                <a:srgbClr val="000000"/>
              </a:solidFill>
              <a:latin typeface="仿宋_GB2312"/>
              <a:ea typeface="仿宋_GB2312"/>
              <a:cs typeface="+mn-cs"/>
            </a:rPr>
            <a:t>7921.13</a:t>
          </a:r>
          <a:r>
            <a:rPr lang="zh-CN" altLang="en-US" sz="1100" b="0" i="0" u="none" strike="noStrike" baseline="0">
              <a:solidFill>
                <a:srgbClr val="000000"/>
              </a:solidFill>
              <a:latin typeface="仿宋_GB2312"/>
              <a:ea typeface="仿宋_GB2312"/>
              <a:cs typeface="+mn-cs"/>
            </a:rPr>
            <a:t>点，周跌了</a:t>
          </a:r>
          <a:r>
            <a:rPr lang="en-US" altLang="zh-CN" sz="1100" b="0" i="0" u="none" strike="noStrike" baseline="0">
              <a:solidFill>
                <a:srgbClr val="000000"/>
              </a:solidFill>
              <a:latin typeface="仿宋_GB2312"/>
              <a:ea typeface="仿宋_GB2312"/>
              <a:cs typeface="+mn-cs"/>
            </a:rPr>
            <a:t>2.83%</a:t>
          </a:r>
          <a:r>
            <a:rPr lang="zh-CN" altLang="en-US" sz="1100" b="0" i="0" u="none" strike="noStrike" baseline="0">
              <a:solidFill>
                <a:srgbClr val="000000"/>
              </a:solidFill>
              <a:latin typeface="仿宋_GB2312"/>
              <a:ea typeface="仿宋_GB2312"/>
              <a:cs typeface="+mn-cs"/>
            </a:rPr>
            <a:t>。中小板指下跌</a:t>
          </a:r>
          <a:r>
            <a:rPr lang="en-US" altLang="zh-CN" sz="1100" b="0" i="0" u="none" strike="noStrike" baseline="0">
              <a:solidFill>
                <a:srgbClr val="000000"/>
              </a:solidFill>
              <a:latin typeface="仿宋_GB2312"/>
              <a:ea typeface="仿宋_GB2312"/>
              <a:cs typeface="+mn-cs"/>
            </a:rPr>
            <a:t>1.25%</a:t>
          </a:r>
          <a:r>
            <a:rPr lang="zh-CN" altLang="en-US" sz="1100" b="0" i="0" u="none" strike="noStrike" baseline="0">
              <a:solidFill>
                <a:srgbClr val="000000"/>
              </a:solidFill>
              <a:latin typeface="仿宋_GB2312"/>
              <a:ea typeface="仿宋_GB2312"/>
              <a:cs typeface="+mn-cs"/>
            </a:rPr>
            <a:t>；创业板指上周下跌</a:t>
          </a:r>
          <a:r>
            <a:rPr lang="en-US" altLang="zh-CN" sz="1100" b="0" i="0" u="none" strike="noStrike" baseline="0">
              <a:solidFill>
                <a:srgbClr val="000000"/>
              </a:solidFill>
              <a:latin typeface="仿宋_GB2312"/>
              <a:ea typeface="仿宋_GB2312"/>
              <a:cs typeface="+mn-cs"/>
            </a:rPr>
            <a:t>2.21%</a:t>
          </a:r>
          <a:r>
            <a:rPr lang="zh-CN" altLang="en-US" sz="1100" b="0" i="0" u="none" strike="noStrike" baseline="0">
              <a:solidFill>
                <a:srgbClr val="000000"/>
              </a:solidFill>
              <a:latin typeface="仿宋_GB2312"/>
              <a:ea typeface="仿宋_GB2312"/>
              <a:cs typeface="+mn-cs"/>
            </a:rPr>
            <a:t>。在大盘下行趋势的拉动下，通信板块也出继续回调，当周下跌</a:t>
          </a:r>
          <a:r>
            <a:rPr lang="en-US" altLang="zh-CN" sz="1100" b="0" i="0" u="none" strike="noStrike" baseline="0">
              <a:solidFill>
                <a:srgbClr val="000000"/>
              </a:solidFill>
              <a:latin typeface="仿宋_GB2312"/>
              <a:ea typeface="仿宋_GB2312"/>
              <a:cs typeface="+mn-cs"/>
            </a:rPr>
            <a:t>0.73%</a:t>
          </a:r>
          <a:r>
            <a:rPr lang="zh-CN" altLang="en-US" sz="1100" b="0" i="0" u="none" strike="noStrike" baseline="0">
              <a:solidFill>
                <a:srgbClr val="000000"/>
              </a:solidFill>
              <a:latin typeface="仿宋_GB2312"/>
              <a:ea typeface="仿宋_GB2312"/>
              <a:cs typeface="+mn-cs"/>
            </a:rPr>
            <a:t>，报收于</a:t>
          </a:r>
          <a:r>
            <a:rPr lang="en-US" altLang="zh-CN" sz="1100" b="0" i="0" u="none" strike="noStrike" baseline="0">
              <a:solidFill>
                <a:srgbClr val="000000"/>
              </a:solidFill>
              <a:latin typeface="仿宋_GB2312"/>
              <a:ea typeface="仿宋_GB2312"/>
              <a:cs typeface="+mn-cs"/>
            </a:rPr>
            <a:t>2842.91</a:t>
          </a:r>
          <a:r>
            <a:rPr lang="zh-CN" altLang="en-US" sz="1100" b="0" i="0" u="none" strike="noStrike" baseline="0">
              <a:solidFill>
                <a:srgbClr val="000000"/>
              </a:solidFill>
              <a:latin typeface="仿宋_GB2312"/>
              <a:ea typeface="仿宋_GB2312"/>
              <a:cs typeface="+mn-cs"/>
            </a:rPr>
            <a:t>。个股方面，本周涨幅居前的中电广通，上海普天，华星创业，象屿股份和中创信测，本周跌幅居前的有光环新网，创意信息，国脉科技</a:t>
          </a:r>
          <a:r>
            <a:rPr lang="zh-CN" altLang="zh-CN" sz="1000" b="0" i="0" baseline="0">
              <a:effectLst/>
              <a:latin typeface="+mn-lt"/>
              <a:ea typeface="+mn-ea"/>
              <a:cs typeface="+mn-cs"/>
            </a:rPr>
            <a:t>，</a:t>
          </a:r>
          <a:r>
            <a:rPr lang="zh-CN" altLang="en-US" sz="1100" b="0" i="0" u="none" strike="noStrike" baseline="0">
              <a:solidFill>
                <a:srgbClr val="000000"/>
              </a:solidFill>
              <a:latin typeface="仿宋_GB2312"/>
              <a:ea typeface="仿宋_GB2312"/>
              <a:cs typeface="+mn-cs"/>
            </a:rPr>
            <a:t>通鼎光电和网宿科技。</a:t>
          </a:r>
          <a:r>
            <a:rPr lang="en-US" altLang="zh-CN" sz="1100" b="0" i="0" u="none" strike="noStrike" baseline="0">
              <a:solidFill>
                <a:srgbClr val="000000"/>
              </a:solidFill>
              <a:latin typeface="仿宋_GB2312"/>
              <a:ea typeface="仿宋_GB2312"/>
              <a:cs typeface="+mn-cs"/>
            </a:rPr>
            <a:t>	</a:t>
          </a:r>
        </a:p>
        <a:p>
          <a:pPr algn="l" rtl="0">
            <a:defRPr sz="1000"/>
          </a:pPr>
          <a:endParaRPr lang="zh-CN" altLang="en-US" sz="1100" b="1"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行业动态：</a:t>
          </a:r>
          <a:endParaRPr lang="en-US" altLang="zh-CN" sz="1100" b="1" i="0" u="none" strike="noStrike" baseline="0">
            <a:solidFill>
              <a:srgbClr val="000000"/>
            </a:solidFill>
            <a:latin typeface="仿宋_GB2312"/>
            <a:ea typeface="仿宋_GB2312"/>
          </a:endParaRPr>
        </a:p>
        <a:p>
          <a:pPr algn="l" rtl="0">
            <a:defRPr sz="1000"/>
          </a:pPr>
          <a:r>
            <a:rPr lang="en-US" altLang="zh-CN" sz="1100" b="0" i="0" u="none" strike="noStrike" baseline="0">
              <a:solidFill>
                <a:srgbClr val="000000"/>
              </a:solidFill>
              <a:latin typeface="仿宋_GB2312"/>
              <a:ea typeface="仿宋_GB2312"/>
            </a:rPr>
            <a:t>    9</a:t>
          </a:r>
          <a:r>
            <a:rPr lang="zh-CN" altLang="en-US" sz="1100" b="0" i="0" u="none" strike="noStrike" baseline="0">
              <a:solidFill>
                <a:srgbClr val="000000"/>
              </a:solidFill>
              <a:latin typeface="仿宋_GB2312"/>
              <a:ea typeface="仿宋_GB2312"/>
            </a:rPr>
            <a:t>月份，我国三家基础电信企业通信业务运行稳定。电信业务收入同比增速下滑明显。</a:t>
          </a:r>
          <a:r>
            <a:rPr lang="en-US" altLang="zh-CN" sz="1100" b="0" i="0" u="none" strike="noStrike" baseline="0">
              <a:solidFill>
                <a:srgbClr val="000000"/>
              </a:solidFill>
              <a:latin typeface="仿宋_GB2312"/>
              <a:ea typeface="仿宋_GB2312"/>
            </a:rPr>
            <a:t>9</a:t>
          </a:r>
          <a:r>
            <a:rPr lang="zh-CN" altLang="en-US" sz="1100" b="0" i="0" u="none" strike="noStrike" baseline="0">
              <a:solidFill>
                <a:srgbClr val="000000"/>
              </a:solidFill>
              <a:latin typeface="仿宋_GB2312"/>
              <a:ea typeface="仿宋_GB2312"/>
            </a:rPr>
            <a:t>月，三家基础电信企业电信业务总量完成</a:t>
          </a:r>
          <a:r>
            <a:rPr lang="en-US" altLang="zh-CN" sz="1100" b="0" i="0" u="none" strike="noStrike" baseline="0">
              <a:solidFill>
                <a:srgbClr val="000000"/>
              </a:solidFill>
              <a:latin typeface="仿宋_GB2312"/>
              <a:ea typeface="仿宋_GB2312"/>
            </a:rPr>
            <a:t>1561.4</a:t>
          </a:r>
          <a:r>
            <a:rPr lang="zh-CN" altLang="en-US" sz="1100" b="0" i="0" u="none" strike="noStrike" baseline="0">
              <a:solidFill>
                <a:srgbClr val="000000"/>
              </a:solidFill>
              <a:latin typeface="仿宋_GB2312"/>
              <a:ea typeface="仿宋_GB2312"/>
            </a:rPr>
            <a:t>亿元，同比增长</a:t>
          </a:r>
          <a:r>
            <a:rPr lang="en-US" altLang="zh-CN" sz="1100" b="0" i="0" u="none" strike="noStrike" baseline="0">
              <a:solidFill>
                <a:srgbClr val="000000"/>
              </a:solidFill>
              <a:latin typeface="仿宋_GB2312"/>
              <a:ea typeface="仿宋_GB2312"/>
            </a:rPr>
            <a:t>15.2%</a:t>
          </a:r>
          <a:r>
            <a:rPr lang="zh-CN" altLang="en-US" sz="1100" b="0" i="0" u="none" strike="noStrike" baseline="0">
              <a:solidFill>
                <a:srgbClr val="000000"/>
              </a:solidFill>
              <a:latin typeface="仿宋_GB2312"/>
              <a:ea typeface="仿宋_GB2312"/>
            </a:rPr>
            <a:t>；电信业务收入完成</a:t>
          </a:r>
          <a:r>
            <a:rPr lang="en-US" altLang="zh-CN" sz="1100" b="0" i="0" u="none" strike="noStrike" baseline="0">
              <a:solidFill>
                <a:srgbClr val="000000"/>
              </a:solidFill>
              <a:latin typeface="仿宋_GB2312"/>
              <a:ea typeface="仿宋_GB2312"/>
            </a:rPr>
            <a:t>940.7</a:t>
          </a:r>
          <a:r>
            <a:rPr lang="zh-CN" altLang="en-US" sz="1100" b="0" i="0" u="none" strike="noStrike" baseline="0">
              <a:solidFill>
                <a:srgbClr val="000000"/>
              </a:solidFill>
              <a:latin typeface="仿宋_GB2312"/>
              <a:ea typeface="仿宋_GB2312"/>
            </a:rPr>
            <a:t>亿元，按可比口径测算同比增长</a:t>
          </a:r>
          <a:r>
            <a:rPr lang="en-US" altLang="zh-CN" sz="1100" b="0" i="0" u="none" strike="noStrike" baseline="0">
              <a:solidFill>
                <a:srgbClr val="000000"/>
              </a:solidFill>
              <a:latin typeface="仿宋_GB2312"/>
              <a:ea typeface="仿宋_GB2312"/>
            </a:rPr>
            <a:t>0.7%,</a:t>
          </a:r>
          <a:r>
            <a:rPr lang="zh-CN" altLang="en-US" sz="1100" b="0" i="0" u="none" strike="noStrike" baseline="0">
              <a:solidFill>
                <a:srgbClr val="000000"/>
              </a:solidFill>
              <a:latin typeface="仿宋_GB2312"/>
              <a:ea typeface="仿宋_GB2312"/>
            </a:rPr>
            <a:t>比上月同比增长回落</a:t>
          </a:r>
          <a:r>
            <a:rPr lang="en-US" altLang="zh-CN" sz="1100" b="0" i="0" u="none" strike="noStrike" baseline="0">
              <a:solidFill>
                <a:srgbClr val="000000"/>
              </a:solidFill>
              <a:latin typeface="仿宋_GB2312"/>
              <a:ea typeface="仿宋_GB2312"/>
            </a:rPr>
            <a:t>2.6</a:t>
          </a:r>
          <a:r>
            <a:rPr lang="zh-CN" altLang="en-US" sz="1100" b="0" i="0" u="none" strike="noStrike" baseline="0">
              <a:solidFill>
                <a:srgbClr val="000000"/>
              </a:solidFill>
              <a:latin typeface="仿宋_GB2312"/>
              <a:ea typeface="仿宋_GB2312"/>
            </a:rPr>
            <a:t>个百分点。三季度中国移动季度营业收入为</a:t>
          </a:r>
          <a:r>
            <a:rPr lang="en-US" altLang="zh-CN" sz="1100" b="0" i="0" u="none" strike="noStrike" baseline="0">
              <a:solidFill>
                <a:srgbClr val="000000"/>
              </a:solidFill>
              <a:latin typeface="仿宋_GB2312"/>
              <a:ea typeface="仿宋_GB2312"/>
            </a:rPr>
            <a:t>4812</a:t>
          </a:r>
          <a:r>
            <a:rPr lang="zh-CN" altLang="en-US" sz="1100" b="0" i="0" u="none" strike="noStrike" baseline="0">
              <a:solidFill>
                <a:srgbClr val="000000"/>
              </a:solidFill>
              <a:latin typeface="仿宋_GB2312"/>
              <a:ea typeface="仿宋_GB2312"/>
            </a:rPr>
            <a:t>亿元，同比增长</a:t>
          </a:r>
          <a:r>
            <a:rPr lang="en-US" altLang="zh-CN" sz="1100" b="0" i="0" u="none" strike="noStrike" baseline="0">
              <a:solidFill>
                <a:srgbClr val="000000"/>
              </a:solidFill>
              <a:latin typeface="仿宋_GB2312"/>
              <a:ea typeface="仿宋_GB2312"/>
            </a:rPr>
            <a:t>3.9%</a:t>
          </a:r>
          <a:r>
            <a:rPr lang="zh-CN" altLang="en-US" sz="1100" b="0" i="0" u="none" strike="noStrike" baseline="0">
              <a:solidFill>
                <a:srgbClr val="000000"/>
              </a:solidFill>
              <a:latin typeface="仿宋_GB2312"/>
              <a:ea typeface="仿宋_GB2312"/>
            </a:rPr>
            <a:t>；净利润</a:t>
          </a:r>
          <a:r>
            <a:rPr lang="en-US" altLang="zh-CN" sz="1100" b="0" i="0" u="none" strike="noStrike" baseline="0">
              <a:solidFill>
                <a:srgbClr val="000000"/>
              </a:solidFill>
              <a:latin typeface="仿宋_GB2312"/>
              <a:ea typeface="仿宋_GB2312"/>
            </a:rPr>
            <a:t>826</a:t>
          </a:r>
          <a:r>
            <a:rPr lang="zh-CN" altLang="en-US" sz="1100" b="0" i="0" u="none" strike="noStrike" baseline="0">
              <a:solidFill>
                <a:srgbClr val="000000"/>
              </a:solidFill>
              <a:latin typeface="仿宋_GB2312"/>
              <a:ea typeface="仿宋_GB2312"/>
            </a:rPr>
            <a:t>亿元，同比下降</a:t>
          </a:r>
          <a:r>
            <a:rPr lang="en-US" altLang="zh-CN" sz="1100" b="0" i="0" u="none" strike="noStrike" baseline="0">
              <a:solidFill>
                <a:srgbClr val="000000"/>
              </a:solidFill>
              <a:latin typeface="仿宋_GB2312"/>
              <a:ea typeface="仿宋_GB2312"/>
            </a:rPr>
            <a:t>9.7%</a:t>
          </a:r>
          <a:r>
            <a:rPr lang="zh-CN" altLang="en-US" sz="1100" b="0" i="0" u="none" strike="noStrike" baseline="0">
              <a:solidFill>
                <a:srgbClr val="000000"/>
              </a:solidFill>
              <a:latin typeface="仿宋_GB2312"/>
              <a:ea typeface="仿宋_GB2312"/>
            </a:rPr>
            <a:t>。连续</a:t>
          </a:r>
          <a:r>
            <a:rPr lang="en-US" altLang="zh-CN" sz="1100" b="0" i="0" u="none" strike="noStrike" baseline="0">
              <a:solidFill>
                <a:srgbClr val="000000"/>
              </a:solidFill>
              <a:latin typeface="仿宋_GB2312"/>
              <a:ea typeface="仿宋_GB2312"/>
            </a:rPr>
            <a:t>5</a:t>
          </a:r>
          <a:r>
            <a:rPr lang="zh-CN" altLang="en-US" sz="1100" b="0" i="0" u="none" strike="noStrike" baseline="0">
              <a:solidFill>
                <a:srgbClr val="000000"/>
              </a:solidFill>
              <a:latin typeface="仿宋_GB2312"/>
              <a:ea typeface="仿宋_GB2312"/>
            </a:rPr>
            <a:t>个季度同比下滑。</a:t>
          </a:r>
          <a:r>
            <a:rPr lang="en-US" altLang="zh-CN" sz="1100" b="0" i="0" u="none" strike="noStrike" baseline="0">
              <a:solidFill>
                <a:srgbClr val="000000"/>
              </a:solidFill>
              <a:latin typeface="仿宋_GB2312"/>
              <a:ea typeface="仿宋_GB2312"/>
            </a:rPr>
            <a:t>3G</a:t>
          </a:r>
          <a:r>
            <a:rPr lang="zh-CN" altLang="en-US" sz="1100" b="0" i="0" u="none" strike="noStrike" baseline="0">
              <a:solidFill>
                <a:srgbClr val="000000"/>
              </a:solidFill>
              <a:latin typeface="仿宋_GB2312"/>
              <a:ea typeface="仿宋_GB2312"/>
            </a:rPr>
            <a:t>用户总数</a:t>
          </a:r>
          <a:r>
            <a:rPr lang="en-US" altLang="zh-CN" sz="1100" b="0" i="0" u="none" strike="noStrike" baseline="0">
              <a:solidFill>
                <a:srgbClr val="000000"/>
              </a:solidFill>
              <a:latin typeface="仿宋_GB2312"/>
              <a:ea typeface="仿宋_GB2312"/>
            </a:rPr>
            <a:t>2.4446</a:t>
          </a:r>
          <a:r>
            <a:rPr lang="zh-CN" altLang="en-US" sz="1100" b="0" i="0" u="none" strike="noStrike" baseline="0">
              <a:solidFill>
                <a:srgbClr val="000000"/>
              </a:solidFill>
              <a:latin typeface="仿宋_GB2312"/>
              <a:ea typeface="仿宋_GB2312"/>
            </a:rPr>
            <a:t>亿户，较上月减少</a:t>
          </a:r>
          <a:r>
            <a:rPr lang="en-US" altLang="zh-CN" sz="1100" b="0" i="0" u="none" strike="noStrike" baseline="0">
              <a:solidFill>
                <a:srgbClr val="000000"/>
              </a:solidFill>
              <a:latin typeface="仿宋_GB2312"/>
              <a:ea typeface="仿宋_GB2312"/>
            </a:rPr>
            <a:t>594</a:t>
          </a:r>
          <a:r>
            <a:rPr lang="zh-CN" altLang="en-US" sz="1100" b="0" i="0" u="none" strike="noStrike" baseline="0">
              <a:solidFill>
                <a:srgbClr val="000000"/>
              </a:solidFill>
              <a:latin typeface="仿宋_GB2312"/>
              <a:ea typeface="仿宋_GB2312"/>
            </a:rPr>
            <a:t>万户。</a:t>
          </a:r>
          <a:r>
            <a:rPr lang="en-US" altLang="zh-CN" sz="1100" b="0" i="0" u="none" strike="noStrike" baseline="0">
              <a:solidFill>
                <a:srgbClr val="000000"/>
              </a:solidFill>
              <a:latin typeface="仿宋_GB2312"/>
              <a:ea typeface="仿宋_GB2312"/>
            </a:rPr>
            <a:t> </a:t>
          </a:r>
          <a:r>
            <a:rPr lang="zh-CN" altLang="en-US" sz="1100" b="0" i="0" u="none" strike="noStrike" baseline="0">
              <a:solidFill>
                <a:srgbClr val="000000"/>
              </a:solidFill>
              <a:latin typeface="仿宋_GB2312"/>
              <a:ea typeface="仿宋_GB2312"/>
            </a:rPr>
            <a:t>但</a:t>
          </a:r>
          <a:r>
            <a:rPr lang="en-US" altLang="zh-CN" sz="1100" b="0" i="0" u="none" strike="noStrike" baseline="0">
              <a:solidFill>
                <a:srgbClr val="000000"/>
              </a:solidFill>
              <a:latin typeface="仿宋_GB2312"/>
              <a:ea typeface="仿宋_GB2312"/>
            </a:rPr>
            <a:t>4G</a:t>
          </a:r>
          <a:r>
            <a:rPr lang="zh-CN" altLang="en-US" sz="1100" b="0" i="0" u="none" strike="noStrike" baseline="0">
              <a:solidFill>
                <a:srgbClr val="000000"/>
              </a:solidFill>
              <a:latin typeface="仿宋_GB2312"/>
              <a:ea typeface="仿宋_GB2312"/>
            </a:rPr>
            <a:t>用户净增长</a:t>
          </a:r>
          <a:r>
            <a:rPr lang="en-US" altLang="zh-CN" sz="1100" b="0" i="0" u="none" strike="noStrike" baseline="0">
              <a:solidFill>
                <a:srgbClr val="000000"/>
              </a:solidFill>
              <a:latin typeface="仿宋_GB2312"/>
              <a:ea typeface="仿宋_GB2312"/>
            </a:rPr>
            <a:t>1138.2</a:t>
          </a:r>
          <a:r>
            <a:rPr lang="zh-CN" altLang="en-US" sz="1100" b="0" i="0" u="none" strike="noStrike" baseline="0">
              <a:solidFill>
                <a:srgbClr val="000000"/>
              </a:solidFill>
              <a:latin typeface="仿宋_GB2312"/>
              <a:ea typeface="仿宋_GB2312"/>
            </a:rPr>
            <a:t>万户，环比增长</a:t>
          </a:r>
          <a:r>
            <a:rPr lang="en-US" altLang="zh-CN" sz="1100" b="0" i="0" u="none" strike="noStrike" baseline="0">
              <a:solidFill>
                <a:srgbClr val="000000"/>
              </a:solidFill>
              <a:latin typeface="仿宋_GB2312"/>
              <a:ea typeface="仿宋_GB2312"/>
            </a:rPr>
            <a:t>25%</a:t>
          </a:r>
          <a:r>
            <a:rPr lang="zh-CN" altLang="en-US" sz="1100" b="0" i="0" u="none" strike="noStrike" baseline="0">
              <a:solidFill>
                <a:srgbClr val="000000"/>
              </a:solidFill>
              <a:latin typeface="仿宋_GB2312"/>
              <a:ea typeface="仿宋_GB2312"/>
            </a:rPr>
            <a:t>。中国联通虽然前三季度利润同比增加，但</a:t>
          </a:r>
          <a:r>
            <a:rPr lang="en-US" altLang="zh-CN" sz="1100" b="0" i="0" u="none" strike="noStrike" baseline="0">
              <a:solidFill>
                <a:srgbClr val="000000"/>
              </a:solidFill>
              <a:latin typeface="仿宋_GB2312"/>
              <a:ea typeface="仿宋_GB2312"/>
            </a:rPr>
            <a:t>9</a:t>
          </a:r>
          <a:r>
            <a:rPr lang="zh-CN" altLang="en-US" sz="1100" b="0" i="0" u="none" strike="noStrike" baseline="0">
              <a:solidFill>
                <a:srgbClr val="000000"/>
              </a:solidFill>
              <a:latin typeface="仿宋_GB2312"/>
              <a:ea typeface="仿宋_GB2312"/>
            </a:rPr>
            <a:t>月移动用户增量再创新低，仅</a:t>
          </a:r>
          <a:r>
            <a:rPr lang="en-US" altLang="zh-CN" sz="1100" b="0" i="0" u="none" strike="noStrike" baseline="0">
              <a:solidFill>
                <a:srgbClr val="000000"/>
              </a:solidFill>
              <a:latin typeface="仿宋_GB2312"/>
              <a:ea typeface="仿宋_GB2312"/>
            </a:rPr>
            <a:t>54.4</a:t>
          </a:r>
          <a:r>
            <a:rPr lang="zh-CN" altLang="en-US" sz="1100" b="0" i="0" u="none" strike="noStrike" baseline="0">
              <a:solidFill>
                <a:srgbClr val="000000"/>
              </a:solidFill>
              <a:latin typeface="仿宋_GB2312"/>
              <a:ea typeface="仿宋_GB2312"/>
            </a:rPr>
            <a:t>万户。</a:t>
          </a:r>
        </a:p>
        <a:p>
          <a:pPr algn="l" rtl="0">
            <a:defRPr sz="1000"/>
          </a:pPr>
          <a:r>
            <a:rPr lang="en-US" altLang="zh-CN" sz="1100" b="0" i="0" u="none" strike="noStrike" baseline="0">
              <a:solidFill>
                <a:srgbClr val="000000"/>
              </a:solidFill>
              <a:latin typeface="仿宋_GB2312"/>
              <a:ea typeface="仿宋_GB2312"/>
            </a:rPr>
            <a:t>    1-9</a:t>
          </a:r>
          <a:r>
            <a:rPr lang="zh-CN" altLang="en-US" sz="1100" b="0" i="0" u="none" strike="noStrike" baseline="0">
              <a:solidFill>
                <a:srgbClr val="000000"/>
              </a:solidFill>
              <a:latin typeface="仿宋_GB2312"/>
              <a:ea typeface="仿宋_GB2312"/>
            </a:rPr>
            <a:t>月，随着</a:t>
          </a:r>
          <a:r>
            <a:rPr lang="en-US" altLang="zh-CN" sz="1100" b="0" i="0" u="none" strike="noStrike" baseline="0">
              <a:solidFill>
                <a:srgbClr val="000000"/>
              </a:solidFill>
              <a:latin typeface="仿宋_GB2312"/>
              <a:ea typeface="仿宋_GB2312"/>
            </a:rPr>
            <a:t>4G</a:t>
          </a:r>
          <a:r>
            <a:rPr lang="zh-CN" altLang="en-US" sz="1100" b="0" i="0" u="none" strike="noStrike" baseline="0">
              <a:solidFill>
                <a:srgbClr val="000000"/>
              </a:solidFill>
              <a:latin typeface="仿宋_GB2312"/>
              <a:ea typeface="仿宋_GB2312"/>
            </a:rPr>
            <a:t>业务的发展，基础电信企业加快了移动网络建设，新增移动通信基站</a:t>
          </a:r>
          <a:r>
            <a:rPr lang="en-US" altLang="zh-CN" sz="1100" b="0" i="0" u="none" strike="noStrike" baseline="0">
              <a:solidFill>
                <a:srgbClr val="000000"/>
              </a:solidFill>
              <a:latin typeface="仿宋_GB2312"/>
              <a:ea typeface="仿宋_GB2312"/>
            </a:rPr>
            <a:t>75.3</a:t>
          </a:r>
          <a:r>
            <a:rPr lang="zh-CN" altLang="en-US" sz="1100" b="0" i="0" u="none" strike="noStrike" baseline="0">
              <a:solidFill>
                <a:srgbClr val="000000"/>
              </a:solidFill>
              <a:latin typeface="仿宋_GB2312"/>
              <a:ea typeface="仿宋_GB2312"/>
            </a:rPr>
            <a:t>万个，超过上年同期净增数</a:t>
          </a:r>
          <a:r>
            <a:rPr lang="en-US" altLang="zh-CN" sz="1100" b="0" i="0" u="none" strike="noStrike" baseline="0">
              <a:solidFill>
                <a:srgbClr val="000000"/>
              </a:solidFill>
              <a:latin typeface="仿宋_GB2312"/>
              <a:ea typeface="仿宋_GB2312"/>
            </a:rPr>
            <a:t>3</a:t>
          </a:r>
          <a:r>
            <a:rPr lang="zh-CN" altLang="en-US" sz="1100" b="0" i="0" u="none" strike="noStrike" baseline="0">
              <a:solidFill>
                <a:srgbClr val="000000"/>
              </a:solidFill>
              <a:latin typeface="仿宋_GB2312"/>
              <a:ea typeface="仿宋_GB2312"/>
            </a:rPr>
            <a:t>倍，总数达</a:t>
          </a:r>
          <a:r>
            <a:rPr lang="en-US" altLang="zh-CN" sz="1100" b="0" i="0" u="none" strike="noStrike" baseline="0">
              <a:solidFill>
                <a:srgbClr val="000000"/>
              </a:solidFill>
              <a:latin typeface="仿宋_GB2312"/>
              <a:ea typeface="仿宋_GB2312"/>
            </a:rPr>
            <a:t>316.3</a:t>
          </a:r>
          <a:r>
            <a:rPr lang="zh-CN" altLang="en-US" sz="1100" b="0" i="0" u="none" strike="noStrike" baseline="0">
              <a:solidFill>
                <a:srgbClr val="000000"/>
              </a:solidFill>
              <a:latin typeface="仿宋_GB2312"/>
              <a:ea typeface="仿宋_GB2312"/>
            </a:rPr>
            <a:t>万个；其中</a:t>
          </a:r>
          <a:r>
            <a:rPr lang="en-US" altLang="zh-CN" sz="1100" b="0" i="0" u="none" strike="noStrike" baseline="0">
              <a:solidFill>
                <a:srgbClr val="000000"/>
              </a:solidFill>
              <a:latin typeface="仿宋_GB2312"/>
              <a:ea typeface="仿宋_GB2312"/>
            </a:rPr>
            <a:t>3G</a:t>
          </a:r>
          <a:r>
            <a:rPr lang="zh-CN" altLang="en-US" sz="1100" b="0" i="0" u="none" strike="noStrike" baseline="0">
              <a:solidFill>
                <a:srgbClr val="000000"/>
              </a:solidFill>
              <a:latin typeface="仿宋_GB2312"/>
              <a:ea typeface="仿宋_GB2312"/>
            </a:rPr>
            <a:t>基站新增</a:t>
          </a:r>
          <a:r>
            <a:rPr lang="en-US" altLang="zh-CN" sz="1100" b="0" i="0" u="none" strike="noStrike" baseline="0">
              <a:solidFill>
                <a:srgbClr val="000000"/>
              </a:solidFill>
              <a:latin typeface="仿宋_GB2312"/>
              <a:ea typeface="仿宋_GB2312"/>
            </a:rPr>
            <a:t>14</a:t>
          </a:r>
          <a:r>
            <a:rPr lang="zh-CN" altLang="en-US" sz="1100" b="0" i="0" u="none" strike="noStrike" baseline="0">
              <a:solidFill>
                <a:srgbClr val="000000"/>
              </a:solidFill>
              <a:latin typeface="仿宋_GB2312"/>
              <a:ea typeface="仿宋_GB2312"/>
            </a:rPr>
            <a:t>万个，总数达到</a:t>
          </a:r>
          <a:r>
            <a:rPr lang="en-US" altLang="zh-CN" sz="1100" b="0" i="0" u="none" strike="noStrike" baseline="0">
              <a:solidFill>
                <a:srgbClr val="000000"/>
              </a:solidFill>
              <a:latin typeface="仿宋_GB2312"/>
              <a:ea typeface="仿宋_GB2312"/>
            </a:rPr>
            <a:t>123.4</a:t>
          </a:r>
          <a:r>
            <a:rPr lang="zh-CN" altLang="en-US" sz="1100" b="0" i="0" u="none" strike="noStrike" baseline="0">
              <a:solidFill>
                <a:srgbClr val="000000"/>
              </a:solidFill>
              <a:latin typeface="仿宋_GB2312"/>
              <a:ea typeface="仿宋_GB2312"/>
            </a:rPr>
            <a:t>万个，</a:t>
          </a:r>
          <a:r>
            <a:rPr lang="en-US" altLang="zh-CN" sz="1100" b="0" i="0" u="none" strike="noStrike" baseline="0">
              <a:solidFill>
                <a:srgbClr val="000000"/>
              </a:solidFill>
              <a:latin typeface="仿宋_GB2312"/>
              <a:ea typeface="仿宋_GB2312"/>
            </a:rPr>
            <a:t>3G</a:t>
          </a:r>
          <a:r>
            <a:rPr lang="zh-CN" altLang="en-US" sz="1100" b="0" i="0" u="none" strike="noStrike" baseline="0">
              <a:solidFill>
                <a:srgbClr val="000000"/>
              </a:solidFill>
              <a:latin typeface="仿宋_GB2312"/>
              <a:ea typeface="仿宋_GB2312"/>
            </a:rPr>
            <a:t>网络服务质量和覆盖继续提升。其中中移动建站超过</a:t>
          </a:r>
          <a:r>
            <a:rPr lang="en-US" altLang="zh-CN" sz="1100" b="0" i="0" u="none" strike="noStrike" baseline="0">
              <a:solidFill>
                <a:srgbClr val="000000"/>
              </a:solidFill>
              <a:latin typeface="仿宋_GB2312"/>
              <a:ea typeface="仿宋_GB2312"/>
            </a:rPr>
            <a:t>50</a:t>
          </a:r>
          <a:r>
            <a:rPr lang="zh-CN" altLang="en-US" sz="1100" b="0" i="0" u="none" strike="noStrike" baseline="0">
              <a:solidFill>
                <a:srgbClr val="000000"/>
              </a:solidFill>
              <a:latin typeface="仿宋_GB2312"/>
              <a:ea typeface="仿宋_GB2312"/>
            </a:rPr>
            <a:t>万个，带动了无线设备和器件相关厂商的行业景气。同时，今年前三季度我国光缆里程保持</a:t>
          </a:r>
          <a:r>
            <a:rPr lang="en-US" altLang="zh-CN" sz="1100" b="0" i="0" u="none" strike="noStrike" baseline="0">
              <a:solidFill>
                <a:srgbClr val="000000"/>
              </a:solidFill>
              <a:latin typeface="仿宋_GB2312"/>
              <a:ea typeface="仿宋_GB2312"/>
            </a:rPr>
            <a:t>18%</a:t>
          </a:r>
          <a:r>
            <a:rPr lang="zh-CN" altLang="en-US" sz="1100" b="0" i="0" u="none" strike="noStrike" baseline="0">
              <a:solidFill>
                <a:srgbClr val="000000"/>
              </a:solidFill>
              <a:latin typeface="仿宋_GB2312"/>
              <a:ea typeface="仿宋_GB2312"/>
            </a:rPr>
            <a:t>增长速度。</a:t>
          </a:r>
          <a:endParaRPr lang="en-US" altLang="zh-CN" sz="1100" b="0" i="0" u="none" strike="noStrike" baseline="0">
            <a:solidFill>
              <a:srgbClr val="000000"/>
            </a:solidFill>
            <a:latin typeface="仿宋_GB2312"/>
            <a:ea typeface="仿宋_GB2312"/>
          </a:endParaRPr>
        </a:p>
        <a:p>
          <a:pPr algn="l" rtl="0">
            <a:defRPr sz="1000"/>
          </a:pPr>
          <a:endParaRPr lang="en-US" altLang="zh-CN" sz="1100" b="0" i="0" u="none" strike="noStrike" baseline="0">
            <a:solidFill>
              <a:srgbClr val="000000"/>
            </a:solidFill>
            <a:latin typeface="仿宋_GB2312"/>
            <a:ea typeface="仿宋_GB2312"/>
          </a:endParaRPr>
        </a:p>
        <a:p>
          <a:pPr marL="0" indent="0" algn="l" rtl="0">
            <a:defRPr sz="1000"/>
          </a:pPr>
          <a:r>
            <a:rPr lang="zh-CN" altLang="en-US" sz="1100" b="1" i="0" u="none" strike="noStrike" baseline="0">
              <a:solidFill>
                <a:srgbClr val="000000"/>
              </a:solidFill>
              <a:latin typeface="仿宋_GB2312"/>
              <a:ea typeface="仿宋_GB2312"/>
              <a:cs typeface="+mn-cs"/>
            </a:rPr>
            <a:t>本周观点：</a:t>
          </a:r>
          <a:endParaRPr lang="en-US" altLang="zh-CN" sz="1100" b="1" i="0" u="none" strike="noStrike" baseline="0">
            <a:solidFill>
              <a:srgbClr val="000000"/>
            </a:solidFill>
            <a:latin typeface="仿宋_GB2312"/>
            <a:ea typeface="仿宋_GB2312"/>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zh-CN" sz="1100" b="0" i="0" u="none" strike="noStrike" baseline="0">
              <a:solidFill>
                <a:srgbClr val="000000"/>
              </a:solidFill>
              <a:latin typeface="仿宋_GB2312"/>
              <a:ea typeface="仿宋_GB2312"/>
              <a:cs typeface="+mn-cs"/>
            </a:rPr>
            <a:t>    4G</a:t>
          </a:r>
          <a:r>
            <a:rPr lang="zh-CN" altLang="en-US" sz="1100" b="0" i="0" u="none" strike="noStrike" baseline="0">
              <a:solidFill>
                <a:srgbClr val="000000"/>
              </a:solidFill>
              <a:latin typeface="仿宋_GB2312"/>
              <a:ea typeface="仿宋_GB2312"/>
              <a:cs typeface="+mn-cs"/>
            </a:rPr>
            <a:t>无线在前期突飞猛进的网络建设后，</a:t>
          </a:r>
          <a:r>
            <a:rPr lang="zh-CN" altLang="zh-CN" sz="1100" b="0" i="0" u="none" strike="noStrike" baseline="0">
              <a:solidFill>
                <a:srgbClr val="000000"/>
              </a:solidFill>
              <a:latin typeface="仿宋_GB2312"/>
              <a:ea typeface="仿宋_GB2312"/>
              <a:cs typeface="+mn-cs"/>
            </a:rPr>
            <a:t>预计</a:t>
          </a:r>
          <a:r>
            <a:rPr lang="zh-CN" altLang="en-US" sz="1100" b="0" i="0" u="none" strike="noStrike" baseline="0">
              <a:solidFill>
                <a:srgbClr val="000000"/>
              </a:solidFill>
              <a:latin typeface="仿宋_GB2312"/>
              <a:ea typeface="仿宋_GB2312"/>
              <a:cs typeface="+mn-cs"/>
            </a:rPr>
            <a:t>下一步重点将转向</a:t>
          </a:r>
          <a:r>
            <a:rPr lang="zh-CN" altLang="zh-CN" sz="1100" b="0" i="0" u="none" strike="noStrike" baseline="0">
              <a:solidFill>
                <a:srgbClr val="000000"/>
              </a:solidFill>
              <a:latin typeface="仿宋_GB2312"/>
              <a:ea typeface="仿宋_GB2312"/>
              <a:cs typeface="+mn-cs"/>
            </a:rPr>
            <a:t>覆盖优化和补盲扩容</a:t>
          </a:r>
          <a:r>
            <a:rPr lang="zh-CN" altLang="en-US" sz="1100" b="0" i="0" u="none" strike="noStrike" baseline="0">
              <a:solidFill>
                <a:srgbClr val="000000"/>
              </a:solidFill>
              <a:latin typeface="仿宋_GB2312"/>
              <a:ea typeface="仿宋_GB2312"/>
              <a:cs typeface="+mn-cs"/>
            </a:rPr>
            <a:t>。</a:t>
          </a:r>
          <a:r>
            <a:rPr lang="zh-CN" altLang="zh-CN" sz="1100" b="0" i="0" u="none" strike="noStrike" baseline="0">
              <a:solidFill>
                <a:srgbClr val="000000"/>
              </a:solidFill>
              <a:latin typeface="仿宋_GB2312"/>
              <a:ea typeface="仿宋_GB2312"/>
              <a:cs typeface="+mn-cs"/>
            </a:rPr>
            <a:t>基数的增大也使得</a:t>
          </a:r>
          <a:r>
            <a:rPr lang="zh-CN" altLang="en-US" sz="1100" b="0" i="0" u="none" strike="noStrike" baseline="0">
              <a:solidFill>
                <a:srgbClr val="000000"/>
              </a:solidFill>
              <a:latin typeface="仿宋_GB2312"/>
              <a:ea typeface="仿宋_GB2312"/>
              <a:cs typeface="+mn-cs"/>
            </a:rPr>
            <a:t>后续的</a:t>
          </a:r>
          <a:r>
            <a:rPr lang="zh-CN" altLang="zh-CN" sz="1100" b="0" i="0" u="none" strike="noStrike" baseline="0">
              <a:solidFill>
                <a:srgbClr val="000000"/>
              </a:solidFill>
              <a:latin typeface="仿宋_GB2312"/>
              <a:ea typeface="仿宋_GB2312"/>
              <a:cs typeface="+mn-cs"/>
            </a:rPr>
            <a:t>高增长难以持久</a:t>
          </a:r>
          <a:r>
            <a:rPr lang="zh-CN" altLang="en-US" sz="1100" b="0" i="0" u="none" strike="noStrike" baseline="0">
              <a:solidFill>
                <a:srgbClr val="000000"/>
              </a:solidFill>
              <a:latin typeface="仿宋_GB2312"/>
              <a:ea typeface="仿宋_GB2312"/>
              <a:cs typeface="+mn-cs"/>
            </a:rPr>
            <a:t>。从行业数据上看，移动基站产量的同比增速和环比均开始下降。另一方面，传输侧也并没有因为</a:t>
          </a:r>
          <a:r>
            <a:rPr lang="en-US" altLang="zh-CN" sz="1100" b="0" i="0" u="none" strike="noStrike" baseline="0">
              <a:solidFill>
                <a:srgbClr val="000000"/>
              </a:solidFill>
              <a:latin typeface="仿宋_GB2312"/>
              <a:ea typeface="仿宋_GB2312"/>
              <a:cs typeface="+mn-cs"/>
            </a:rPr>
            <a:t>4G</a:t>
          </a:r>
          <a:r>
            <a:rPr lang="zh-CN" altLang="en-US" sz="1100" b="0" i="0" u="none" strike="noStrike" baseline="0">
              <a:solidFill>
                <a:srgbClr val="000000"/>
              </a:solidFill>
              <a:latin typeface="仿宋_GB2312"/>
              <a:ea typeface="仿宋_GB2312"/>
              <a:cs typeface="+mn-cs"/>
            </a:rPr>
            <a:t>就投资大幅度减少。</a:t>
          </a:r>
          <a:r>
            <a:rPr lang="zh-CN" altLang="zh-CN" sz="1100" b="0" i="0" u="none" strike="noStrike" baseline="0">
              <a:solidFill>
                <a:srgbClr val="000000"/>
              </a:solidFill>
              <a:latin typeface="仿宋_GB2312"/>
              <a:ea typeface="仿宋_GB2312"/>
              <a:cs typeface="+mn-cs"/>
            </a:rPr>
            <a:t>光纤到站及</a:t>
          </a:r>
          <a:r>
            <a:rPr lang="en-US" altLang="zh-CN" sz="1100" b="0" i="0" u="none" strike="noStrike" baseline="0">
              <a:solidFill>
                <a:srgbClr val="000000"/>
              </a:solidFill>
              <a:latin typeface="仿宋_GB2312"/>
              <a:ea typeface="仿宋_GB2312"/>
              <a:cs typeface="+mn-cs"/>
            </a:rPr>
            <a:t>FTTx</a:t>
          </a:r>
          <a:r>
            <a:rPr lang="zh-CN" altLang="zh-CN" sz="1100" b="0" i="0" u="none" strike="noStrike" baseline="0">
              <a:solidFill>
                <a:srgbClr val="000000"/>
              </a:solidFill>
              <a:latin typeface="仿宋_GB2312"/>
              <a:ea typeface="仿宋_GB2312"/>
              <a:cs typeface="+mn-cs"/>
            </a:rPr>
            <a:t>均带动</a:t>
          </a:r>
          <a:r>
            <a:rPr lang="zh-CN" altLang="en-US" sz="1100" b="0" i="0" u="none" strike="noStrike" baseline="0">
              <a:solidFill>
                <a:srgbClr val="000000"/>
              </a:solidFill>
              <a:latin typeface="仿宋_GB2312"/>
              <a:ea typeface="仿宋_GB2312"/>
              <a:cs typeface="+mn-cs"/>
            </a:rPr>
            <a:t>了</a:t>
          </a:r>
          <a:r>
            <a:rPr lang="zh-CN" altLang="zh-CN" sz="1100" b="0" i="0" u="none" strike="noStrike" baseline="0">
              <a:solidFill>
                <a:srgbClr val="000000"/>
              </a:solidFill>
              <a:latin typeface="仿宋_GB2312"/>
              <a:ea typeface="仿宋_GB2312"/>
              <a:cs typeface="+mn-cs"/>
            </a:rPr>
            <a:t>强劲需求。</a:t>
          </a:r>
          <a:r>
            <a:rPr lang="zh-CN" altLang="en-US" sz="1100" b="0" i="0" u="none" strike="noStrike" baseline="0">
              <a:solidFill>
                <a:srgbClr val="000000"/>
              </a:solidFill>
              <a:latin typeface="仿宋_GB2312"/>
              <a:ea typeface="仿宋_GB2312"/>
              <a:cs typeface="+mn-cs"/>
            </a:rPr>
            <a:t>中移动拿到固网牌照后也开始积极推进。我们认为，宽带战略不仅是需要精品网络的管道建设，同时也需要整合云端资源以应用推动信息消费，同时还需要通过终端的创新以发展用户，云管端的统筹布局来实现经营战略，建议投资者持续关注：</a:t>
          </a:r>
          <a:endParaRPr lang="en-US" altLang="zh-CN" sz="1100" b="0" i="0" u="none" strike="noStrike" baseline="0">
            <a:solidFill>
              <a:srgbClr val="000000"/>
            </a:solidFill>
            <a:latin typeface="仿宋_GB2312"/>
            <a:ea typeface="仿宋_GB2312"/>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zh-CN" sz="1100" b="0" i="0" u="none" strike="noStrike" baseline="0">
              <a:solidFill>
                <a:srgbClr val="000000"/>
              </a:solidFill>
              <a:effectLst/>
              <a:latin typeface="仿宋_GB2312"/>
              <a:cs typeface="+mn-cs"/>
            </a:rPr>
            <a:t>    1. </a:t>
          </a:r>
          <a:r>
            <a:rPr lang="zh-CN" altLang="en-US" sz="1100" b="0" i="0" u="none" strike="noStrike" baseline="0">
              <a:solidFill>
                <a:srgbClr val="000000"/>
              </a:solidFill>
              <a:effectLst/>
              <a:latin typeface="仿宋_GB2312"/>
              <a:cs typeface="+mn-cs"/>
            </a:rPr>
            <a:t>具有技术壁垒和核心优势的光器件和设备公司</a:t>
          </a:r>
          <a:r>
            <a:rPr lang="zh-CN" altLang="zh-CN" sz="1000" b="0" i="0" baseline="0">
              <a:effectLst/>
              <a:latin typeface="+mn-lt"/>
              <a:ea typeface="+mn-ea"/>
              <a:cs typeface="+mn-cs"/>
            </a:rPr>
            <a:t>；</a:t>
          </a:r>
          <a:endParaRPr lang="en-US" altLang="zh-CN" sz="1100" b="0" i="0" u="none" strike="noStrike" baseline="0">
            <a:solidFill>
              <a:srgbClr val="000000"/>
            </a:solidFill>
            <a:effectLst/>
            <a:latin typeface="仿宋_GB2312"/>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zh-CN" sz="1100" b="0" i="0" u="none" strike="noStrike" baseline="0">
              <a:solidFill>
                <a:srgbClr val="000000"/>
              </a:solidFill>
              <a:effectLst/>
              <a:latin typeface="仿宋_GB2312"/>
              <a:cs typeface="+mn-cs"/>
            </a:rPr>
            <a:t>   </a:t>
          </a:r>
          <a:r>
            <a:rPr lang="zh-CN" altLang="en-US" sz="1100" b="0" i="0" u="none" strike="noStrike" baseline="0">
              <a:solidFill>
                <a:srgbClr val="000000"/>
              </a:solidFill>
              <a:effectLst/>
              <a:latin typeface="仿宋_GB2312"/>
              <a:cs typeface="+mn-cs"/>
            </a:rPr>
            <a:t> </a:t>
          </a:r>
          <a:r>
            <a:rPr lang="en-US" altLang="zh-CN" sz="1100" b="0" i="0" u="none" strike="noStrike" baseline="0">
              <a:solidFill>
                <a:srgbClr val="000000"/>
              </a:solidFill>
              <a:effectLst/>
              <a:latin typeface="仿宋_GB2312"/>
              <a:cs typeface="+mn-cs"/>
            </a:rPr>
            <a:t>2. </a:t>
          </a:r>
          <a:r>
            <a:rPr lang="zh-CN" altLang="en-US" sz="1100" b="0" i="0" u="none" strike="noStrike" baseline="0">
              <a:solidFill>
                <a:srgbClr val="000000"/>
              </a:solidFill>
              <a:effectLst/>
              <a:latin typeface="仿宋_GB2312"/>
              <a:cs typeface="+mn-cs"/>
            </a:rPr>
            <a:t>经营管理卓越，竞争力的宽带运营商和设备商；</a:t>
          </a:r>
        </a:p>
        <a:p>
          <a:pPr marL="0" marR="0" indent="0" algn="l" defTabSz="914400" rtl="0" eaLnBrk="1" fontAlgn="auto" latinLnBrk="0" hangingPunct="1">
            <a:lnSpc>
              <a:spcPct val="100000"/>
            </a:lnSpc>
            <a:spcBef>
              <a:spcPts val="0"/>
            </a:spcBef>
            <a:spcAft>
              <a:spcPts val="0"/>
            </a:spcAft>
            <a:buClrTx/>
            <a:buSzTx/>
            <a:buFontTx/>
            <a:buNone/>
            <a:tabLst/>
            <a:defRPr sz="1000"/>
          </a:pPr>
          <a:r>
            <a:rPr lang="zh-CN" altLang="en-US" sz="1100" b="0" i="0" u="none" strike="noStrike" baseline="0">
              <a:solidFill>
                <a:srgbClr val="000000"/>
              </a:solidFill>
              <a:effectLst/>
              <a:latin typeface="仿宋_GB2312"/>
              <a:cs typeface="+mn-cs"/>
            </a:rPr>
            <a:t>    </a:t>
          </a:r>
          <a:r>
            <a:rPr lang="en-US" altLang="zh-CN" sz="1100" b="0" i="0" u="none" strike="noStrike" baseline="0">
              <a:solidFill>
                <a:srgbClr val="000000"/>
              </a:solidFill>
              <a:effectLst/>
              <a:latin typeface="仿宋_GB2312"/>
              <a:cs typeface="+mn-cs"/>
            </a:rPr>
            <a:t>3. </a:t>
          </a:r>
          <a:r>
            <a:rPr lang="zh-CN" altLang="en-US" sz="1100" b="0" i="0" u="none" strike="noStrike" baseline="0">
              <a:solidFill>
                <a:srgbClr val="000000"/>
              </a:solidFill>
              <a:effectLst/>
              <a:latin typeface="仿宋_GB2312"/>
              <a:cs typeface="+mn-cs"/>
            </a:rPr>
            <a:t>当期业绩可期，转型稳健的通信企业。</a:t>
          </a:r>
        </a:p>
        <a:p>
          <a:pPr algn="l" rtl="0">
            <a:defRPr sz="1000"/>
          </a:pPr>
          <a:endParaRPr lang="zh-CN" altLang="en-US" sz="1100" b="1"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风险提示：</a:t>
          </a:r>
          <a:endParaRPr lang="en-US" altLang="zh-CN" sz="1100" b="1" i="0" u="none" strike="noStrike" baseline="0">
            <a:solidFill>
              <a:srgbClr val="000000"/>
            </a:solidFill>
            <a:latin typeface="仿宋_GB2312"/>
            <a:ea typeface="仿宋_GB2312"/>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zh-CN" sz="1100" b="0" i="0" u="none" strike="noStrike" baseline="0">
              <a:solidFill>
                <a:srgbClr val="000000"/>
              </a:solidFill>
              <a:latin typeface="仿宋_GB2312"/>
              <a:ea typeface="仿宋_GB2312"/>
              <a:cs typeface="+mn-cs"/>
            </a:rPr>
            <a:t>    </a:t>
          </a:r>
          <a:r>
            <a:rPr lang="zh-CN" altLang="zh-CN" sz="1100" b="0" i="0" u="none" strike="noStrike" baseline="0">
              <a:solidFill>
                <a:srgbClr val="000000"/>
              </a:solidFill>
              <a:latin typeface="仿宋_GB2312"/>
              <a:ea typeface="仿宋_GB2312"/>
              <a:cs typeface="+mn-cs"/>
            </a:rPr>
            <a:t>创业板系统性风险；板块估值切换的阶段性调整；</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zh-CN" altLang="en-US" sz="1100" b="0" i="0" u="none" strike="noStrike" baseline="0">
            <a:solidFill>
              <a:srgbClr val="000000"/>
            </a:solidFill>
            <a:latin typeface="仿宋_GB2312"/>
            <a:ea typeface="仿宋_GB2312"/>
            <a:cs typeface="+mn-cs"/>
          </a:endParaRPr>
        </a:p>
      </xdr:txBody>
    </xdr:sp>
    <xdr:clientData/>
  </xdr:twoCellAnchor>
  <xdr:twoCellAnchor editAs="oneCell">
    <xdr:from>
      <xdr:col>6</xdr:col>
      <xdr:colOff>676275</xdr:colOff>
      <xdr:row>15</xdr:row>
      <xdr:rowOff>47626</xdr:rowOff>
    </xdr:from>
    <xdr:to>
      <xdr:col>9</xdr:col>
      <xdr:colOff>962025</xdr:colOff>
      <xdr:row>25</xdr:row>
      <xdr:rowOff>120432</xdr:rowOff>
    </xdr:to>
    <xdr:pic>
      <xdr:nvPicPr>
        <xdr:cNvPr id="2" name="图片 1"/>
        <xdr:cNvPicPr>
          <a:picLocks noChangeAspect="1"/>
        </xdr:cNvPicPr>
      </xdr:nvPicPr>
      <xdr:blipFill>
        <a:blip xmlns:r="http://schemas.openxmlformats.org/officeDocument/2006/relationships" r:embed="rId2"/>
        <a:stretch>
          <a:fillRect/>
        </a:stretch>
      </xdr:blipFill>
      <xdr:spPr>
        <a:xfrm>
          <a:off x="4800600" y="2476501"/>
          <a:ext cx="2505075" cy="18825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8</xdr:row>
      <xdr:rowOff>123825</xdr:rowOff>
    </xdr:from>
    <xdr:to>
      <xdr:col>6</xdr:col>
      <xdr:colOff>457200</xdr:colOff>
      <xdr:row>24</xdr:row>
      <xdr:rowOff>85725</xdr:rowOff>
    </xdr:to>
    <xdr:graphicFrame macro="">
      <xdr:nvGraphicFramePr>
        <xdr:cNvPr id="2"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714375</xdr:colOff>
          <xdr:row>8</xdr:row>
          <xdr:rowOff>19050</xdr:rowOff>
        </xdr:to>
        <xdr:sp macro="" textlink="">
          <xdr:nvSpPr>
            <xdr:cNvPr id="51201" name="Drop Down 1" hidden="1">
              <a:extLst>
                <a:ext uri="{63B3BB69-23CF-44E3-9099-C40C66FF867C}">
                  <a14:compatExt spid="_x0000_s51201"/>
                </a:ext>
              </a:extLst>
            </xdr:cNvPr>
            <xdr:cNvSpPr/>
          </xdr:nvSpPr>
          <xdr:spPr>
            <a:xfrm>
              <a:off x="0" y="0"/>
              <a:ext cx="0" cy="0"/>
            </a:xfrm>
            <a:prstGeom prst="rect">
              <a:avLst/>
            </a:prstGeom>
          </xdr:spPr>
        </xdr:sp>
        <xdr:clientData/>
      </xdr:twoCellAnchor>
    </mc:Choice>
    <mc:Fallback/>
  </mc:AlternateContent>
  <xdr:twoCellAnchor>
    <xdr:from>
      <xdr:col>0</xdr:col>
      <xdr:colOff>171450</xdr:colOff>
      <xdr:row>0</xdr:row>
      <xdr:rowOff>123825</xdr:rowOff>
    </xdr:from>
    <xdr:to>
      <xdr:col>2</xdr:col>
      <xdr:colOff>314325</xdr:colOff>
      <xdr:row>2</xdr:row>
      <xdr:rowOff>133350</xdr:rowOff>
    </xdr:to>
    <xdr:pic>
      <xdr:nvPicPr>
        <xdr:cNvPr id="4"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1238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0</xdr:row>
      <xdr:rowOff>123825</xdr:rowOff>
    </xdr:from>
    <xdr:to>
      <xdr:col>2</xdr:col>
      <xdr:colOff>333375</xdr:colOff>
      <xdr:row>2</xdr:row>
      <xdr:rowOff>85725</xdr:rowOff>
    </xdr:to>
    <xdr:pic>
      <xdr:nvPicPr>
        <xdr:cNvPr id="8"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238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6</xdr:row>
      <xdr:rowOff>85725</xdr:rowOff>
    </xdr:from>
    <xdr:to>
      <xdr:col>7</xdr:col>
      <xdr:colOff>76200</xdr:colOff>
      <xdr:row>20</xdr:row>
      <xdr:rowOff>19050</xdr:rowOff>
    </xdr:to>
    <xdr:pic>
      <xdr:nvPicPr>
        <xdr:cNvPr id="2" name="图片 1"/>
        <xdr:cNvPicPr>
          <a:picLocks noChangeAspect="1"/>
        </xdr:cNvPicPr>
      </xdr:nvPicPr>
      <xdr:blipFill>
        <a:blip xmlns:r="http://schemas.openxmlformats.org/officeDocument/2006/relationships" r:embed="rId3"/>
        <a:stretch>
          <a:fillRect/>
        </a:stretch>
      </xdr:blipFill>
      <xdr:spPr>
        <a:xfrm>
          <a:off x="133350" y="1314450"/>
          <a:ext cx="4743450" cy="2733675"/>
        </a:xfrm>
        <a:prstGeom prst="rect">
          <a:avLst/>
        </a:prstGeom>
      </xdr:spPr>
    </xdr:pic>
    <xdr:clientData/>
  </xdr:twoCellAnchor>
  <xdr:twoCellAnchor editAs="oneCell">
    <xdr:from>
      <xdr:col>7</xdr:col>
      <xdr:colOff>190500</xdr:colOff>
      <xdr:row>6</xdr:row>
      <xdr:rowOff>95250</xdr:rowOff>
    </xdr:from>
    <xdr:to>
      <xdr:col>14</xdr:col>
      <xdr:colOff>76200</xdr:colOff>
      <xdr:row>20</xdr:row>
      <xdr:rowOff>9525</xdr:rowOff>
    </xdr:to>
    <xdr:pic>
      <xdr:nvPicPr>
        <xdr:cNvPr id="3" name="图片 2"/>
        <xdr:cNvPicPr>
          <a:picLocks noChangeAspect="1"/>
        </xdr:cNvPicPr>
      </xdr:nvPicPr>
      <xdr:blipFill>
        <a:blip xmlns:r="http://schemas.openxmlformats.org/officeDocument/2006/relationships" r:embed="rId4"/>
        <a:stretch>
          <a:fillRect/>
        </a:stretch>
      </xdr:blipFill>
      <xdr:spPr>
        <a:xfrm>
          <a:off x="4991100" y="1323975"/>
          <a:ext cx="4733925" cy="2714625"/>
        </a:xfrm>
        <a:prstGeom prst="rect">
          <a:avLst/>
        </a:prstGeom>
      </xdr:spPr>
    </xdr:pic>
    <xdr:clientData/>
  </xdr:twoCellAnchor>
  <xdr:twoCellAnchor editAs="oneCell">
    <xdr:from>
      <xdr:col>0</xdr:col>
      <xdr:colOff>104775</xdr:colOff>
      <xdr:row>22</xdr:row>
      <xdr:rowOff>0</xdr:rowOff>
    </xdr:from>
    <xdr:to>
      <xdr:col>7</xdr:col>
      <xdr:colOff>57150</xdr:colOff>
      <xdr:row>35</xdr:row>
      <xdr:rowOff>155306</xdr:rowOff>
    </xdr:to>
    <xdr:pic>
      <xdr:nvPicPr>
        <xdr:cNvPr id="4" name="图片 3"/>
        <xdr:cNvPicPr>
          <a:picLocks noChangeAspect="1"/>
        </xdr:cNvPicPr>
      </xdr:nvPicPr>
      <xdr:blipFill>
        <a:blip xmlns:r="http://schemas.openxmlformats.org/officeDocument/2006/relationships" r:embed="rId5"/>
        <a:stretch>
          <a:fillRect/>
        </a:stretch>
      </xdr:blipFill>
      <xdr:spPr>
        <a:xfrm>
          <a:off x="104775" y="4429125"/>
          <a:ext cx="4752975" cy="2755631"/>
        </a:xfrm>
        <a:prstGeom prst="rect">
          <a:avLst/>
        </a:prstGeom>
      </xdr:spPr>
    </xdr:pic>
    <xdr:clientData/>
  </xdr:twoCellAnchor>
  <xdr:twoCellAnchor editAs="oneCell">
    <xdr:from>
      <xdr:col>7</xdr:col>
      <xdr:colOff>180975</xdr:colOff>
      <xdr:row>22</xdr:row>
      <xdr:rowOff>9525</xdr:rowOff>
    </xdr:from>
    <xdr:to>
      <xdr:col>14</xdr:col>
      <xdr:colOff>95250</xdr:colOff>
      <xdr:row>35</xdr:row>
      <xdr:rowOff>158734</xdr:rowOff>
    </xdr:to>
    <xdr:pic>
      <xdr:nvPicPr>
        <xdr:cNvPr id="12" name="图片 11"/>
        <xdr:cNvPicPr>
          <a:picLocks noChangeAspect="1"/>
        </xdr:cNvPicPr>
      </xdr:nvPicPr>
      <xdr:blipFill>
        <a:blip xmlns:r="http://schemas.openxmlformats.org/officeDocument/2006/relationships" r:embed="rId6"/>
        <a:stretch>
          <a:fillRect/>
        </a:stretch>
      </xdr:blipFill>
      <xdr:spPr>
        <a:xfrm>
          <a:off x="4981575" y="4438650"/>
          <a:ext cx="4762500" cy="27495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0</xdr:row>
      <xdr:rowOff>104775</xdr:rowOff>
    </xdr:from>
    <xdr:to>
      <xdr:col>2</xdr:col>
      <xdr:colOff>314325</xdr:colOff>
      <xdr:row>2</xdr:row>
      <xdr:rowOff>123825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047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76200</xdr:rowOff>
    </xdr:from>
    <xdr:to>
      <xdr:col>2</xdr:col>
      <xdr:colOff>228600</xdr:colOff>
      <xdr:row>2</xdr:row>
      <xdr:rowOff>114300</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76200"/>
          <a:ext cx="15525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35</xdr:row>
      <xdr:rowOff>152401</xdr:rowOff>
    </xdr:from>
    <xdr:to>
      <xdr:col>7</xdr:col>
      <xdr:colOff>533400</xdr:colOff>
      <xdr:row>50</xdr:row>
      <xdr:rowOff>6384</xdr:rowOff>
    </xdr:to>
    <xdr:pic>
      <xdr:nvPicPr>
        <xdr:cNvPr id="3" name="图片 2"/>
        <xdr:cNvPicPr>
          <a:picLocks noChangeAspect="1"/>
        </xdr:cNvPicPr>
      </xdr:nvPicPr>
      <xdr:blipFill>
        <a:blip xmlns:r="http://schemas.openxmlformats.org/officeDocument/2006/relationships" r:embed="rId3"/>
        <a:stretch>
          <a:fillRect/>
        </a:stretch>
      </xdr:blipFill>
      <xdr:spPr>
        <a:xfrm>
          <a:off x="95250" y="6677026"/>
          <a:ext cx="5238750" cy="2568608"/>
        </a:xfrm>
        <a:prstGeom prst="rect">
          <a:avLst/>
        </a:prstGeom>
      </xdr:spPr>
    </xdr:pic>
    <xdr:clientData/>
  </xdr:twoCellAnchor>
  <xdr:twoCellAnchor editAs="oneCell">
    <xdr:from>
      <xdr:col>0</xdr:col>
      <xdr:colOff>104775</xdr:colOff>
      <xdr:row>19</xdr:row>
      <xdr:rowOff>9526</xdr:rowOff>
    </xdr:from>
    <xdr:to>
      <xdr:col>7</xdr:col>
      <xdr:colOff>523875</xdr:colOff>
      <xdr:row>35</xdr:row>
      <xdr:rowOff>69286</xdr:rowOff>
    </xdr:to>
    <xdr:pic>
      <xdr:nvPicPr>
        <xdr:cNvPr id="9" name="图片 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4775" y="3638551"/>
          <a:ext cx="5219700" cy="2955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85725</xdr:rowOff>
    </xdr:from>
    <xdr:to>
      <xdr:col>7</xdr:col>
      <xdr:colOff>876300</xdr:colOff>
      <xdr:row>18</xdr:row>
      <xdr:rowOff>161925</xdr:rowOff>
    </xdr:to>
    <xdr:pic>
      <xdr:nvPicPr>
        <xdr:cNvPr id="11" name="图片 10"/>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771525"/>
          <a:ext cx="567690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104775</xdr:colOff>
      <xdr:row>50</xdr:row>
      <xdr:rowOff>57149</xdr:rowOff>
    </xdr:from>
    <xdr:to>
      <xdr:col>7</xdr:col>
      <xdr:colOff>542925</xdr:colOff>
      <xdr:row>65</xdr:row>
      <xdr:rowOff>19049</xdr:rowOff>
    </xdr:to>
    <xdr:pic>
      <xdr:nvPicPr>
        <xdr:cNvPr id="4" name="图片 3"/>
        <xdr:cNvPicPr>
          <a:picLocks noChangeAspect="1"/>
        </xdr:cNvPicPr>
      </xdr:nvPicPr>
      <xdr:blipFill>
        <a:blip xmlns:r="http://schemas.openxmlformats.org/officeDocument/2006/relationships" r:embed="rId6"/>
        <a:stretch>
          <a:fillRect/>
        </a:stretch>
      </xdr:blipFill>
      <xdr:spPr>
        <a:xfrm>
          <a:off x="104775" y="9296399"/>
          <a:ext cx="5238750" cy="26765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238125</xdr:colOff>
      <xdr:row>0</xdr:row>
      <xdr:rowOff>85725</xdr:rowOff>
    </xdr:from>
    <xdr:to>
      <xdr:col>2</xdr:col>
      <xdr:colOff>361950</xdr:colOff>
      <xdr:row>2</xdr:row>
      <xdr:rowOff>104775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857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238125</xdr:colOff>
      <xdr:row>0</xdr:row>
      <xdr:rowOff>85725</xdr:rowOff>
    </xdr:from>
    <xdr:to>
      <xdr:col>2</xdr:col>
      <xdr:colOff>361950</xdr:colOff>
      <xdr:row>2</xdr:row>
      <xdr:rowOff>104775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857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142875</xdr:colOff>
      <xdr:row>0</xdr:row>
      <xdr:rowOff>85725</xdr:rowOff>
    </xdr:from>
    <xdr:to>
      <xdr:col>2</xdr:col>
      <xdr:colOff>381000</xdr:colOff>
      <xdr:row>2</xdr:row>
      <xdr:rowOff>123825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42875" y="85725"/>
          <a:ext cx="1609725" cy="4381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142875</xdr:colOff>
      <xdr:row>0</xdr:row>
      <xdr:rowOff>85725</xdr:rowOff>
    </xdr:from>
    <xdr:to>
      <xdr:col>2</xdr:col>
      <xdr:colOff>381000</xdr:colOff>
      <xdr:row>2</xdr:row>
      <xdr:rowOff>123825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42875" y="85725"/>
          <a:ext cx="1609725" cy="4381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104775</xdr:colOff>
      <xdr:row>0</xdr:row>
      <xdr:rowOff>47625</xdr:rowOff>
    </xdr:from>
    <xdr:to>
      <xdr:col>2</xdr:col>
      <xdr:colOff>342900</xdr:colOff>
      <xdr:row>2</xdr:row>
      <xdr:rowOff>123825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04775" y="47625"/>
          <a:ext cx="1609725" cy="4381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161925</xdr:colOff>
      <xdr:row>0</xdr:row>
      <xdr:rowOff>66675</xdr:rowOff>
    </xdr:from>
    <xdr:to>
      <xdr:col>2</xdr:col>
      <xdr:colOff>342900</xdr:colOff>
      <xdr:row>2</xdr:row>
      <xdr:rowOff>85725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323850</xdr:colOff>
      <xdr:row>0</xdr:row>
      <xdr:rowOff>66675</xdr:rowOff>
    </xdr:from>
    <xdr:to>
      <xdr:col>2</xdr:col>
      <xdr:colOff>504825</xdr:colOff>
      <xdr:row>2</xdr:row>
      <xdr:rowOff>123825</xdr:rowOff>
    </xdr:to>
    <xdr:pic>
      <xdr:nvPicPr>
        <xdr:cNvPr id="279221"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14</xdr:row>
      <xdr:rowOff>1</xdr:rowOff>
    </xdr:from>
    <xdr:to>
      <xdr:col>10</xdr:col>
      <xdr:colOff>0</xdr:colOff>
      <xdr:row>39</xdr:row>
      <xdr:rowOff>19050</xdr:rowOff>
    </xdr:to>
    <xdr:sp macro="" textlink="">
      <xdr:nvSpPr>
        <xdr:cNvPr id="1424387"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zh-CN" altLang="en-US" sz="1100" b="0" i="0" u="none" strike="noStrike" baseline="0">
              <a:solidFill>
                <a:srgbClr val="000000"/>
              </a:solidFill>
              <a:latin typeface="宋体"/>
              <a:ea typeface="宋体"/>
            </a:rPr>
            <a:t>信息披露和免责声明</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0" i="0" u="none" strike="noStrike" baseline="0">
              <a:solidFill>
                <a:srgbClr val="000000"/>
              </a:solidFill>
              <a:latin typeface="Calibri"/>
              <a:cs typeface="Calibri"/>
            </a:rPr>
            <a:t>          张彬</a:t>
          </a:r>
          <a:r>
            <a:rPr lang="zh-CN" altLang="en-US" sz="1000" b="0" i="0" u="none" strike="noStrike" baseline="0">
              <a:solidFill>
                <a:srgbClr val="000000"/>
              </a:solidFill>
              <a:latin typeface="宋体"/>
              <a:ea typeface="宋体"/>
            </a:rPr>
            <a:t>，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p>
        <a:p>
          <a:pPr algn="l" rtl="0">
            <a:defRPr sz="1000"/>
          </a:pPr>
          <a:endParaRPr lang="zh-CN" altLang="en-US" sz="1000" b="0" i="0" u="none" strike="noStrike" baseline="0">
            <a:solidFill>
              <a:srgbClr val="000000"/>
            </a:solidFill>
            <a:latin typeface="宋体"/>
            <a:ea typeface="宋体"/>
          </a:endParaRPr>
        </a:p>
        <a:p>
          <a:pPr algn="l" rtl="0">
            <a:lnSpc>
              <a:spcPts val="1200"/>
            </a:lnSpc>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1" i="0" u="none" strike="noStrike" baseline="0">
              <a:solidFill>
                <a:srgbClr val="000000"/>
              </a:solidFill>
              <a:latin typeface="宋体"/>
              <a:ea typeface="宋体"/>
            </a:rPr>
            <a:t>华融证券股份有限公司市场研究部</a:t>
          </a:r>
          <a:r>
            <a:rPr lang="zh-CN" altLang="en-US" sz="1000" b="1" i="0" u="none" strike="noStrike" baseline="0">
              <a:solidFill>
                <a:srgbClr val="000000"/>
              </a:solidFill>
              <a:latin typeface="Calibri"/>
              <a:cs typeface="Calibri"/>
            </a:rPr>
            <a:t> </a:t>
          </a:r>
          <a:endParaRPr lang="zh-CN" altLang="en-US" sz="1000" b="0" i="0" u="none" strike="noStrike" baseline="0">
            <a:solidFill>
              <a:srgbClr val="000000"/>
            </a:solidFill>
            <a:latin typeface="宋体"/>
            <a:ea typeface="宋体"/>
          </a:endParaRPr>
        </a:p>
        <a:p>
          <a:pPr algn="l" rtl="0">
            <a:defRPr sz="1000"/>
          </a:pPr>
          <a:r>
            <a:rPr lang="zh-CN" altLang="en-US" sz="1000" b="0" i="0" u="none" strike="noStrike" baseline="0">
              <a:solidFill>
                <a:srgbClr val="000000"/>
              </a:solidFill>
              <a:latin typeface="宋体"/>
              <a:ea typeface="宋体"/>
            </a:rPr>
            <a:t>地址：北京市西城区金融大街</a:t>
          </a:r>
          <a:r>
            <a:rPr lang="en-US" altLang="zh-CN" sz="1000" b="0" i="0" u="none" strike="noStrike" baseline="0">
              <a:solidFill>
                <a:srgbClr val="000000"/>
              </a:solidFill>
              <a:latin typeface="Calibri"/>
              <a:cs typeface="Calibri"/>
            </a:rPr>
            <a:t>8</a:t>
          </a:r>
          <a:r>
            <a:rPr lang="zh-CN" altLang="en-US" sz="1000" b="0" i="0" u="none" strike="noStrike" baseline="0">
              <a:solidFill>
                <a:srgbClr val="000000"/>
              </a:solidFill>
              <a:latin typeface="宋体"/>
              <a:ea typeface="宋体"/>
            </a:rPr>
            <a:t>号</a:t>
          </a:r>
          <a:r>
            <a:rPr lang="en-US" altLang="zh-CN" sz="1000" b="0" i="0" u="none" strike="noStrike" baseline="0">
              <a:solidFill>
                <a:srgbClr val="000000"/>
              </a:solidFill>
              <a:latin typeface="Calibri"/>
              <a:cs typeface="Calibri"/>
            </a:rPr>
            <a:t>A</a:t>
          </a:r>
          <a:r>
            <a:rPr lang="zh-CN" altLang="en-US" sz="1000" b="0" i="0" u="none" strike="noStrike" baseline="0">
              <a:solidFill>
                <a:srgbClr val="000000"/>
              </a:solidFill>
              <a:latin typeface="宋体"/>
              <a:ea typeface="宋体"/>
            </a:rPr>
            <a:t>座</a:t>
          </a:r>
          <a:r>
            <a:rPr lang="en-US" altLang="zh-CN" sz="1000" b="0" i="0" u="none" strike="noStrike" baseline="0">
              <a:solidFill>
                <a:srgbClr val="000000"/>
              </a:solidFill>
              <a:latin typeface="Calibri"/>
              <a:cs typeface="Calibri"/>
            </a:rPr>
            <a:t>5</a:t>
          </a:r>
          <a:r>
            <a:rPr lang="zh-CN" altLang="en-US" sz="1000" b="0" i="0" u="none" strike="noStrike" baseline="0">
              <a:solidFill>
                <a:srgbClr val="000000"/>
              </a:solidFill>
              <a:latin typeface="宋体"/>
              <a:ea typeface="宋体"/>
            </a:rPr>
            <a:t>层</a:t>
          </a:r>
          <a:r>
            <a:rPr lang="zh-CN" altLang="en-US" sz="1000" b="0" i="0" u="none" strike="noStrike" baseline="0">
              <a:solidFill>
                <a:srgbClr val="000000"/>
              </a:solidFill>
              <a:latin typeface="Calibri"/>
              <a:cs typeface="Calibri"/>
            </a:rPr>
            <a:t> </a:t>
          </a:r>
          <a:r>
            <a:rPr lang="en-US" altLang="zh-CN" sz="1000" b="0" i="0" u="none" strike="noStrike" baseline="0">
              <a:solidFill>
                <a:srgbClr val="000000"/>
              </a:solidFill>
              <a:latin typeface="Calibri"/>
              <a:cs typeface="Calibri"/>
            </a:rPr>
            <a:t>(100033</a:t>
          </a:r>
          <a:r>
            <a:rPr lang="zh-CN" altLang="en-US" sz="1000" b="0" i="0" u="none" strike="noStrike" baseline="0">
              <a:solidFill>
                <a:srgbClr val="000000"/>
              </a:solidFill>
              <a:latin typeface="宋体"/>
              <a:ea typeface="宋体"/>
            </a:rPr>
            <a:t>）</a:t>
          </a:r>
        </a:p>
        <a:p>
          <a:pPr algn="l" rtl="0">
            <a:lnSpc>
              <a:spcPts val="1200"/>
            </a:lnSpc>
            <a:defRPr sz="1000"/>
          </a:pPr>
          <a:r>
            <a:rPr lang="zh-CN" altLang="en-US" sz="1000" b="0" i="0" u="none" strike="noStrike" baseline="0">
              <a:solidFill>
                <a:srgbClr val="000000"/>
              </a:solidFill>
              <a:latin typeface="宋体"/>
              <a:ea typeface="宋体"/>
            </a:rPr>
            <a:t>传真：</a:t>
          </a:r>
          <a:r>
            <a:rPr lang="en-US" altLang="zh-CN" sz="1000" b="0" i="0" u="none" strike="noStrike" baseline="0">
              <a:solidFill>
                <a:srgbClr val="000000"/>
              </a:solidFill>
              <a:latin typeface="Calibri"/>
              <a:cs typeface="Calibri"/>
            </a:rPr>
            <a:t>010</a:t>
          </a:r>
          <a:r>
            <a:rPr lang="zh-CN" altLang="en-US" sz="1000" b="0" i="0" u="none" strike="noStrike" baseline="0">
              <a:solidFill>
                <a:srgbClr val="000000"/>
              </a:solidFill>
              <a:latin typeface="宋体"/>
              <a:ea typeface="宋体"/>
            </a:rPr>
            <a:t>－</a:t>
          </a:r>
          <a:r>
            <a:rPr lang="en-US" altLang="zh-CN" sz="1000" b="0" i="0" u="none" strike="noStrike" baseline="0">
              <a:solidFill>
                <a:srgbClr val="000000"/>
              </a:solidFill>
              <a:latin typeface="Calibri"/>
              <a:cs typeface="Calibri"/>
            </a:rPr>
            <a:t>58568159       </a:t>
          </a:r>
          <a:r>
            <a:rPr lang="zh-CN" altLang="en-US" sz="1000" b="0" i="0" u="none" strike="noStrike" baseline="0">
              <a:solidFill>
                <a:srgbClr val="000000"/>
              </a:solidFill>
              <a:latin typeface="宋体"/>
              <a:ea typeface="宋体"/>
            </a:rPr>
            <a:t>网址：</a:t>
          </a:r>
          <a:r>
            <a:rPr lang="en-US" altLang="zh-CN" sz="1000" b="1" i="0" u="none" strike="noStrike" baseline="0">
              <a:solidFill>
                <a:srgbClr val="000000"/>
              </a:solidFill>
              <a:latin typeface="Calibri"/>
              <a:cs typeface="Calibri"/>
            </a:rPr>
            <a:t>www.hrsec.com.cn</a:t>
          </a: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lnSpc>
              <a:spcPts val="1200"/>
            </a:lnSpc>
            <a:defRPr sz="1000"/>
          </a:pPr>
          <a:endParaRPr lang="en-US" altLang="zh-CN" sz="1000" b="0" i="0" u="none" strike="noStrike" baseline="0">
            <a:solidFill>
              <a:srgbClr val="000000"/>
            </a:solidFill>
            <a:latin typeface="仿宋_GB2312"/>
            <a:ea typeface="仿宋_GB2312"/>
          </a:endParaRPr>
        </a:p>
        <a:p>
          <a:pPr algn="l" rtl="0">
            <a:defRPr sz="1000"/>
          </a:pPr>
          <a:endParaRPr lang="en-US" altLang="zh-CN" sz="1000" b="0" i="0" u="none" strike="noStrike" baseline="0">
            <a:solidFill>
              <a:srgbClr val="000000"/>
            </a:solidFill>
            <a:latin typeface="仿宋_GB2312"/>
            <a:ea typeface="仿宋_GB2312"/>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890;&#20449;/&#21608;&#25253;/&#21326;&#34701;&#35777;&#21048;_&#34892;&#19994;&#30740;&#31350;_&#20256;&#23186;&#34892;&#19994;&#21608;&#25253;201406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326;&#34701;&#35777;&#21048;_&#34892;&#19994;&#30740;&#31350;_&#36890;&#20449;&#34892;&#19994;&#21608;&#25253;%20201409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69;&#37096;&#25253;&#21578;/&#21608;&#25253;/&#21326;&#34701;&#35777;&#21048;_&#34892;&#19994;&#30740;&#31350;_&#35745;&#31639;&#26426;&#34892;&#19994;_&#21608;&#25253;_20120618-20120624&#65288;&#20165;&#20379;&#20869;&#37096;&#20351;&#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个股表现"/>
      <sheetName val="传媒板块表现"/>
      <sheetName val="历史业绩表现"/>
      <sheetName val="限售股解禁信息"/>
      <sheetName val="股权激励一览"/>
      <sheetName val="重要行业资讯"/>
      <sheetName val="重点公司公告"/>
      <sheetName val="新三板文娱板块资讯"/>
      <sheetName val="免责声明"/>
    </sheetNames>
    <sheetDataSet>
      <sheetData sheetId="0"/>
      <sheetData sheetId="1"/>
      <sheetData sheetId="2">
        <row r="4">
          <cell r="T4">
            <v>40706</v>
          </cell>
        </row>
        <row r="10">
          <cell r="B10">
            <v>3</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信行业周报"/>
      <sheetName val="市场表现"/>
      <sheetName val="板块表现"/>
      <sheetName val="重点个股"/>
      <sheetName val="运营数据"/>
      <sheetName val="行业资讯"/>
      <sheetName val="运营商"/>
      <sheetName val="设备商"/>
      <sheetName val="公司资讯"/>
      <sheetName val="解禁与定增"/>
      <sheetName val="公司中报"/>
      <sheetName val="免责声明"/>
    </sheetNames>
    <sheetDataSet>
      <sheetData sheetId="0" refreshError="1"/>
      <sheetData sheetId="1">
        <row r="2">
          <cell r="O2">
            <v>0</v>
          </cell>
        </row>
        <row r="4">
          <cell r="O4">
            <v>40811</v>
          </cell>
        </row>
        <row r="10">
          <cell r="B10">
            <v>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3"/>
  <sheetViews>
    <sheetView showGridLines="0" tabSelected="1" workbookViewId="0">
      <pane xSplit="10" topLeftCell="K1" activePane="topRight" state="frozenSplit"/>
      <selection pane="topRight" activeCell="O36" sqref="O36"/>
    </sheetView>
  </sheetViews>
  <sheetFormatPr defaultRowHeight="14.25"/>
  <cols>
    <col min="1" max="4" width="9" style="30"/>
    <col min="5" max="5" width="2.25" style="30" customWidth="1"/>
    <col min="6" max="6" width="15.875" style="30" customWidth="1"/>
    <col min="7" max="8" width="9" style="30"/>
    <col min="9" max="9" width="11.125" style="30" customWidth="1"/>
    <col min="10" max="10" width="12.875" style="30" customWidth="1"/>
    <col min="11" max="16384" width="9" style="30"/>
  </cols>
  <sheetData>
    <row r="1" spans="1:10" ht="18" customHeight="1">
      <c r="A1" s="7"/>
      <c r="B1" s="5"/>
      <c r="C1" s="5"/>
      <c r="D1" s="5"/>
      <c r="E1" s="5"/>
      <c r="F1" s="5"/>
      <c r="G1" s="163" t="s">
        <v>9</v>
      </c>
      <c r="H1" s="163"/>
      <c r="I1" s="163"/>
      <c r="J1" s="164"/>
    </row>
    <row r="2" spans="1:10" ht="14.25" customHeight="1">
      <c r="A2" s="7"/>
      <c r="B2" s="5"/>
      <c r="C2" s="5"/>
      <c r="D2" s="5"/>
      <c r="E2" s="5"/>
      <c r="F2" s="5"/>
      <c r="G2" s="163"/>
      <c r="H2" s="163"/>
      <c r="I2" s="163"/>
      <c r="J2" s="164"/>
    </row>
    <row r="3" spans="1:10" ht="14.25" customHeight="1">
      <c r="A3" s="7"/>
      <c r="B3" s="5"/>
      <c r="C3" s="5"/>
      <c r="D3" s="5"/>
      <c r="E3" s="5"/>
      <c r="F3" s="5"/>
      <c r="G3" s="163"/>
      <c r="H3" s="163"/>
      <c r="I3" s="163"/>
      <c r="J3" s="164"/>
    </row>
    <row r="4" spans="1:10" ht="5.25" customHeight="1">
      <c r="A4" s="7"/>
      <c r="B4" s="5"/>
      <c r="C4" s="5"/>
      <c r="D4" s="5"/>
      <c r="E4" s="5"/>
      <c r="F4" s="5"/>
      <c r="G4" s="5"/>
      <c r="H4" s="5"/>
      <c r="I4" s="5"/>
      <c r="J4" s="6"/>
    </row>
    <row r="5" spans="1:10" ht="8.25" customHeight="1">
      <c r="A5" s="8"/>
      <c r="B5" s="33"/>
      <c r="C5" s="33"/>
      <c r="D5" s="33"/>
      <c r="E5" s="44"/>
      <c r="F5" s="45"/>
      <c r="G5" s="45"/>
      <c r="H5" s="45"/>
      <c r="I5" s="45"/>
      <c r="J5" s="45"/>
    </row>
    <row r="6" spans="1:10" ht="6.75" customHeight="1">
      <c r="A6" s="7"/>
      <c r="B6" s="5"/>
      <c r="C6" s="5"/>
      <c r="D6" s="5"/>
      <c r="E6" s="5"/>
      <c r="F6" s="5"/>
      <c r="G6" s="5"/>
      <c r="H6" s="5"/>
      <c r="I6" s="5"/>
      <c r="J6" s="6"/>
    </row>
    <row r="7" spans="1:10" ht="24.75" customHeight="1">
      <c r="A7" s="34" t="s">
        <v>101</v>
      </c>
      <c r="B7" s="35"/>
      <c r="C7" s="35"/>
      <c r="D7" s="35"/>
      <c r="E7" s="35"/>
      <c r="F7" s="35"/>
      <c r="G7" s="35"/>
      <c r="H7" s="172">
        <v>41939</v>
      </c>
      <c r="I7" s="173"/>
      <c r="J7" s="174"/>
    </row>
    <row r="8" spans="1:10" ht="12" customHeight="1">
      <c r="A8" s="175" t="s">
        <v>346</v>
      </c>
      <c r="B8" s="175"/>
      <c r="C8" s="175"/>
      <c r="D8" s="175"/>
      <c r="E8" s="175"/>
      <c r="F8" s="175"/>
      <c r="G8" s="176"/>
      <c r="H8" s="12"/>
      <c r="I8" s="13"/>
      <c r="J8" s="14"/>
    </row>
    <row r="9" spans="1:10" ht="14.25" customHeight="1">
      <c r="A9" s="177"/>
      <c r="B9" s="177"/>
      <c r="C9" s="177"/>
      <c r="D9" s="177"/>
      <c r="E9" s="177"/>
      <c r="F9" s="177"/>
      <c r="G9" s="178"/>
      <c r="H9" s="165" t="s">
        <v>28</v>
      </c>
      <c r="I9" s="166"/>
      <c r="J9" s="167"/>
    </row>
    <row r="10" spans="1:10" ht="14.25" customHeight="1">
      <c r="A10" s="179" t="s">
        <v>199</v>
      </c>
      <c r="B10" s="180"/>
      <c r="C10" s="180"/>
      <c r="D10" s="180"/>
      <c r="E10" s="180"/>
      <c r="F10" s="180"/>
      <c r="G10" s="181"/>
      <c r="H10" s="38"/>
      <c r="I10" s="32"/>
      <c r="J10" s="39"/>
    </row>
    <row r="11" spans="1:10" ht="15.75">
      <c r="A11" s="169" t="s">
        <v>43</v>
      </c>
      <c r="B11" s="170"/>
      <c r="C11" s="170"/>
      <c r="D11" s="170"/>
      <c r="E11" s="170"/>
      <c r="F11" s="170"/>
      <c r="G11" s="171"/>
      <c r="H11" s="165" t="s">
        <v>197</v>
      </c>
      <c r="I11" s="166"/>
      <c r="J11" s="167"/>
    </row>
    <row r="12" spans="1:10" ht="6.75" customHeight="1">
      <c r="A12" s="9"/>
      <c r="B12" s="10"/>
      <c r="C12" s="10"/>
      <c r="D12" s="10"/>
      <c r="E12" s="10"/>
      <c r="F12" s="10"/>
      <c r="G12" s="11"/>
      <c r="H12" s="15"/>
      <c r="I12" s="16"/>
      <c r="J12" s="17"/>
    </row>
    <row r="13" spans="1:10" ht="8.25" customHeight="1">
      <c r="A13" s="35"/>
      <c r="B13" s="35"/>
      <c r="C13" s="35"/>
      <c r="D13" s="35"/>
      <c r="E13" s="35"/>
      <c r="F13" s="35"/>
      <c r="G13" s="35"/>
      <c r="H13" s="15"/>
      <c r="I13" s="16"/>
      <c r="J13" s="17"/>
    </row>
    <row r="14" spans="1:10">
      <c r="A14" s="168"/>
      <c r="B14" s="168"/>
      <c r="C14" s="168"/>
      <c r="D14" s="168"/>
      <c r="E14" s="168"/>
      <c r="F14" s="168"/>
      <c r="G14" s="168"/>
      <c r="H14" s="18"/>
      <c r="I14" s="19"/>
      <c r="J14" s="20"/>
    </row>
    <row r="15" spans="1:10">
      <c r="A15" s="168"/>
      <c r="B15" s="168"/>
      <c r="C15" s="168"/>
      <c r="D15" s="168"/>
      <c r="E15" s="168"/>
      <c r="F15" s="168"/>
      <c r="G15" s="168"/>
      <c r="H15" s="36" t="s">
        <v>27</v>
      </c>
      <c r="I15" s="35"/>
      <c r="J15" s="37"/>
    </row>
    <row r="16" spans="1:10">
      <c r="A16" s="168"/>
      <c r="B16" s="168"/>
      <c r="C16" s="168"/>
      <c r="D16" s="168"/>
      <c r="E16" s="168"/>
      <c r="F16" s="168"/>
      <c r="G16" s="168"/>
      <c r="H16" s="16"/>
      <c r="I16" s="16"/>
      <c r="J16" s="17"/>
    </row>
    <row r="17" spans="1:10">
      <c r="A17" s="168"/>
      <c r="B17" s="168"/>
      <c r="C17" s="168"/>
      <c r="D17" s="168"/>
      <c r="E17" s="168"/>
      <c r="F17" s="168"/>
      <c r="G17" s="168"/>
      <c r="H17" s="16"/>
      <c r="I17" s="16"/>
      <c r="J17" s="17"/>
    </row>
    <row r="18" spans="1:10">
      <c r="A18" s="168"/>
      <c r="B18" s="168"/>
      <c r="C18" s="168"/>
      <c r="D18" s="168"/>
      <c r="E18" s="168"/>
      <c r="F18" s="168"/>
      <c r="G18" s="168"/>
      <c r="H18" s="16"/>
      <c r="I18" s="16"/>
      <c r="J18" s="17"/>
    </row>
    <row r="19" spans="1:10">
      <c r="A19" s="168"/>
      <c r="B19" s="168"/>
      <c r="C19" s="168"/>
      <c r="D19" s="168"/>
      <c r="E19" s="168"/>
      <c r="F19" s="168"/>
      <c r="G19" s="168"/>
      <c r="H19" s="16"/>
      <c r="I19" s="16"/>
      <c r="J19" s="17"/>
    </row>
    <row r="20" spans="1:10">
      <c r="A20" s="168"/>
      <c r="B20" s="168"/>
      <c r="C20" s="168"/>
      <c r="D20" s="168"/>
      <c r="E20" s="168"/>
      <c r="F20" s="168"/>
      <c r="G20" s="168"/>
      <c r="H20" s="16"/>
      <c r="I20" s="16"/>
      <c r="J20" s="17"/>
    </row>
    <row r="21" spans="1:10">
      <c r="A21" s="168"/>
      <c r="B21" s="168"/>
      <c r="C21" s="168"/>
      <c r="D21" s="168"/>
      <c r="E21" s="168"/>
      <c r="F21" s="168"/>
      <c r="G21" s="168"/>
      <c r="H21" s="16"/>
      <c r="I21" s="16"/>
      <c r="J21" s="17"/>
    </row>
    <row r="22" spans="1:10">
      <c r="A22" s="168"/>
      <c r="B22" s="168"/>
      <c r="C22" s="168"/>
      <c r="D22" s="168"/>
      <c r="E22" s="168"/>
      <c r="F22" s="168"/>
      <c r="G22" s="168"/>
      <c r="H22" s="16"/>
      <c r="I22" s="16"/>
      <c r="J22" s="17"/>
    </row>
    <row r="23" spans="1:10">
      <c r="A23" s="168"/>
      <c r="B23" s="168"/>
      <c r="C23" s="168"/>
      <c r="D23" s="168"/>
      <c r="E23" s="168"/>
      <c r="F23" s="168"/>
      <c r="G23" s="168"/>
      <c r="H23" s="16"/>
      <c r="I23" s="16"/>
      <c r="J23" s="17"/>
    </row>
    <row r="24" spans="1:10">
      <c r="A24" s="168"/>
      <c r="B24" s="168"/>
      <c r="C24" s="168"/>
      <c r="D24" s="168"/>
      <c r="E24" s="168"/>
      <c r="F24" s="168"/>
      <c r="G24" s="168"/>
      <c r="H24" s="16"/>
      <c r="I24" s="16"/>
      <c r="J24" s="17"/>
    </row>
    <row r="25" spans="1:10">
      <c r="A25" s="168"/>
      <c r="B25" s="168"/>
      <c r="C25" s="168"/>
      <c r="D25" s="168"/>
      <c r="E25" s="168"/>
      <c r="F25" s="168"/>
      <c r="G25" s="168"/>
      <c r="H25" s="16"/>
      <c r="I25" s="16"/>
      <c r="J25" s="17"/>
    </row>
    <row r="26" spans="1:10">
      <c r="A26" s="168"/>
      <c r="B26" s="168"/>
      <c r="C26" s="168"/>
      <c r="D26" s="168"/>
      <c r="E26" s="168"/>
      <c r="F26" s="168"/>
      <c r="G26" s="168"/>
      <c r="H26" s="22"/>
      <c r="I26" s="16"/>
      <c r="J26" s="17"/>
    </row>
    <row r="27" spans="1:10">
      <c r="A27" s="168"/>
      <c r="B27" s="168"/>
      <c r="C27" s="168"/>
      <c r="D27" s="168"/>
      <c r="E27" s="168"/>
      <c r="F27" s="168"/>
      <c r="G27" s="168"/>
      <c r="H27" s="16"/>
      <c r="I27" s="16"/>
      <c r="J27" s="17"/>
    </row>
    <row r="28" spans="1:10">
      <c r="A28" s="168"/>
      <c r="B28" s="168"/>
      <c r="C28" s="168"/>
      <c r="D28" s="168"/>
      <c r="E28" s="168"/>
      <c r="F28" s="168"/>
      <c r="G28" s="168"/>
      <c r="H28" s="16"/>
      <c r="I28" s="16"/>
      <c r="J28" s="17"/>
    </row>
    <row r="29" spans="1:10">
      <c r="A29" s="168"/>
      <c r="B29" s="168"/>
      <c r="C29" s="168"/>
      <c r="D29" s="168"/>
      <c r="E29" s="168"/>
      <c r="F29" s="168"/>
      <c r="G29" s="168"/>
      <c r="H29" s="16"/>
      <c r="I29" s="16"/>
      <c r="J29" s="17"/>
    </row>
    <row r="30" spans="1:10">
      <c r="A30" s="168"/>
      <c r="B30" s="168"/>
      <c r="C30" s="168"/>
      <c r="D30" s="168"/>
      <c r="E30" s="168"/>
      <c r="F30" s="168"/>
      <c r="G30" s="168"/>
      <c r="H30" s="16"/>
      <c r="I30" s="16"/>
      <c r="J30" s="17"/>
    </row>
    <row r="31" spans="1:10">
      <c r="A31" s="168"/>
      <c r="B31" s="168"/>
      <c r="C31" s="168"/>
      <c r="D31" s="168"/>
      <c r="E31" s="168"/>
      <c r="F31" s="168"/>
      <c r="G31" s="168"/>
      <c r="H31" s="16"/>
      <c r="I31" s="16"/>
      <c r="J31" s="17"/>
    </row>
    <row r="32" spans="1:10">
      <c r="A32" s="168"/>
      <c r="B32" s="168"/>
      <c r="C32" s="168"/>
      <c r="D32" s="168"/>
      <c r="E32" s="168"/>
      <c r="F32" s="168"/>
      <c r="G32" s="168"/>
      <c r="H32" s="16"/>
      <c r="I32" s="16"/>
      <c r="J32" s="17"/>
    </row>
    <row r="33" spans="1:10">
      <c r="A33" s="168"/>
      <c r="B33" s="168"/>
      <c r="C33" s="168"/>
      <c r="D33" s="168"/>
      <c r="E33" s="168"/>
      <c r="F33" s="168"/>
      <c r="G33" s="168"/>
      <c r="H33" s="16"/>
      <c r="I33" s="16"/>
      <c r="J33" s="17"/>
    </row>
    <row r="34" spans="1:10">
      <c r="A34" s="168"/>
      <c r="B34" s="168"/>
      <c r="C34" s="168"/>
      <c r="D34" s="168"/>
      <c r="E34" s="168"/>
      <c r="F34" s="168"/>
      <c r="G34" s="168"/>
      <c r="H34" s="16"/>
      <c r="I34" s="16"/>
      <c r="J34" s="17"/>
    </row>
    <row r="35" spans="1:10">
      <c r="A35" s="168"/>
      <c r="B35" s="168"/>
      <c r="C35" s="168"/>
      <c r="D35" s="168"/>
      <c r="E35" s="168"/>
      <c r="F35" s="168"/>
      <c r="G35" s="168"/>
      <c r="H35" s="16"/>
      <c r="I35" s="16"/>
      <c r="J35" s="17"/>
    </row>
    <row r="36" spans="1:10" ht="15">
      <c r="A36" s="168"/>
      <c r="B36" s="168"/>
      <c r="C36" s="168"/>
      <c r="D36" s="168"/>
      <c r="E36" s="168"/>
      <c r="F36" s="168"/>
      <c r="G36" s="168"/>
      <c r="H36" s="31" t="s">
        <v>130</v>
      </c>
      <c r="I36" s="42"/>
      <c r="J36" s="17"/>
    </row>
    <row r="37" spans="1:10" ht="15">
      <c r="A37" s="168"/>
      <c r="B37" s="168"/>
      <c r="C37" s="168"/>
      <c r="D37" s="168"/>
      <c r="E37" s="168"/>
      <c r="F37" s="168"/>
      <c r="G37" s="168"/>
      <c r="H37" s="31" t="s">
        <v>39</v>
      </c>
      <c r="I37" s="42"/>
      <c r="J37" s="17"/>
    </row>
    <row r="38" spans="1:10" ht="15">
      <c r="A38" s="168"/>
      <c r="B38" s="168"/>
      <c r="C38" s="168"/>
      <c r="D38" s="168"/>
      <c r="E38" s="168"/>
      <c r="F38" s="168"/>
      <c r="G38" s="168"/>
      <c r="H38" s="31" t="s">
        <v>41</v>
      </c>
      <c r="I38" s="42"/>
      <c r="J38" s="17"/>
    </row>
    <row r="39" spans="1:10" ht="15">
      <c r="A39" s="168"/>
      <c r="B39" s="168"/>
      <c r="C39" s="168"/>
      <c r="D39" s="168"/>
      <c r="E39" s="168"/>
      <c r="F39" s="168"/>
      <c r="G39" s="168"/>
      <c r="H39" s="31" t="s">
        <v>40</v>
      </c>
      <c r="I39" s="42"/>
      <c r="J39" s="17"/>
    </row>
    <row r="40" spans="1:10" ht="15">
      <c r="A40" s="168"/>
      <c r="B40" s="168"/>
      <c r="C40" s="168"/>
      <c r="D40" s="168"/>
      <c r="E40" s="168"/>
      <c r="F40" s="168"/>
      <c r="G40" s="168"/>
      <c r="H40" s="31"/>
      <c r="I40" s="42"/>
      <c r="J40" s="17"/>
    </row>
    <row r="41" spans="1:10" ht="15.75">
      <c r="A41" s="168"/>
      <c r="B41" s="168"/>
      <c r="C41" s="168"/>
      <c r="D41" s="168"/>
      <c r="E41" s="168"/>
      <c r="F41" s="168"/>
      <c r="G41" s="168"/>
      <c r="H41" s="41"/>
      <c r="I41" s="42"/>
      <c r="J41" s="17"/>
    </row>
    <row r="42" spans="1:10" ht="15">
      <c r="A42" s="168"/>
      <c r="B42" s="168"/>
      <c r="C42" s="168"/>
      <c r="D42" s="168"/>
      <c r="E42" s="168"/>
      <c r="F42" s="168"/>
      <c r="G42" s="168"/>
      <c r="H42" s="31" t="s">
        <v>33</v>
      </c>
      <c r="I42" s="47" t="s">
        <v>35</v>
      </c>
      <c r="J42" s="17"/>
    </row>
    <row r="43" spans="1:10" ht="15">
      <c r="A43" s="5"/>
      <c r="B43" s="5"/>
      <c r="C43" s="5"/>
      <c r="D43" s="5"/>
      <c r="E43" s="5"/>
      <c r="F43" s="5"/>
      <c r="G43" s="5"/>
      <c r="H43" s="31" t="s">
        <v>37</v>
      </c>
      <c r="I43" s="42"/>
      <c r="J43" s="17"/>
    </row>
    <row r="44" spans="1:10" ht="15">
      <c r="A44" s="5"/>
      <c r="B44" s="5"/>
      <c r="C44" s="5"/>
      <c r="D44" s="5"/>
      <c r="E44" s="5"/>
      <c r="F44" s="5"/>
      <c r="G44" s="5"/>
      <c r="H44" s="31" t="s">
        <v>36</v>
      </c>
      <c r="I44" s="42"/>
      <c r="J44" s="17"/>
    </row>
    <row r="45" spans="1:10" ht="15">
      <c r="A45" s="5"/>
      <c r="B45" s="5"/>
      <c r="C45" s="5"/>
      <c r="D45" s="5"/>
      <c r="E45" s="5"/>
      <c r="F45" s="5"/>
      <c r="G45" s="5"/>
      <c r="H45" s="31"/>
      <c r="I45" s="42"/>
      <c r="J45" s="17"/>
    </row>
    <row r="46" spans="1:10">
      <c r="A46" s="5"/>
      <c r="B46" s="5"/>
      <c r="C46" s="5"/>
      <c r="D46" s="5"/>
      <c r="E46" s="5"/>
      <c r="F46" s="5"/>
      <c r="G46" s="5"/>
      <c r="H46" s="21"/>
      <c r="I46" s="16"/>
      <c r="J46" s="17"/>
    </row>
    <row r="47" spans="1:10">
      <c r="A47" s="5"/>
      <c r="B47" s="5"/>
      <c r="C47" s="5"/>
      <c r="D47" s="5"/>
      <c r="E47" s="5"/>
      <c r="F47" s="5"/>
      <c r="G47" s="5"/>
      <c r="H47" s="21"/>
      <c r="I47" s="16"/>
      <c r="J47" s="17"/>
    </row>
    <row r="48" spans="1:10">
      <c r="A48" s="5"/>
      <c r="B48" s="5"/>
      <c r="C48" s="5"/>
      <c r="D48" s="5"/>
      <c r="E48" s="5"/>
      <c r="F48" s="5"/>
      <c r="G48" s="5"/>
      <c r="H48" s="21"/>
      <c r="I48" s="16"/>
      <c r="J48" s="17"/>
    </row>
    <row r="49" spans="8:10">
      <c r="H49" s="21"/>
      <c r="I49" s="16"/>
      <c r="J49" s="17"/>
    </row>
    <row r="50" spans="8:10">
      <c r="H50" s="21"/>
      <c r="I50" s="16"/>
      <c r="J50" s="17"/>
    </row>
    <row r="51" spans="8:10">
      <c r="H51" s="21"/>
      <c r="I51" s="16"/>
      <c r="J51" s="17"/>
    </row>
    <row r="52" spans="8:10">
      <c r="H52" s="21"/>
      <c r="I52" s="16"/>
      <c r="J52" s="17"/>
    </row>
    <row r="53" spans="8:10">
      <c r="H53" s="40"/>
      <c r="I53" s="19"/>
      <c r="J53" s="20"/>
    </row>
  </sheetData>
  <mergeCells count="8">
    <mergeCell ref="G1:J3"/>
    <mergeCell ref="H9:J9"/>
    <mergeCell ref="H11:J11"/>
    <mergeCell ref="A14:G42"/>
    <mergeCell ref="A11:G11"/>
    <mergeCell ref="H7:J7"/>
    <mergeCell ref="A8:G9"/>
    <mergeCell ref="A10:G10"/>
  </mergeCells>
  <phoneticPr fontId="5"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352"/>
  <sheetViews>
    <sheetView showGridLines="0" workbookViewId="0">
      <pane xSplit="7" topLeftCell="L1" activePane="topRight" state="frozenSplit"/>
      <selection pane="topRight" activeCell="C36" sqref="C36"/>
    </sheetView>
  </sheetViews>
  <sheetFormatPr defaultRowHeight="12.75"/>
  <cols>
    <col min="1" max="1" width="9.75" style="57" bestFit="1" customWidth="1"/>
    <col min="2" max="2" width="9.5" style="57" bestFit="1" customWidth="1"/>
    <col min="3" max="3" width="9.125" style="57" bestFit="1" customWidth="1"/>
    <col min="4" max="4" width="14.875" style="57" customWidth="1"/>
    <col min="5" max="5" width="14.5" style="57" customWidth="1"/>
    <col min="6" max="6" width="13.625" style="57" customWidth="1"/>
    <col min="7" max="7" width="9" style="57"/>
    <col min="8" max="8" width="11.625" style="57" bestFit="1" customWidth="1"/>
    <col min="9" max="9" width="13" style="57" customWidth="1"/>
    <col min="10" max="11" width="12" style="57" customWidth="1"/>
    <col min="12" max="12" width="15.5" style="57" bestFit="1" customWidth="1"/>
    <col min="13" max="13" width="13.875" style="57" bestFit="1" customWidth="1"/>
    <col min="14" max="14" width="6.5" style="139" customWidth="1"/>
    <col min="15" max="15" width="11.625" style="156" customWidth="1"/>
    <col min="16" max="19" width="9" style="141"/>
    <col min="20" max="20" width="10.625" style="141" bestFit="1" customWidth="1"/>
    <col min="21" max="21" width="0.75" style="139" customWidth="1"/>
    <col min="22" max="22" width="11.625" style="57" customWidth="1"/>
    <col min="23" max="24" width="9" style="57"/>
    <col min="25" max="25" width="13.5" style="57" customWidth="1"/>
    <col min="26" max="26" width="16.375" style="57" customWidth="1"/>
    <col min="27" max="27" width="14" style="57" customWidth="1"/>
    <col min="28" max="28" width="0.75" style="139" customWidth="1"/>
    <col min="29" max="29" width="10.5" style="57" customWidth="1"/>
    <col min="30" max="32" width="10.375" style="57" customWidth="1"/>
    <col min="33" max="33" width="9" style="57"/>
    <col min="34" max="34" width="10.625" style="57" bestFit="1" customWidth="1"/>
    <col min="35" max="16384" width="9" style="57"/>
  </cols>
  <sheetData>
    <row r="1" spans="1:35" ht="19.5" customHeight="1">
      <c r="H1" s="157"/>
      <c r="I1" s="124" t="s">
        <v>105</v>
      </c>
      <c r="J1" s="124" t="s">
        <v>106</v>
      </c>
      <c r="K1" s="124" t="s">
        <v>108</v>
      </c>
      <c r="L1" s="124" t="s">
        <v>107</v>
      </c>
      <c r="M1" s="124" t="s">
        <v>134</v>
      </c>
      <c r="N1" s="125"/>
      <c r="O1" s="182" t="s">
        <v>4</v>
      </c>
      <c r="P1" s="182"/>
      <c r="Q1" s="182"/>
      <c r="R1" s="182"/>
      <c r="S1" s="182"/>
      <c r="T1" s="183"/>
      <c r="U1" s="125"/>
      <c r="V1" s="184" t="s">
        <v>5</v>
      </c>
      <c r="W1" s="182"/>
      <c r="X1" s="182"/>
      <c r="Y1" s="182"/>
      <c r="Z1" s="182"/>
      <c r="AA1" s="182"/>
      <c r="AB1" s="125"/>
      <c r="AC1" s="182" t="s">
        <v>195</v>
      </c>
      <c r="AD1" s="182"/>
      <c r="AE1" s="182"/>
      <c r="AF1" s="182"/>
      <c r="AG1" s="182"/>
      <c r="AH1" s="182"/>
    </row>
    <row r="2" spans="1:35">
      <c r="H2" s="124"/>
      <c r="I2" s="124" t="s">
        <v>109</v>
      </c>
      <c r="J2" s="124" t="s">
        <v>110</v>
      </c>
      <c r="K2" s="124" t="s">
        <v>112</v>
      </c>
      <c r="L2" s="124" t="s">
        <v>111</v>
      </c>
      <c r="M2" s="124" t="s">
        <v>135</v>
      </c>
      <c r="N2" s="126"/>
      <c r="O2" s="127"/>
      <c r="P2" s="127" t="str">
        <f t="array" ref="P2:T2">I2:M2</f>
        <v>沪深300</v>
      </c>
      <c r="Q2" s="127" t="str">
        <v>通信(中信)</v>
      </c>
      <c r="R2" s="127" t="str">
        <v>通信设备制造(中信)</v>
      </c>
      <c r="S2" s="127" t="str">
        <v>电信运营Ⅱ(中信)</v>
      </c>
      <c r="T2" s="128" t="str">
        <v>增值服务Ⅱ(中信)</v>
      </c>
      <c r="U2" s="126"/>
      <c r="V2" s="129"/>
      <c r="W2" s="127" t="str">
        <f t="array" ref="W2:AA2">I2:M2</f>
        <v>沪深300</v>
      </c>
      <c r="X2" s="127" t="str">
        <v>通信(中信)</v>
      </c>
      <c r="Y2" s="127" t="str">
        <v>通信设备制造(中信)</v>
      </c>
      <c r="Z2" s="127" t="str">
        <v>电信运营Ⅱ(中信)</v>
      </c>
      <c r="AA2" s="127" t="str">
        <v>增值服务Ⅱ(中信)</v>
      </c>
      <c r="AB2" s="126"/>
      <c r="AC2" s="127"/>
      <c r="AD2" s="127" t="str">
        <f t="array" ref="AD2:AH2">I2:M2</f>
        <v>沪深300</v>
      </c>
      <c r="AE2" s="127" t="str">
        <v>通信(中信)</v>
      </c>
      <c r="AF2" s="127" t="str">
        <v>通信设备制造(中信)</v>
      </c>
      <c r="AG2" s="127" t="str">
        <v>电信运营Ⅱ(中信)</v>
      </c>
      <c r="AH2" s="127" t="str">
        <v>增值服务Ⅱ(中信)</v>
      </c>
    </row>
    <row r="3" spans="1:35">
      <c r="H3" s="124" t="s">
        <v>32</v>
      </c>
      <c r="I3" s="124" t="s">
        <v>113</v>
      </c>
      <c r="J3" s="124" t="s">
        <v>113</v>
      </c>
      <c r="K3" s="124" t="s">
        <v>113</v>
      </c>
      <c r="L3" s="124" t="s">
        <v>113</v>
      </c>
      <c r="M3" s="124" t="s">
        <v>113</v>
      </c>
      <c r="N3" s="130"/>
      <c r="O3" s="131" t="s">
        <v>2</v>
      </c>
      <c r="P3" s="132" t="s">
        <v>3</v>
      </c>
      <c r="Q3" s="132" t="s">
        <v>3</v>
      </c>
      <c r="R3" s="133" t="s">
        <v>3</v>
      </c>
      <c r="S3" s="132" t="s">
        <v>3</v>
      </c>
      <c r="T3" s="133" t="s">
        <v>3</v>
      </c>
      <c r="U3" s="130"/>
      <c r="V3" s="134" t="s">
        <v>2</v>
      </c>
      <c r="W3" s="132" t="s">
        <v>3</v>
      </c>
      <c r="X3" s="132"/>
      <c r="Y3" s="132"/>
      <c r="Z3" s="132" t="s">
        <v>3</v>
      </c>
      <c r="AA3" s="132" t="s">
        <v>3</v>
      </c>
      <c r="AB3" s="130"/>
      <c r="AC3" s="131" t="s">
        <v>2</v>
      </c>
      <c r="AD3" s="132" t="s">
        <v>3</v>
      </c>
      <c r="AE3" s="132"/>
      <c r="AF3" s="132"/>
      <c r="AG3" s="132" t="s">
        <v>3</v>
      </c>
      <c r="AH3" s="132" t="s">
        <v>3</v>
      </c>
    </row>
    <row r="4" spans="1:35">
      <c r="A4" s="135"/>
      <c r="B4" s="136"/>
      <c r="H4" s="137">
        <v>40853</v>
      </c>
      <c r="I4" s="138">
        <v>2763.7460000000001</v>
      </c>
      <c r="J4" s="138">
        <v>2154.3193000000001</v>
      </c>
      <c r="K4" s="138">
        <v>2112.9607000000001</v>
      </c>
      <c r="L4" s="138">
        <v>2005.7769000000001</v>
      </c>
      <c r="M4" s="138">
        <v>1224.5275999999999</v>
      </c>
      <c r="O4" s="140">
        <f t="shared" ref="O4:O67" si="0">H4</f>
        <v>40853</v>
      </c>
      <c r="P4" s="141">
        <v>0</v>
      </c>
      <c r="Q4" s="141">
        <v>0</v>
      </c>
      <c r="R4" s="141">
        <v>0</v>
      </c>
      <c r="S4" s="141">
        <v>0</v>
      </c>
      <c r="T4" s="141">
        <v>0</v>
      </c>
      <c r="V4" s="140">
        <f>H54</f>
        <v>41217</v>
      </c>
      <c r="W4" s="142">
        <v>0</v>
      </c>
      <c r="X4" s="142">
        <v>0</v>
      </c>
      <c r="Y4" s="142">
        <v>0</v>
      </c>
      <c r="Z4" s="142">
        <v>0</v>
      </c>
      <c r="AA4" s="142">
        <v>0</v>
      </c>
      <c r="AC4" s="140">
        <f>H104</f>
        <v>41574</v>
      </c>
      <c r="AD4" s="142">
        <v>0</v>
      </c>
      <c r="AE4" s="142">
        <v>0</v>
      </c>
      <c r="AF4" s="142">
        <v>0</v>
      </c>
      <c r="AG4" s="142">
        <v>0</v>
      </c>
      <c r="AH4" s="142">
        <v>0</v>
      </c>
    </row>
    <row r="5" spans="1:35">
      <c r="A5" s="143" t="s">
        <v>8</v>
      </c>
      <c r="B5" s="144" t="str">
        <f>P2</f>
        <v>沪深300</v>
      </c>
      <c r="C5" s="144" t="str">
        <f>Q2</f>
        <v>通信(中信)</v>
      </c>
      <c r="D5" s="144" t="str">
        <f>R2</f>
        <v>通信设备制造(中信)</v>
      </c>
      <c r="E5" s="144" t="str">
        <f>S2</f>
        <v>电信运营Ⅱ(中信)</v>
      </c>
      <c r="F5" s="144" t="str">
        <f>T2</f>
        <v>增值服务Ⅱ(中信)</v>
      </c>
      <c r="H5" s="137">
        <v>40860</v>
      </c>
      <c r="I5" s="138">
        <v>2695.002</v>
      </c>
      <c r="J5" s="138">
        <v>2112.7537000000002</v>
      </c>
      <c r="K5" s="138">
        <v>2089.9380000000001</v>
      </c>
      <c r="L5" s="138">
        <v>1875.3486</v>
      </c>
      <c r="M5" s="138">
        <v>1247.6824999999999</v>
      </c>
      <c r="O5" s="140">
        <f t="shared" si="0"/>
        <v>40860</v>
      </c>
      <c r="P5" s="141">
        <f t="shared" ref="P5:T36" si="1">I5/I$4-1</f>
        <v>-2.487348692680158E-2</v>
      </c>
      <c r="Q5" s="141">
        <f t="shared" si="1"/>
        <v>-1.9294075859599746E-2</v>
      </c>
      <c r="R5" s="141">
        <f t="shared" si="1"/>
        <v>-1.089594330836352E-2</v>
      </c>
      <c r="S5" s="141">
        <f t="shared" si="1"/>
        <v>-6.5026324712384564E-2</v>
      </c>
      <c r="T5" s="141">
        <f t="shared" si="1"/>
        <v>1.8909251208384381E-2</v>
      </c>
      <c r="V5" s="140">
        <f t="shared" ref="V5:V68" si="2">H55</f>
        <v>41224</v>
      </c>
      <c r="W5" s="142">
        <f>I55/I$54-1</f>
        <v>-2.8546359548009437E-2</v>
      </c>
      <c r="X5" s="142">
        <f t="shared" ref="X5:AA20" si="3">J55/J$54-1</f>
        <v>-3.8266108786610964E-2</v>
      </c>
      <c r="Y5" s="142">
        <f t="shared" si="3"/>
        <v>-3.9360900156354739E-2</v>
      </c>
      <c r="Z5" s="142">
        <f t="shared" si="3"/>
        <v>-4.1552974195057213E-2</v>
      </c>
      <c r="AA5" s="142">
        <f t="shared" si="3"/>
        <v>-2.870888273174621E-2</v>
      </c>
      <c r="AC5" s="140">
        <f t="shared" ref="AC5:AC56" si="4">H105</f>
        <v>41581</v>
      </c>
      <c r="AD5" s="142">
        <f>I105/I$104-1</f>
        <v>6.9244633551452939E-3</v>
      </c>
      <c r="AE5" s="142">
        <f t="shared" ref="AE5:AH20" si="5">J105/J$104-1</f>
        <v>-4.6611060214422073E-2</v>
      </c>
      <c r="AF5" s="142">
        <f t="shared" si="5"/>
        <v>-5.1922349167343063E-2</v>
      </c>
      <c r="AG5" s="142">
        <f t="shared" si="5"/>
        <v>1.4881053771798713E-2</v>
      </c>
      <c r="AH5" s="142">
        <f t="shared" si="5"/>
        <v>-6.5026655656572729E-2</v>
      </c>
    </row>
    <row r="6" spans="1:35">
      <c r="A6" s="145">
        <f>通信行业周报!H7-3</f>
        <v>41936</v>
      </c>
      <c r="B6" s="146">
        <f ca="1">OFFSET(I$1,MATCH($A$6,$H$1:$H$156)-1,0)/OFFSET(I$1,MATCH($A$6,$H$1:$H$156)-2,0)-1</f>
        <v>-2.0897461310250165E-2</v>
      </c>
      <c r="C6" s="146">
        <f ca="1">OFFSET(J$1,MATCH($A$6,$H$1:$H$156)-1,0)/OFFSET(J$1,MATCH($A$6,$H$1:$H$156)-2,0)-1</f>
        <v>-7.2854625447594801E-3</v>
      </c>
      <c r="D6" s="146">
        <f ca="1">OFFSET(K$1,MATCH($A$6,$H$1:$H$156)-1,0)/OFFSET(K$1,MATCH($A$6,$H$1:$H$156)-2,0)-1</f>
        <v>-1.4617206881502032E-3</v>
      </c>
      <c r="E6" s="146">
        <f ca="1">OFFSET(L$1,MATCH($A$6,$H$1:$H$156)-1,0)/OFFSET(L$1,MATCH($A$6,$H$1:$H$156)-2,0)-1</f>
        <v>-4.0375824947181504E-2</v>
      </c>
      <c r="F6" s="146">
        <f ca="1">OFFSET(M$1,MATCH($A$6,$H$1:$H$156)-1,0)/OFFSET(M$1,MATCH($A$6,$H$1:$H$156)-2,0)-1</f>
        <v>-1.0193023550906122E-2</v>
      </c>
      <c r="H6" s="137">
        <v>40867</v>
      </c>
      <c r="I6" s="138">
        <v>2606.4949999999999</v>
      </c>
      <c r="J6" s="138">
        <v>2096.8930999999998</v>
      </c>
      <c r="K6" s="138">
        <v>2074.7849000000001</v>
      </c>
      <c r="L6" s="138">
        <v>1889.4489000000001</v>
      </c>
      <c r="M6" s="138">
        <v>1199.2651000000001</v>
      </c>
      <c r="O6" s="140">
        <f t="shared" si="0"/>
        <v>40867</v>
      </c>
      <c r="P6" s="141">
        <f t="shared" si="1"/>
        <v>-5.6897775700082476E-2</v>
      </c>
      <c r="Q6" s="141">
        <f t="shared" si="1"/>
        <v>-2.6656308561131326E-2</v>
      </c>
      <c r="R6" s="141">
        <f t="shared" si="1"/>
        <v>-1.8067444415790557E-2</v>
      </c>
      <c r="S6" s="141">
        <f t="shared" si="1"/>
        <v>-5.799648006715008E-2</v>
      </c>
      <c r="T6" s="141">
        <f t="shared" si="1"/>
        <v>-2.0630404737304264E-2</v>
      </c>
      <c r="V6" s="140">
        <f t="shared" si="2"/>
        <v>41231</v>
      </c>
      <c r="W6" s="142">
        <f t="shared" ref="W6:AA68" si="6">I56/I$54-1</f>
        <v>-5.6153745447104941E-2</v>
      </c>
      <c r="X6" s="142">
        <f t="shared" si="3"/>
        <v>-8.6841841004184128E-2</v>
      </c>
      <c r="Y6" s="142">
        <f t="shared" si="3"/>
        <v>-8.8389267366540181E-2</v>
      </c>
      <c r="Z6" s="142">
        <f t="shared" si="3"/>
        <v>-8.8648943634520916E-2</v>
      </c>
      <c r="AA6" s="142">
        <f t="shared" si="3"/>
        <v>-7.71639855549896E-2</v>
      </c>
      <c r="AC6" s="140">
        <f t="shared" si="4"/>
        <v>41588</v>
      </c>
      <c r="AD6" s="142">
        <f t="shared" ref="AD6:AH56" si="7">I106/I$104-1</f>
        <v>-2.5591087239118848E-2</v>
      </c>
      <c r="AE6" s="142">
        <f t="shared" si="5"/>
        <v>-6.4897422304726282E-2</v>
      </c>
      <c r="AF6" s="142">
        <f t="shared" si="5"/>
        <v>-6.1530746347240983E-2</v>
      </c>
      <c r="AG6" s="142">
        <f t="shared" si="5"/>
        <v>-1.4880805708757494E-2</v>
      </c>
      <c r="AH6" s="142">
        <f t="shared" si="5"/>
        <v>-0.10418212185989584</v>
      </c>
      <c r="AI6" s="141"/>
    </row>
    <row r="7" spans="1:35">
      <c r="A7" s="135"/>
      <c r="B7" s="136"/>
      <c r="H7" s="137">
        <v>40874</v>
      </c>
      <c r="I7" s="138">
        <v>2569.973</v>
      </c>
      <c r="J7" s="138">
        <v>2078.4468000000002</v>
      </c>
      <c r="K7" s="138">
        <v>2041.5393999999999</v>
      </c>
      <c r="L7" s="138">
        <v>1889.4490000000001</v>
      </c>
      <c r="M7" s="138">
        <v>1229.1424999999999</v>
      </c>
      <c r="O7" s="140">
        <f t="shared" si="0"/>
        <v>40874</v>
      </c>
      <c r="P7" s="141">
        <f t="shared" si="1"/>
        <v>-7.011244882851031E-2</v>
      </c>
      <c r="Q7" s="141">
        <f t="shared" si="1"/>
        <v>-3.5218781171388991E-2</v>
      </c>
      <c r="R7" s="141">
        <f t="shared" si="1"/>
        <v>-3.3801527875080728E-2</v>
      </c>
      <c r="S7" s="141">
        <f t="shared" si="1"/>
        <v>-5.7996430211156635E-2</v>
      </c>
      <c r="T7" s="141">
        <f t="shared" si="1"/>
        <v>3.768718647092939E-3</v>
      </c>
      <c r="V7" s="140">
        <f t="shared" si="2"/>
        <v>41238</v>
      </c>
      <c r="W7" s="142">
        <f t="shared" si="6"/>
        <v>-4.9462149304613234E-2</v>
      </c>
      <c r="X7" s="142">
        <f t="shared" si="3"/>
        <v>-8.2476987447698824E-2</v>
      </c>
      <c r="Y7" s="142">
        <f t="shared" si="3"/>
        <v>-8.0459850346214168E-2</v>
      </c>
      <c r="Z7" s="142">
        <f t="shared" si="3"/>
        <v>-9.9734934123333674E-2</v>
      </c>
      <c r="AA7" s="142">
        <f t="shared" si="3"/>
        <v>-6.9177148553935863E-2</v>
      </c>
      <c r="AC7" s="140">
        <f t="shared" si="4"/>
        <v>41595</v>
      </c>
      <c r="AD7" s="142">
        <f t="shared" si="7"/>
        <v>-7.5256727824809522E-3</v>
      </c>
      <c r="AE7" s="142">
        <f t="shared" si="5"/>
        <v>-3.0777585864437573E-2</v>
      </c>
      <c r="AF7" s="142">
        <f t="shared" si="5"/>
        <v>-2.4728382218701661E-2</v>
      </c>
      <c r="AG7" s="142">
        <f t="shared" si="5"/>
        <v>-2.3809338746619946E-2</v>
      </c>
      <c r="AH7" s="142">
        <f t="shared" si="5"/>
        <v>-5.6437022880885701E-2</v>
      </c>
      <c r="AI7" s="141"/>
    </row>
    <row r="8" spans="1:35">
      <c r="A8" s="72" t="s">
        <v>6</v>
      </c>
      <c r="D8" s="115"/>
      <c r="H8" s="137">
        <v>40881</v>
      </c>
      <c r="I8" s="138">
        <v>2557.3110000000001</v>
      </c>
      <c r="J8" s="138">
        <v>1973.5145</v>
      </c>
      <c r="K8" s="138">
        <v>1922.8742999999999</v>
      </c>
      <c r="L8" s="138">
        <v>1861.248</v>
      </c>
      <c r="M8" s="138">
        <v>1141.8293000000001</v>
      </c>
      <c r="O8" s="140">
        <f t="shared" si="0"/>
        <v>40881</v>
      </c>
      <c r="P8" s="141">
        <f t="shared" si="1"/>
        <v>-7.4693911813893177E-2</v>
      </c>
      <c r="Q8" s="141">
        <f t="shared" si="1"/>
        <v>-8.3926649127638697E-2</v>
      </c>
      <c r="R8" s="141">
        <f t="shared" si="1"/>
        <v>-8.9962108618489744E-2</v>
      </c>
      <c r="S8" s="141">
        <f t="shared" si="1"/>
        <v>-7.2056318925599383E-2</v>
      </c>
      <c r="T8" s="141">
        <f t="shared" si="1"/>
        <v>-6.7534859973756189E-2</v>
      </c>
      <c r="V8" s="140">
        <f t="shared" si="2"/>
        <v>41245</v>
      </c>
      <c r="W8" s="142">
        <f t="shared" si="6"/>
        <v>-7.2444461399339466E-2</v>
      </c>
      <c r="X8" s="142">
        <f t="shared" si="3"/>
        <v>-0.14263430962343093</v>
      </c>
      <c r="Y8" s="142">
        <f t="shared" si="3"/>
        <v>-0.14825776189412554</v>
      </c>
      <c r="Z8" s="142">
        <f t="shared" si="3"/>
        <v>-0.12189132299056693</v>
      </c>
      <c r="AA8" s="142">
        <f t="shared" si="3"/>
        <v>-0.14384470952355621</v>
      </c>
      <c r="AC8" s="140">
        <f t="shared" si="4"/>
        <v>41602</v>
      </c>
      <c r="AD8" s="142">
        <f t="shared" si="7"/>
        <v>1.2413876960633008E-2</v>
      </c>
      <c r="AE8" s="142">
        <f t="shared" si="5"/>
        <v>9.6936583675804044E-3</v>
      </c>
      <c r="AF8" s="142">
        <f t="shared" si="5"/>
        <v>2.8093029162513883E-2</v>
      </c>
      <c r="AG8" s="142">
        <f t="shared" si="5"/>
        <v>-8.9282849748214543E-3</v>
      </c>
      <c r="AH8" s="142">
        <f t="shared" si="5"/>
        <v>-4.0661407367376223E-2</v>
      </c>
      <c r="AI8" s="141"/>
    </row>
    <row r="9" spans="1:35">
      <c r="H9" s="137">
        <v>40888</v>
      </c>
      <c r="I9" s="138">
        <v>2503.4609999999998</v>
      </c>
      <c r="J9" s="138">
        <v>1936.5418999999999</v>
      </c>
      <c r="K9" s="138">
        <v>1891.4825000000001</v>
      </c>
      <c r="L9" s="138">
        <v>1822.472</v>
      </c>
      <c r="M9" s="138">
        <v>1106.9443000000001</v>
      </c>
      <c r="O9" s="140">
        <f t="shared" si="0"/>
        <v>40888</v>
      </c>
      <c r="P9" s="141">
        <f t="shared" si="1"/>
        <v>-9.4178336214688407E-2</v>
      </c>
      <c r="Q9" s="141">
        <f t="shared" si="1"/>
        <v>-0.10108872904773225</v>
      </c>
      <c r="R9" s="141">
        <f t="shared" si="1"/>
        <v>-0.10481889227755159</v>
      </c>
      <c r="S9" s="141">
        <f t="shared" si="1"/>
        <v>-9.1388478947982743E-2</v>
      </c>
      <c r="T9" s="141">
        <f t="shared" si="1"/>
        <v>-9.6023397104319841E-2</v>
      </c>
      <c r="V9" s="140">
        <f t="shared" si="2"/>
        <v>41252</v>
      </c>
      <c r="W9" s="142">
        <f t="shared" si="6"/>
        <v>-2.6017719984705812E-2</v>
      </c>
      <c r="X9" s="142">
        <f t="shared" si="3"/>
        <v>-9.6756485355648514E-2</v>
      </c>
      <c r="Y9" s="142">
        <f t="shared" si="3"/>
        <v>-0.10238440920259106</v>
      </c>
      <c r="Z9" s="142">
        <f t="shared" si="3"/>
        <v>-6.9267950417089108E-2</v>
      </c>
      <c r="AA9" s="142">
        <f t="shared" si="3"/>
        <v>-0.10704115874695963</v>
      </c>
      <c r="AC9" s="140">
        <f t="shared" si="4"/>
        <v>41609</v>
      </c>
      <c r="AD9" s="142">
        <f t="shared" si="7"/>
        <v>2.9716380297049705E-2</v>
      </c>
      <c r="AE9" s="142">
        <f t="shared" si="5"/>
        <v>5.1085632172077844E-2</v>
      </c>
      <c r="AF9" s="142">
        <f t="shared" si="5"/>
        <v>6.5968122177540112E-2</v>
      </c>
      <c r="AG9" s="142">
        <f t="shared" si="5"/>
        <v>2.3809669497341757E-2</v>
      </c>
      <c r="AH9" s="142">
        <f t="shared" si="5"/>
        <v>1.5965590676062291E-2</v>
      </c>
      <c r="AI9" s="141"/>
    </row>
    <row r="10" spans="1:35">
      <c r="A10" s="147" t="s">
        <v>24</v>
      </c>
      <c r="B10" s="148">
        <v>2</v>
      </c>
      <c r="C10" s="148"/>
      <c r="D10" s="148"/>
      <c r="E10" s="148"/>
      <c r="F10" s="148"/>
      <c r="G10" s="148"/>
      <c r="H10" s="137">
        <v>40895</v>
      </c>
      <c r="I10" s="138">
        <v>2390.1289999999999</v>
      </c>
      <c r="J10" s="138">
        <v>1835.5903000000001</v>
      </c>
      <c r="K10" s="138">
        <v>1780.8330000000001</v>
      </c>
      <c r="L10" s="138">
        <v>1720.2445</v>
      </c>
      <c r="M10" s="138">
        <v>1107.4474</v>
      </c>
      <c r="O10" s="140">
        <f t="shared" si="0"/>
        <v>40895</v>
      </c>
      <c r="P10" s="141">
        <f t="shared" si="1"/>
        <v>-0.13518499891089852</v>
      </c>
      <c r="Q10" s="141">
        <f t="shared" si="1"/>
        <v>-0.14794882077136851</v>
      </c>
      <c r="R10" s="141">
        <f t="shared" si="1"/>
        <v>-0.15718593346293663</v>
      </c>
      <c r="S10" s="141">
        <f t="shared" si="1"/>
        <v>-0.14235501465791134</v>
      </c>
      <c r="T10" s="141">
        <f t="shared" si="1"/>
        <v>-9.5612544788700515E-2</v>
      </c>
      <c r="V10" s="140">
        <f t="shared" si="2"/>
        <v>41259</v>
      </c>
      <c r="W10" s="142">
        <f t="shared" si="6"/>
        <v>2.1281235179519076E-2</v>
      </c>
      <c r="X10" s="142">
        <f t="shared" si="3"/>
        <v>-6.9134728033472759E-2</v>
      </c>
      <c r="Y10" s="142">
        <f t="shared" si="3"/>
        <v>-7.2998101407192428E-2</v>
      </c>
      <c r="Z10" s="142">
        <f t="shared" si="3"/>
        <v>-4.9879161144460893E-2</v>
      </c>
      <c r="AA10" s="142">
        <f t="shared" si="3"/>
        <v>-7.6911896509744615E-2</v>
      </c>
      <c r="AC10" s="140">
        <f t="shared" si="4"/>
        <v>41616</v>
      </c>
      <c r="AD10" s="142">
        <f t="shared" si="7"/>
        <v>3.5349763294897807E-2</v>
      </c>
      <c r="AE10" s="142">
        <f t="shared" si="5"/>
        <v>-6.675902032056702E-3</v>
      </c>
      <c r="AF10" s="142">
        <f t="shared" si="5"/>
        <v>9.7180106522047893E-3</v>
      </c>
      <c r="AG10" s="142">
        <f t="shared" si="5"/>
        <v>8.9286984132235236E-3</v>
      </c>
      <c r="AH10" s="142">
        <f t="shared" si="5"/>
        <v>-6.6905824564618466E-2</v>
      </c>
      <c r="AI10" s="141"/>
    </row>
    <row r="11" spans="1:35">
      <c r="A11" s="147" t="s">
        <v>25</v>
      </c>
      <c r="B11" s="148"/>
      <c r="C11" s="148"/>
      <c r="D11" s="148"/>
      <c r="E11" s="148"/>
      <c r="F11" s="148"/>
      <c r="G11" s="148"/>
      <c r="H11" s="137">
        <v>40902</v>
      </c>
      <c r="I11" s="138">
        <v>2359.1590000000001</v>
      </c>
      <c r="J11" s="138">
        <v>1833.6964</v>
      </c>
      <c r="K11" s="138">
        <v>1749.0715</v>
      </c>
      <c r="L11" s="138">
        <v>1808.3717999999999</v>
      </c>
      <c r="M11" s="138">
        <v>1111.8973000000001</v>
      </c>
      <c r="O11" s="140">
        <f t="shared" si="0"/>
        <v>40902</v>
      </c>
      <c r="P11" s="141">
        <f t="shared" si="1"/>
        <v>-0.14639080436480056</v>
      </c>
      <c r="Q11" s="141">
        <f t="shared" si="1"/>
        <v>-0.14882793836549668</v>
      </c>
      <c r="R11" s="141">
        <f t="shared" si="1"/>
        <v>-0.17221768488169231</v>
      </c>
      <c r="S11" s="141">
        <f t="shared" si="1"/>
        <v>-9.8418273737223783E-2</v>
      </c>
      <c r="T11" s="141">
        <f t="shared" si="1"/>
        <v>-9.1978571981554236E-2</v>
      </c>
      <c r="V11" s="140">
        <f t="shared" si="2"/>
        <v>41266</v>
      </c>
      <c r="W11" s="142">
        <f t="shared" si="6"/>
        <v>2.827671891568051E-2</v>
      </c>
      <c r="X11" s="142">
        <f t="shared" si="3"/>
        <v>-6.3544769874476992E-2</v>
      </c>
      <c r="Y11" s="142">
        <f t="shared" si="3"/>
        <v>-6.5878378378378399E-2</v>
      </c>
      <c r="Z11" s="142">
        <f t="shared" si="3"/>
        <v>-6.0949559522881502E-2</v>
      </c>
      <c r="AA11" s="142">
        <f t="shared" si="3"/>
        <v>-5.6315261001416816E-2</v>
      </c>
      <c r="AC11" s="140">
        <f t="shared" si="4"/>
        <v>41623</v>
      </c>
      <c r="AD11" s="142">
        <f t="shared" si="7"/>
        <v>1.6077285809642072E-2</v>
      </c>
      <c r="AE11" s="142">
        <f t="shared" si="5"/>
        <v>-1.9036134035413932E-3</v>
      </c>
      <c r="AF11" s="142">
        <f t="shared" si="5"/>
        <v>6.5898785283431405E-3</v>
      </c>
      <c r="AG11" s="142">
        <f t="shared" si="5"/>
        <v>-8.9283676625018238E-3</v>
      </c>
      <c r="AH11" s="142">
        <f t="shared" si="5"/>
        <v>-2.7144454615460778E-2</v>
      </c>
      <c r="AI11" s="141"/>
    </row>
    <row r="12" spans="1:35">
      <c r="A12" s="147" t="s">
        <v>26</v>
      </c>
      <c r="B12" s="148"/>
      <c r="C12" s="148"/>
      <c r="D12" s="148"/>
      <c r="E12" s="148"/>
      <c r="F12" s="148"/>
      <c r="G12" s="148"/>
      <c r="H12" s="137">
        <v>40909</v>
      </c>
      <c r="I12" s="138">
        <v>2345.7420000000002</v>
      </c>
      <c r="J12" s="138">
        <v>1800.5889</v>
      </c>
      <c r="K12" s="138">
        <v>1705.9663</v>
      </c>
      <c r="L12" s="138">
        <v>1847.1476</v>
      </c>
      <c r="M12" s="138">
        <v>1046.6815999999999</v>
      </c>
      <c r="O12" s="140">
        <f t="shared" si="0"/>
        <v>40909</v>
      </c>
      <c r="P12" s="141">
        <f t="shared" si="1"/>
        <v>-0.15124544730232081</v>
      </c>
      <c r="Q12" s="141">
        <f t="shared" si="1"/>
        <v>-0.16419590169386689</v>
      </c>
      <c r="R12" s="141">
        <f t="shared" si="1"/>
        <v>-0.1926180643113713</v>
      </c>
      <c r="S12" s="141">
        <f t="shared" si="1"/>
        <v>-7.9086213426827312E-2</v>
      </c>
      <c r="T12" s="141">
        <f t="shared" si="1"/>
        <v>-0.14523641606771465</v>
      </c>
      <c r="V12" s="140">
        <f t="shared" si="2"/>
        <v>41273</v>
      </c>
      <c r="W12" s="142">
        <f t="shared" si="6"/>
        <v>7.511572438392311E-2</v>
      </c>
      <c r="X12" s="142">
        <f t="shared" si="3"/>
        <v>-1.8041841004184156E-2</v>
      </c>
      <c r="Y12" s="142">
        <f t="shared" si="3"/>
        <v>-1.1496258655349534E-2</v>
      </c>
      <c r="Z12" s="142">
        <f t="shared" si="3"/>
        <v>-3.8785374600452172E-2</v>
      </c>
      <c r="AA12" s="142">
        <f t="shared" si="3"/>
        <v>-2.2153661412153358E-2</v>
      </c>
      <c r="AC12" s="140">
        <f t="shared" si="4"/>
        <v>41630</v>
      </c>
      <c r="AD12" s="142">
        <f t="shared" si="7"/>
        <v>-3.8176376438163517E-2</v>
      </c>
      <c r="AE12" s="142">
        <f t="shared" si="5"/>
        <v>-5.1212524880639543E-2</v>
      </c>
      <c r="AF12" s="142">
        <f t="shared" si="5"/>
        <v>-4.2861370474301719E-2</v>
      </c>
      <c r="AG12" s="142">
        <f t="shared" si="5"/>
        <v>-4.7618842868600963E-2</v>
      </c>
      <c r="AH12" s="142">
        <f t="shared" si="5"/>
        <v>-8.1367631942170004E-2</v>
      </c>
    </row>
    <row r="13" spans="1:35">
      <c r="A13" s="147"/>
      <c r="B13" s="148"/>
      <c r="C13" s="148"/>
      <c r="D13" s="148"/>
      <c r="E13" s="148"/>
      <c r="F13" s="148"/>
      <c r="G13" s="148"/>
      <c r="H13" s="137">
        <v>40916</v>
      </c>
      <c r="I13" s="138">
        <v>2290.6010000000001</v>
      </c>
      <c r="J13" s="138">
        <v>1684.4109000000001</v>
      </c>
      <c r="K13" s="138">
        <v>1594.0842</v>
      </c>
      <c r="L13" s="138">
        <v>1787.2212999999999</v>
      </c>
      <c r="M13" s="138">
        <v>910.43370000000004</v>
      </c>
      <c r="O13" s="140">
        <f t="shared" si="0"/>
        <v>40916</v>
      </c>
      <c r="P13" s="141">
        <f t="shared" si="1"/>
        <v>-0.17119699132988342</v>
      </c>
      <c r="Q13" s="141">
        <f t="shared" si="1"/>
        <v>-0.21812384078813196</v>
      </c>
      <c r="R13" s="141">
        <f t="shared" si="1"/>
        <v>-0.24556845756762069</v>
      </c>
      <c r="S13" s="141">
        <f t="shared" si="1"/>
        <v>-0.10896306563307223</v>
      </c>
      <c r="T13" s="141">
        <f t="shared" si="1"/>
        <v>-0.25650209925852208</v>
      </c>
      <c r="V13" s="140">
        <f t="shared" si="2"/>
        <v>41280</v>
      </c>
      <c r="W13" s="142">
        <f t="shared" si="6"/>
        <v>9.4346043435551197E-2</v>
      </c>
      <c r="X13" s="142">
        <f t="shared" si="3"/>
        <v>-1.2759832635983237E-2</v>
      </c>
      <c r="Y13" s="142">
        <f t="shared" si="3"/>
        <v>-2.6105651105651217E-3</v>
      </c>
      <c r="Z13" s="142">
        <f t="shared" si="3"/>
        <v>-3.3242379356045904E-2</v>
      </c>
      <c r="AA13" s="142">
        <f t="shared" si="3"/>
        <v>-3.4549700732607658E-2</v>
      </c>
      <c r="AC13" s="140">
        <f t="shared" si="4"/>
        <v>41637</v>
      </c>
      <c r="AD13" s="142">
        <f t="shared" si="7"/>
        <v>-2.7477044059278311E-2</v>
      </c>
      <c r="AE13" s="142">
        <f t="shared" si="5"/>
        <v>-4.241567003761082E-2</v>
      </c>
      <c r="AF13" s="142">
        <f t="shared" si="5"/>
        <v>-4.120924284899552E-2</v>
      </c>
      <c r="AG13" s="142">
        <f t="shared" si="5"/>
        <v>-4.7618925556281333E-2</v>
      </c>
      <c r="AH13" s="142">
        <f t="shared" si="5"/>
        <v>-4.6830703455452372E-2</v>
      </c>
    </row>
    <row r="14" spans="1:35">
      <c r="A14" s="147"/>
      <c r="B14" s="148"/>
      <c r="C14" s="148"/>
      <c r="D14" s="148"/>
      <c r="E14" s="148"/>
      <c r="F14" s="148"/>
      <c r="G14" s="148"/>
      <c r="H14" s="137">
        <v>40923</v>
      </c>
      <c r="I14" s="138">
        <v>2394.3339999999998</v>
      </c>
      <c r="J14" s="138">
        <v>1731.3544999999999</v>
      </c>
      <c r="K14" s="138">
        <v>1646.7781</v>
      </c>
      <c r="L14" s="138">
        <v>1773.1207999999999</v>
      </c>
      <c r="M14" s="138">
        <v>984.49620000000004</v>
      </c>
      <c r="O14" s="140">
        <f t="shared" si="0"/>
        <v>40923</v>
      </c>
      <c r="P14" s="141">
        <f t="shared" si="1"/>
        <v>-0.13366351321720604</v>
      </c>
      <c r="Q14" s="141">
        <f t="shared" si="1"/>
        <v>-0.19633338474941953</v>
      </c>
      <c r="R14" s="141">
        <f t="shared" si="1"/>
        <v>-0.2206300382207772</v>
      </c>
      <c r="S14" s="141">
        <f t="shared" si="1"/>
        <v>-0.11599300999029361</v>
      </c>
      <c r="T14" s="141">
        <f t="shared" si="1"/>
        <v>-0.19601959155514326</v>
      </c>
      <c r="V14" s="140">
        <f t="shared" si="2"/>
        <v>41287</v>
      </c>
      <c r="W14" s="142">
        <f t="shared" si="6"/>
        <v>7.6494706460190853E-2</v>
      </c>
      <c r="X14" s="142">
        <f t="shared" si="3"/>
        <v>2.946945606694551E-2</v>
      </c>
      <c r="Y14" s="142">
        <f t="shared" si="3"/>
        <v>4.1810922492740543E-2</v>
      </c>
      <c r="Z14" s="142">
        <f t="shared" si="3"/>
        <v>-3.8785374600452172E-2</v>
      </c>
      <c r="AA14" s="142">
        <f t="shared" si="3"/>
        <v>6.1401805381638974E-2</v>
      </c>
      <c r="AC14" s="140">
        <f t="shared" si="4"/>
        <v>41644</v>
      </c>
      <c r="AD14" s="142">
        <f t="shared" si="7"/>
        <v>-3.2838531782404479E-2</v>
      </c>
      <c r="AE14" s="142">
        <f t="shared" si="5"/>
        <v>-1.809210218534385E-2</v>
      </c>
      <c r="AF14" s="142">
        <f t="shared" si="5"/>
        <v>-1.2258818496543422E-2</v>
      </c>
      <c r="AG14" s="142">
        <f t="shared" si="5"/>
        <v>-5.6547541281824376E-2</v>
      </c>
      <c r="AH14" s="142">
        <f t="shared" si="5"/>
        <v>-1.9698532074617248E-2</v>
      </c>
    </row>
    <row r="15" spans="1:35">
      <c r="A15" s="148"/>
      <c r="B15" s="148"/>
      <c r="C15" s="148"/>
      <c r="D15" s="148"/>
      <c r="E15" s="148"/>
      <c r="F15" s="148"/>
      <c r="G15" s="148"/>
      <c r="H15" s="137">
        <v>40930</v>
      </c>
      <c r="I15" s="138">
        <v>2504.0859999999998</v>
      </c>
      <c r="J15" s="138">
        <v>1715.9102</v>
      </c>
      <c r="K15" s="138">
        <v>1617.5872999999999</v>
      </c>
      <c r="L15" s="138">
        <v>1818.9469999999999</v>
      </c>
      <c r="M15" s="138">
        <v>955.37639999999999</v>
      </c>
      <c r="O15" s="140">
        <f t="shared" si="0"/>
        <v>40930</v>
      </c>
      <c r="P15" s="141">
        <f t="shared" si="1"/>
        <v>-9.3952193870203815E-2</v>
      </c>
      <c r="Q15" s="141">
        <f t="shared" si="1"/>
        <v>-0.20350237775802316</v>
      </c>
      <c r="R15" s="141">
        <f t="shared" si="1"/>
        <v>-0.23444515555826484</v>
      </c>
      <c r="S15" s="141">
        <f t="shared" si="1"/>
        <v>-9.3145902717296281E-2</v>
      </c>
      <c r="T15" s="141">
        <f t="shared" si="1"/>
        <v>-0.21980002737382154</v>
      </c>
      <c r="V15" s="140">
        <f t="shared" si="2"/>
        <v>41294</v>
      </c>
      <c r="W15" s="142">
        <f t="shared" si="6"/>
        <v>0.12513796323350279</v>
      </c>
      <c r="X15" s="142">
        <f t="shared" si="3"/>
        <v>6.2400000000000011E-2</v>
      </c>
      <c r="Y15" s="142">
        <f t="shared" si="3"/>
        <v>7.4261503238775894E-2</v>
      </c>
      <c r="Z15" s="142">
        <f t="shared" si="3"/>
        <v>-5.542995244406379E-3</v>
      </c>
      <c r="AA15" s="142">
        <f t="shared" si="3"/>
        <v>9.6243012389787053E-2</v>
      </c>
      <c r="AC15" s="140">
        <f t="shared" si="4"/>
        <v>41651</v>
      </c>
      <c r="AD15" s="142">
        <f t="shared" si="7"/>
        <v>-6.9117129866724913E-2</v>
      </c>
      <c r="AE15" s="142">
        <f t="shared" si="5"/>
        <v>-4.7358515298279502E-2</v>
      </c>
      <c r="AF15" s="142">
        <f t="shared" si="5"/>
        <v>-5.1727176933988317E-2</v>
      </c>
      <c r="AG15" s="142">
        <f t="shared" si="5"/>
        <v>-0.10714272720507367</v>
      </c>
      <c r="AH15" s="142">
        <f t="shared" si="5"/>
        <v>-5.7629949049059492E-3</v>
      </c>
    </row>
    <row r="16" spans="1:35">
      <c r="A16" s="148"/>
      <c r="B16" s="148"/>
      <c r="C16" s="148"/>
      <c r="D16" s="148"/>
      <c r="E16" s="148"/>
      <c r="F16" s="148"/>
      <c r="G16" s="148"/>
      <c r="H16" s="137">
        <v>40944</v>
      </c>
      <c r="I16" s="138">
        <v>2506.09</v>
      </c>
      <c r="J16" s="138">
        <v>1741.2530999999999</v>
      </c>
      <c r="K16" s="138">
        <v>1674.8290999999999</v>
      </c>
      <c r="L16" s="138">
        <v>1709.6691000000001</v>
      </c>
      <c r="M16" s="138">
        <v>1009.8739</v>
      </c>
      <c r="O16" s="140">
        <f t="shared" si="0"/>
        <v>40944</v>
      </c>
      <c r="P16" s="141">
        <f t="shared" si="1"/>
        <v>-9.3227091056848232E-2</v>
      </c>
      <c r="Q16" s="141">
        <f t="shared" si="1"/>
        <v>-0.19173861553391836</v>
      </c>
      <c r="R16" s="141">
        <f t="shared" si="1"/>
        <v>-0.20735435353814202</v>
      </c>
      <c r="S16" s="141">
        <f t="shared" si="1"/>
        <v>-0.14762748538982573</v>
      </c>
      <c r="T16" s="141">
        <f t="shared" si="1"/>
        <v>-0.17529510972231244</v>
      </c>
      <c r="V16" s="140">
        <f t="shared" si="2"/>
        <v>41301</v>
      </c>
      <c r="W16" s="142">
        <f t="shared" si="6"/>
        <v>0.11483569695167373</v>
      </c>
      <c r="X16" s="142">
        <f t="shared" si="3"/>
        <v>3.3245188284518834E-2</v>
      </c>
      <c r="Y16" s="142">
        <f t="shared" si="3"/>
        <v>4.7604422604422547E-2</v>
      </c>
      <c r="Z16" s="142">
        <f t="shared" si="3"/>
        <v>-4.1560770250253287E-2</v>
      </c>
      <c r="AA16" s="142">
        <f t="shared" si="3"/>
        <v>6.4355832295723836E-2</v>
      </c>
      <c r="AC16" s="140">
        <f t="shared" si="4"/>
        <v>41658</v>
      </c>
      <c r="AD16" s="142">
        <f t="shared" si="7"/>
        <v>-8.0247526027428684E-2</v>
      </c>
      <c r="AE16" s="142">
        <f t="shared" si="5"/>
        <v>-3.8744068723807867E-2</v>
      </c>
      <c r="AF16" s="142">
        <f t="shared" si="5"/>
        <v>-4.6756333422399043E-2</v>
      </c>
      <c r="AG16" s="142">
        <f t="shared" si="5"/>
        <v>-0.11011890488436116</v>
      </c>
      <c r="AH16" s="142">
        <f t="shared" si="5"/>
        <v>1.7329195709150813E-2</v>
      </c>
    </row>
    <row r="17" spans="1:34">
      <c r="A17" s="148"/>
      <c r="B17" s="148"/>
      <c r="C17" s="148"/>
      <c r="D17" s="148"/>
      <c r="E17" s="148"/>
      <c r="F17" s="148"/>
      <c r="G17" s="148"/>
      <c r="H17" s="137">
        <v>40951</v>
      </c>
      <c r="I17" s="138">
        <v>2533.6239999999998</v>
      </c>
      <c r="J17" s="138">
        <v>1783.5282</v>
      </c>
      <c r="K17" s="138">
        <v>1718.3942</v>
      </c>
      <c r="L17" s="138">
        <v>1720.2445</v>
      </c>
      <c r="M17" s="138">
        <v>1062.2811999999999</v>
      </c>
      <c r="O17" s="140">
        <f t="shared" si="0"/>
        <v>40951</v>
      </c>
      <c r="P17" s="141">
        <f t="shared" si="1"/>
        <v>-8.3264525755984864E-2</v>
      </c>
      <c r="Q17" s="141">
        <f t="shared" si="1"/>
        <v>-0.17211520130743851</v>
      </c>
      <c r="R17" s="141">
        <f t="shared" si="1"/>
        <v>-0.18673631743363717</v>
      </c>
      <c r="S17" s="141">
        <f t="shared" si="1"/>
        <v>-0.14235501465791134</v>
      </c>
      <c r="T17" s="141">
        <f t="shared" si="1"/>
        <v>-0.13249713603842006</v>
      </c>
      <c r="V17" s="140">
        <f t="shared" si="2"/>
        <v>41308</v>
      </c>
      <c r="W17" s="142">
        <f t="shared" si="6"/>
        <v>0.18924697434599147</v>
      </c>
      <c r="X17" s="142">
        <f t="shared" si="3"/>
        <v>6.8277824267782394E-2</v>
      </c>
      <c r="Y17" s="142">
        <f t="shared" si="3"/>
        <v>8.430589680589673E-2</v>
      </c>
      <c r="Z17" s="142">
        <f t="shared" si="3"/>
        <v>8.3027987838153461E-3</v>
      </c>
      <c r="AA17" s="142">
        <f t="shared" si="3"/>
        <v>7.1568732368151977E-2</v>
      </c>
      <c r="AC17" s="140">
        <f t="shared" si="4"/>
        <v>41665</v>
      </c>
      <c r="AD17" s="142">
        <f t="shared" si="7"/>
        <v>-5.1880067163199373E-2</v>
      </c>
      <c r="AE17" s="142">
        <f t="shared" si="5"/>
        <v>3.2265099898155958E-2</v>
      </c>
      <c r="AF17" s="142">
        <f t="shared" si="5"/>
        <v>3.1588980532137434E-2</v>
      </c>
      <c r="AG17" s="142">
        <f t="shared" si="5"/>
        <v>-9.821411147953063E-2</v>
      </c>
      <c r="AH17" s="142">
        <f t="shared" si="5"/>
        <v>0.10727289077253954</v>
      </c>
    </row>
    <row r="18" spans="1:34">
      <c r="A18" s="148"/>
      <c r="B18" s="148"/>
      <c r="C18" s="148"/>
      <c r="D18" s="148"/>
      <c r="E18" s="148"/>
      <c r="F18" s="148"/>
      <c r="G18" s="148"/>
      <c r="H18" s="137">
        <v>40958</v>
      </c>
      <c r="I18" s="138">
        <v>2537.0859999999998</v>
      </c>
      <c r="J18" s="138">
        <v>1844.7164</v>
      </c>
      <c r="K18" s="138">
        <v>1791.6101000000001</v>
      </c>
      <c r="L18" s="138">
        <v>1727.2945999999999</v>
      </c>
      <c r="M18" s="138">
        <v>1105.6711</v>
      </c>
      <c r="O18" s="140">
        <f t="shared" si="0"/>
        <v>40958</v>
      </c>
      <c r="P18" s="141">
        <f t="shared" si="1"/>
        <v>-8.2011878081415746E-2</v>
      </c>
      <c r="Q18" s="141">
        <f t="shared" si="1"/>
        <v>-0.14371263349866481</v>
      </c>
      <c r="R18" s="141">
        <f t="shared" si="1"/>
        <v>-0.15208545998986156</v>
      </c>
      <c r="S18" s="141">
        <f t="shared" si="1"/>
        <v>-0.13884011726329093</v>
      </c>
      <c r="T18" s="141">
        <f t="shared" si="1"/>
        <v>-9.7063145003836504E-2</v>
      </c>
      <c r="V18" s="140">
        <f t="shared" si="2"/>
        <v>41315</v>
      </c>
      <c r="W18" s="142">
        <f t="shared" si="6"/>
        <v>0.20155897370093467</v>
      </c>
      <c r="X18" s="142">
        <f t="shared" si="3"/>
        <v>9.4455297071129651E-2</v>
      </c>
      <c r="Y18" s="142">
        <f t="shared" si="3"/>
        <v>9.6401747822202344E-2</v>
      </c>
      <c r="Z18" s="142">
        <f t="shared" si="3"/>
        <v>3.6003352303734193E-2</v>
      </c>
      <c r="AA18" s="142">
        <f t="shared" si="3"/>
        <v>0.16108653096930237</v>
      </c>
      <c r="AC18" s="140">
        <f t="shared" si="4"/>
        <v>41672</v>
      </c>
      <c r="AD18" s="142">
        <f t="shared" si="7"/>
        <v>-7.0130826380090272E-2</v>
      </c>
      <c r="AE18" s="142">
        <f t="shared" si="5"/>
        <v>4.6340254778102885E-2</v>
      </c>
      <c r="AF18" s="142">
        <f t="shared" si="5"/>
        <v>3.6364605462180677E-2</v>
      </c>
      <c r="AG18" s="142">
        <f t="shared" si="5"/>
        <v>-0.10714272720507367</v>
      </c>
      <c r="AH18" s="142">
        <f t="shared" si="5"/>
        <v>0.16341216970599937</v>
      </c>
    </row>
    <row r="19" spans="1:34">
      <c r="A19" s="148"/>
      <c r="B19" s="148"/>
      <c r="C19" s="148"/>
      <c r="D19" s="148"/>
      <c r="E19" s="148"/>
      <c r="F19" s="148"/>
      <c r="G19" s="148"/>
      <c r="H19" s="137">
        <v>40965</v>
      </c>
      <c r="I19" s="138">
        <v>2648.0169999999998</v>
      </c>
      <c r="J19" s="138">
        <v>1935.9761000000001</v>
      </c>
      <c r="K19" s="138">
        <v>1892.146</v>
      </c>
      <c r="L19" s="138">
        <v>1751.9703</v>
      </c>
      <c r="M19" s="138">
        <v>1192.846</v>
      </c>
      <c r="O19" s="140">
        <f t="shared" si="0"/>
        <v>40965</v>
      </c>
      <c r="P19" s="141">
        <f t="shared" si="1"/>
        <v>-4.1873963815777682E-2</v>
      </c>
      <c r="Q19" s="141">
        <f t="shared" si="1"/>
        <v>-0.10135136421049562</v>
      </c>
      <c r="R19" s="141">
        <f t="shared" si="1"/>
        <v>-0.10450487791845831</v>
      </c>
      <c r="S19" s="141">
        <f t="shared" si="1"/>
        <v>-0.12653780188614205</v>
      </c>
      <c r="T19" s="141">
        <f t="shared" si="1"/>
        <v>-2.5872507896106178E-2</v>
      </c>
      <c r="V19" s="140">
        <f t="shared" si="2"/>
        <v>41329</v>
      </c>
      <c r="W19" s="142">
        <f t="shared" si="6"/>
        <v>0.12564299753681984</v>
      </c>
      <c r="X19" s="142">
        <f t="shared" si="3"/>
        <v>8.2437556485355667E-2</v>
      </c>
      <c r="Y19" s="142">
        <f t="shared" si="3"/>
        <v>9.6121844985481264E-2</v>
      </c>
      <c r="Z19" s="142">
        <f t="shared" si="3"/>
        <v>-1.9394714274577063E-2</v>
      </c>
      <c r="AA19" s="142">
        <f t="shared" si="3"/>
        <v>0.15164370303403052</v>
      </c>
      <c r="AC19" s="140">
        <f t="shared" si="4"/>
        <v>41679</v>
      </c>
      <c r="AD19" s="142">
        <f t="shared" si="7"/>
        <v>-6.5894917542691611E-2</v>
      </c>
      <c r="AE19" s="142">
        <f t="shared" si="5"/>
        <v>7.7409809715294209E-2</v>
      </c>
      <c r="AF19" s="142">
        <f t="shared" si="5"/>
        <v>6.7949090219767028E-2</v>
      </c>
      <c r="AG19" s="142">
        <f t="shared" si="5"/>
        <v>-9.8214194167211E-2</v>
      </c>
      <c r="AH19" s="142">
        <f t="shared" si="5"/>
        <v>0.20450842847756734</v>
      </c>
    </row>
    <row r="20" spans="1:34">
      <c r="A20" s="148"/>
      <c r="B20" s="148"/>
      <c r="C20" s="148"/>
      <c r="D20" s="148"/>
      <c r="E20" s="148"/>
      <c r="F20" s="148"/>
      <c r="G20" s="148"/>
      <c r="H20" s="137">
        <v>40972</v>
      </c>
      <c r="I20" s="138">
        <v>2679.9340000000002</v>
      </c>
      <c r="J20" s="138">
        <v>1939.0410999999999</v>
      </c>
      <c r="K20" s="138">
        <v>1900.5142000000001</v>
      </c>
      <c r="L20" s="138">
        <v>1723.7697000000001</v>
      </c>
      <c r="M20" s="138">
        <v>1208.6385</v>
      </c>
      <c r="O20" s="140">
        <f t="shared" si="0"/>
        <v>40972</v>
      </c>
      <c r="P20" s="141">
        <f t="shared" si="1"/>
        <v>-3.0325507481512415E-2</v>
      </c>
      <c r="Q20" s="141">
        <f t="shared" si="1"/>
        <v>-9.9928641032923982E-2</v>
      </c>
      <c r="R20" s="141">
        <f t="shared" si="1"/>
        <v>-0.10054446351037194</v>
      </c>
      <c r="S20" s="141">
        <f t="shared" si="1"/>
        <v>-0.14059749117661091</v>
      </c>
      <c r="T20" s="141">
        <f t="shared" si="1"/>
        <v>-1.2975697730291946E-2</v>
      </c>
      <c r="V20" s="140">
        <f t="shared" si="2"/>
        <v>41336</v>
      </c>
      <c r="W20" s="142">
        <f t="shared" si="6"/>
        <v>0.15695599135415939</v>
      </c>
      <c r="X20" s="142">
        <f t="shared" si="3"/>
        <v>0.1134523179916318</v>
      </c>
      <c r="Y20" s="142">
        <f t="shared" si="3"/>
        <v>0.13434533448737995</v>
      </c>
      <c r="Z20" s="142">
        <f t="shared" si="3"/>
        <v>-2.2164808606844999E-2</v>
      </c>
      <c r="AA20" s="142">
        <f t="shared" si="3"/>
        <v>0.19399575000704528</v>
      </c>
      <c r="AC20" s="140">
        <f t="shared" si="4"/>
        <v>41686</v>
      </c>
      <c r="AD20" s="142">
        <f t="shared" si="7"/>
        <v>-3.0813671941463339E-2</v>
      </c>
      <c r="AE20" s="142">
        <f t="shared" si="5"/>
        <v>9.3400385080161907E-2</v>
      </c>
      <c r="AF20" s="142">
        <f t="shared" si="5"/>
        <v>9.860392295725573E-2</v>
      </c>
      <c r="AG20" s="142">
        <f t="shared" si="5"/>
        <v>-7.2644352017992686E-2</v>
      </c>
      <c r="AH20" s="142">
        <f t="shared" si="5"/>
        <v>0.16852319873522514</v>
      </c>
    </row>
    <row r="21" spans="1:34">
      <c r="A21" s="148"/>
      <c r="B21" s="148"/>
      <c r="C21" s="148"/>
      <c r="D21" s="148"/>
      <c r="E21" s="148"/>
      <c r="F21" s="148"/>
      <c r="G21" s="148"/>
      <c r="H21" s="137">
        <v>40979</v>
      </c>
      <c r="I21" s="138">
        <v>2664.3020000000001</v>
      </c>
      <c r="J21" s="138">
        <v>1948.9313999999999</v>
      </c>
      <c r="K21" s="138">
        <v>1928.7418</v>
      </c>
      <c r="L21" s="138">
        <v>1639.1674</v>
      </c>
      <c r="M21" s="138">
        <v>1258.3677</v>
      </c>
      <c r="O21" s="140">
        <f t="shared" si="0"/>
        <v>40979</v>
      </c>
      <c r="P21" s="141">
        <f t="shared" si="1"/>
        <v>-3.5981598887886213E-2</v>
      </c>
      <c r="Q21" s="141">
        <f t="shared" si="1"/>
        <v>-9.533772454250411E-2</v>
      </c>
      <c r="R21" s="141">
        <f t="shared" si="1"/>
        <v>-8.7185199421835002E-2</v>
      </c>
      <c r="S21" s="141">
        <f t="shared" si="1"/>
        <v>-0.18277680832798504</v>
      </c>
      <c r="T21" s="141">
        <f t="shared" si="1"/>
        <v>2.7635228475046292E-2</v>
      </c>
      <c r="V21" s="140">
        <f t="shared" si="2"/>
        <v>41343</v>
      </c>
      <c r="W21" s="142">
        <f t="shared" si="6"/>
        <v>0.13011807832063327</v>
      </c>
      <c r="X21" s="142">
        <f t="shared" si="6"/>
        <v>0.13008990794979081</v>
      </c>
      <c r="Y21" s="142">
        <f t="shared" si="6"/>
        <v>0.16200887871342395</v>
      </c>
      <c r="Z21" s="142">
        <f t="shared" si="6"/>
        <v>-3.6015202307632332E-2</v>
      </c>
      <c r="AA21" s="142">
        <f t="shared" si="6"/>
        <v>0.19982397261707674</v>
      </c>
      <c r="AC21" s="140">
        <f t="shared" si="4"/>
        <v>41693</v>
      </c>
      <c r="AD21" s="142">
        <f t="shared" si="7"/>
        <v>-4.4020436054157952E-2</v>
      </c>
      <c r="AE21" s="142">
        <f t="shared" si="7"/>
        <v>0.10704357900171613</v>
      </c>
      <c r="AF21" s="142">
        <f t="shared" si="7"/>
        <v>0.10930734250363194</v>
      </c>
      <c r="AG21" s="142">
        <f t="shared" si="7"/>
        <v>-4.3388458453574863E-2</v>
      </c>
      <c r="AH21" s="142">
        <f t="shared" si="7"/>
        <v>0.18451796209352289</v>
      </c>
    </row>
    <row r="22" spans="1:34">
      <c r="A22" s="148"/>
      <c r="B22" s="148"/>
      <c r="C22" s="148"/>
      <c r="D22" s="148"/>
      <c r="E22" s="148"/>
      <c r="F22" s="148"/>
      <c r="G22" s="148"/>
      <c r="H22" s="137">
        <v>40986</v>
      </c>
      <c r="I22" s="138">
        <v>2623.52</v>
      </c>
      <c r="J22" s="138">
        <v>1918.4564</v>
      </c>
      <c r="K22" s="138">
        <v>1899.8988999999999</v>
      </c>
      <c r="L22" s="138">
        <v>1614.4916000000001</v>
      </c>
      <c r="M22" s="138">
        <v>1231.8267000000001</v>
      </c>
      <c r="O22" s="140">
        <f t="shared" si="0"/>
        <v>40986</v>
      </c>
      <c r="P22" s="141">
        <f t="shared" si="1"/>
        <v>-5.073765823632137E-2</v>
      </c>
      <c r="Q22" s="141">
        <f t="shared" si="1"/>
        <v>-0.10948372416289454</v>
      </c>
      <c r="R22" s="141">
        <f t="shared" si="1"/>
        <v>-0.10083566627623508</v>
      </c>
      <c r="S22" s="141">
        <f t="shared" si="1"/>
        <v>-0.19507917356112736</v>
      </c>
      <c r="T22" s="141">
        <f t="shared" si="1"/>
        <v>5.9607476385179492E-3</v>
      </c>
      <c r="V22" s="140">
        <f t="shared" si="2"/>
        <v>41350</v>
      </c>
      <c r="W22" s="142">
        <f t="shared" si="6"/>
        <v>0.10104977774155599</v>
      </c>
      <c r="X22" s="142">
        <f t="shared" si="6"/>
        <v>0.11161519665271968</v>
      </c>
      <c r="Y22" s="142">
        <f t="shared" si="6"/>
        <v>0.1507662776412777</v>
      </c>
      <c r="Z22" s="142">
        <f t="shared" si="6"/>
        <v>-5.5405628751851621E-2</v>
      </c>
      <c r="AA22" s="142">
        <f t="shared" si="6"/>
        <v>0.14840170380298368</v>
      </c>
      <c r="AC22" s="140">
        <f t="shared" si="4"/>
        <v>41700</v>
      </c>
      <c r="AD22" s="142">
        <f t="shared" si="7"/>
        <v>-8.004360457138715E-2</v>
      </c>
      <c r="AE22" s="142">
        <f t="shared" si="7"/>
        <v>5.5873425948970601E-2</v>
      </c>
      <c r="AF22" s="142">
        <f t="shared" si="7"/>
        <v>7.625528861829789E-2</v>
      </c>
      <c r="AG22" s="142">
        <f t="shared" si="7"/>
        <v>-6.8539900940158827E-2</v>
      </c>
      <c r="AH22" s="142">
        <f t="shared" si="7"/>
        <v>5.7483421679253466E-2</v>
      </c>
    </row>
    <row r="23" spans="1:34">
      <c r="A23" s="148"/>
      <c r="B23" s="148"/>
      <c r="C23" s="148"/>
      <c r="D23" s="148"/>
      <c r="E23" s="148"/>
      <c r="F23" s="148"/>
      <c r="G23" s="148"/>
      <c r="H23" s="137">
        <v>40993</v>
      </c>
      <c r="I23" s="138">
        <v>2552.94</v>
      </c>
      <c r="J23" s="138">
        <v>1850.1722</v>
      </c>
      <c r="K23" s="138">
        <v>1829.287</v>
      </c>
      <c r="L23" s="138">
        <v>1579.2406000000001</v>
      </c>
      <c r="M23" s="138">
        <v>1170.9507000000001</v>
      </c>
      <c r="O23" s="140">
        <f t="shared" si="0"/>
        <v>40993</v>
      </c>
      <c r="P23" s="141">
        <f t="shared" si="1"/>
        <v>-7.6275460914280835E-2</v>
      </c>
      <c r="Q23" s="141">
        <f t="shared" si="1"/>
        <v>-0.14118013982421274</v>
      </c>
      <c r="R23" s="141">
        <f t="shared" si="1"/>
        <v>-0.13425412976209161</v>
      </c>
      <c r="S23" s="141">
        <f t="shared" si="1"/>
        <v>-0.21265390981419718</v>
      </c>
      <c r="T23" s="141">
        <f t="shared" si="1"/>
        <v>-4.3753117528751329E-2</v>
      </c>
      <c r="V23" s="140">
        <f t="shared" si="2"/>
        <v>41357</v>
      </c>
      <c r="W23" s="142">
        <f t="shared" si="6"/>
        <v>0.13505180828290952</v>
      </c>
      <c r="X23" s="142">
        <f t="shared" si="6"/>
        <v>0.1465301422594143</v>
      </c>
      <c r="Y23" s="142">
        <f t="shared" si="6"/>
        <v>0.18641096158141601</v>
      </c>
      <c r="Z23" s="142">
        <f t="shared" si="6"/>
        <v>-3.6015124347080318E-2</v>
      </c>
      <c r="AA23" s="142">
        <f t="shared" si="6"/>
        <v>0.20032380122008564</v>
      </c>
      <c r="AC23" s="140">
        <f t="shared" si="4"/>
        <v>41707</v>
      </c>
      <c r="AD23" s="142">
        <f t="shared" si="7"/>
        <v>-8.4524388035087994E-2</v>
      </c>
      <c r="AE23" s="142">
        <f t="shared" si="7"/>
        <v>8.613773793608126E-2</v>
      </c>
      <c r="AF23" s="142">
        <f t="shared" si="7"/>
        <v>0.10541214781457864</v>
      </c>
      <c r="AG23" s="142">
        <f t="shared" si="7"/>
        <v>-1.7821014247087263E-2</v>
      </c>
      <c r="AH23" s="142">
        <f t="shared" si="7"/>
        <v>7.9427959804110548E-2</v>
      </c>
    </row>
    <row r="24" spans="1:34">
      <c r="A24" s="148"/>
      <c r="B24" s="148"/>
      <c r="C24" s="148"/>
      <c r="D24" s="148"/>
      <c r="E24" s="148"/>
      <c r="F24" s="148"/>
      <c r="G24" s="148"/>
      <c r="H24" s="137">
        <v>41000</v>
      </c>
      <c r="I24" s="138">
        <v>2454.8989999999999</v>
      </c>
      <c r="J24" s="138">
        <v>1741.9177999999999</v>
      </c>
      <c r="K24" s="138">
        <v>1726.8604</v>
      </c>
      <c r="L24" s="138">
        <v>1491.1133</v>
      </c>
      <c r="M24" s="138">
        <v>1077.1486</v>
      </c>
      <c r="O24" s="140">
        <f t="shared" si="0"/>
        <v>41000</v>
      </c>
      <c r="P24" s="141">
        <f t="shared" si="1"/>
        <v>-0.11174941546726802</v>
      </c>
      <c r="Q24" s="141">
        <f t="shared" si="1"/>
        <v>-0.19143007259880196</v>
      </c>
      <c r="R24" s="141">
        <f t="shared" si="1"/>
        <v>-0.18272952260777975</v>
      </c>
      <c r="S24" s="141">
        <f t="shared" si="1"/>
        <v>-0.25659065073488485</v>
      </c>
      <c r="T24" s="141">
        <f t="shared" si="1"/>
        <v>-0.12035580088190734</v>
      </c>
      <c r="V24" s="140">
        <f t="shared" si="2"/>
        <v>41364</v>
      </c>
      <c r="W24" s="142">
        <f t="shared" si="6"/>
        <v>8.1633051178832572E-2</v>
      </c>
      <c r="X24" s="142">
        <f t="shared" si="6"/>
        <v>0.1282445523012552</v>
      </c>
      <c r="Y24" s="142">
        <f t="shared" si="6"/>
        <v>0.14150547241456324</v>
      </c>
      <c r="Z24" s="142">
        <f t="shared" si="6"/>
        <v>-2.2164730646293096E-2</v>
      </c>
      <c r="AA24" s="142">
        <f t="shared" si="6"/>
        <v>0.26238038569623945</v>
      </c>
      <c r="AC24" s="140">
        <f t="shared" si="4"/>
        <v>41714</v>
      </c>
      <c r="AD24" s="142">
        <f t="shared" si="7"/>
        <v>-0.10374366861876794</v>
      </c>
      <c r="AE24" s="142">
        <f t="shared" si="7"/>
        <v>2.5673184086477896E-2</v>
      </c>
      <c r="AF24" s="142">
        <f t="shared" si="7"/>
        <v>4.0732041871883062E-2</v>
      </c>
      <c r="AG24" s="142">
        <f t="shared" si="7"/>
        <v>-6.8850806618321769E-2</v>
      </c>
      <c r="AH24" s="142">
        <f t="shared" si="7"/>
        <v>2.7904064783771165E-2</v>
      </c>
    </row>
    <row r="25" spans="1:34">
      <c r="H25" s="137">
        <v>41007</v>
      </c>
      <c r="I25" s="138">
        <v>2519.83</v>
      </c>
      <c r="J25" s="138">
        <v>1792.3453</v>
      </c>
      <c r="K25" s="138">
        <v>1789.2760000000001</v>
      </c>
      <c r="L25" s="138">
        <v>1484.0630000000001</v>
      </c>
      <c r="M25" s="138">
        <v>1122.9039</v>
      </c>
      <c r="O25" s="140">
        <f t="shared" si="0"/>
        <v>41007</v>
      </c>
      <c r="P25" s="141">
        <f t="shared" si="1"/>
        <v>-8.8255577755698256E-2</v>
      </c>
      <c r="Q25" s="141">
        <f t="shared" si="1"/>
        <v>-0.16802244681185385</v>
      </c>
      <c r="R25" s="141">
        <f t="shared" si="1"/>
        <v>-0.15319011849108222</v>
      </c>
      <c r="S25" s="141">
        <f t="shared" si="1"/>
        <v>-0.26010564784149226</v>
      </c>
      <c r="T25" s="141">
        <f t="shared" si="1"/>
        <v>-8.2990126151505139E-2</v>
      </c>
      <c r="V25" s="140">
        <f t="shared" si="2"/>
        <v>41371</v>
      </c>
      <c r="W25" s="142">
        <f t="shared" si="6"/>
        <v>7.6632127811393724E-2</v>
      </c>
      <c r="X25" s="142">
        <f t="shared" si="6"/>
        <v>0.10946885355648539</v>
      </c>
      <c r="Y25" s="142">
        <f t="shared" si="6"/>
        <v>0.11017610844315384</v>
      </c>
      <c r="Z25" s="142">
        <f t="shared" si="6"/>
        <v>1.3846261791533587E-2</v>
      </c>
      <c r="AA25" s="142">
        <f t="shared" si="6"/>
        <v>0.22785089195755326</v>
      </c>
      <c r="AC25" s="140">
        <f t="shared" si="4"/>
        <v>41721</v>
      </c>
      <c r="AD25" s="142">
        <f t="shared" si="7"/>
        <v>-8.8560597392760898E-2</v>
      </c>
      <c r="AE25" s="142">
        <f t="shared" si="7"/>
        <v>5.3703908161758518E-2</v>
      </c>
      <c r="AF25" s="142">
        <f t="shared" si="7"/>
        <v>7.2600965479172164E-2</v>
      </c>
      <c r="AG25" s="142">
        <f t="shared" si="7"/>
        <v>-5.7327864921405403E-2</v>
      </c>
      <c r="AH25" s="142">
        <f t="shared" si="7"/>
        <v>5.2088882315698415E-2</v>
      </c>
    </row>
    <row r="26" spans="1:34">
      <c r="A26" s="115" t="s">
        <v>196</v>
      </c>
      <c r="H26" s="137">
        <v>41014</v>
      </c>
      <c r="I26" s="138">
        <v>2580.4540000000002</v>
      </c>
      <c r="J26" s="138">
        <v>1830.6179999999999</v>
      </c>
      <c r="K26" s="138">
        <v>1832.0326</v>
      </c>
      <c r="L26" s="138">
        <v>1512.2637</v>
      </c>
      <c r="M26" s="138">
        <v>1133.8307</v>
      </c>
      <c r="O26" s="140">
        <f t="shared" si="0"/>
        <v>41014</v>
      </c>
      <c r="P26" s="141">
        <f t="shared" si="1"/>
        <v>-6.6320132168440904E-2</v>
      </c>
      <c r="Q26" s="141">
        <f t="shared" si="1"/>
        <v>-0.15025688160524775</v>
      </c>
      <c r="R26" s="141">
        <f t="shared" si="1"/>
        <v>-0.13295472083318927</v>
      </c>
      <c r="S26" s="141">
        <f t="shared" si="1"/>
        <v>-0.24604590869502985</v>
      </c>
      <c r="T26" s="141">
        <f t="shared" si="1"/>
        <v>-7.4066848309503164E-2</v>
      </c>
      <c r="V26" s="140">
        <f t="shared" si="2"/>
        <v>41378</v>
      </c>
      <c r="W26" s="142">
        <f t="shared" si="6"/>
        <v>6.7339930136198989E-2</v>
      </c>
      <c r="X26" s="142">
        <f t="shared" si="6"/>
        <v>0.10987494560669453</v>
      </c>
      <c r="Y26" s="142">
        <f t="shared" si="6"/>
        <v>0.12300912999776625</v>
      </c>
      <c r="Z26" s="142">
        <f t="shared" si="6"/>
        <v>-3.3244952054260479E-2</v>
      </c>
      <c r="AA26" s="142">
        <f t="shared" si="6"/>
        <v>0.23492451781627111</v>
      </c>
      <c r="AC26" s="140">
        <f t="shared" si="4"/>
        <v>41728</v>
      </c>
      <c r="AD26" s="142">
        <f t="shared" si="7"/>
        <v>-9.1445473809180999E-2</v>
      </c>
      <c r="AE26" s="142">
        <f t="shared" si="7"/>
        <v>-1.9084699011654438E-3</v>
      </c>
      <c r="AF26" s="142">
        <f t="shared" si="7"/>
        <v>1.4860666908758757E-2</v>
      </c>
      <c r="AG26" s="142">
        <f t="shared" si="7"/>
        <v>-6.9789229102755868E-2</v>
      </c>
      <c r="AH26" s="142">
        <f t="shared" si="7"/>
        <v>-2.1429555213699825E-2</v>
      </c>
    </row>
    <row r="27" spans="1:34">
      <c r="H27" s="137">
        <v>41021</v>
      </c>
      <c r="I27" s="138">
        <v>2626.8389999999999</v>
      </c>
      <c r="J27" s="138">
        <v>1877.3581999999999</v>
      </c>
      <c r="K27" s="138">
        <v>1892.3164999999999</v>
      </c>
      <c r="L27" s="138">
        <v>1533.4142999999999</v>
      </c>
      <c r="M27" s="138">
        <v>1131.8590999999999</v>
      </c>
      <c r="O27" s="140">
        <f t="shared" si="0"/>
        <v>41021</v>
      </c>
      <c r="P27" s="141">
        <f t="shared" si="1"/>
        <v>-4.9536751930170153E-2</v>
      </c>
      <c r="Q27" s="141">
        <f t="shared" si="1"/>
        <v>-0.12856084054021155</v>
      </c>
      <c r="R27" s="141">
        <f t="shared" si="1"/>
        <v>-0.10442418545692789</v>
      </c>
      <c r="S27" s="141">
        <f t="shared" si="1"/>
        <v>-0.23550106694318806</v>
      </c>
      <c r="T27" s="141">
        <f t="shared" si="1"/>
        <v>-7.5676938600648946E-2</v>
      </c>
      <c r="V27" s="140">
        <f t="shared" si="2"/>
        <v>41385</v>
      </c>
      <c r="W27" s="142">
        <f t="shared" si="6"/>
        <v>9.8428801434384372E-2</v>
      </c>
      <c r="X27" s="142">
        <f t="shared" si="6"/>
        <v>0.14297332217573211</v>
      </c>
      <c r="Y27" s="142">
        <f t="shared" si="6"/>
        <v>0.15397085101630537</v>
      </c>
      <c r="Z27" s="142">
        <f t="shared" si="6"/>
        <v>-2.2164652685741082E-2</v>
      </c>
      <c r="AA27" s="142">
        <f t="shared" si="6"/>
        <v>0.30716787381556898</v>
      </c>
      <c r="AC27" s="140">
        <f t="shared" si="4"/>
        <v>41735</v>
      </c>
      <c r="AD27" s="142">
        <f t="shared" si="7"/>
        <v>-7.7298897768643293E-2</v>
      </c>
      <c r="AE27" s="142">
        <f t="shared" si="7"/>
        <v>2.063735249056764E-2</v>
      </c>
      <c r="AF27" s="142">
        <f t="shared" si="7"/>
        <v>4.3711906131935319E-2</v>
      </c>
      <c r="AG27" s="142">
        <f t="shared" si="7"/>
        <v>-7.2963113025790283E-2</v>
      </c>
      <c r="AH27" s="142">
        <f t="shared" si="7"/>
        <v>-5.530318903063991E-3</v>
      </c>
    </row>
    <row r="28" spans="1:34">
      <c r="H28" s="137">
        <v>41028</v>
      </c>
      <c r="I28" s="138">
        <v>2626.1570000000002</v>
      </c>
      <c r="J28" s="138">
        <v>1819.0586000000001</v>
      </c>
      <c r="K28" s="138">
        <v>1815.5959</v>
      </c>
      <c r="L28" s="138">
        <v>1526.3643999999999</v>
      </c>
      <c r="M28" s="138">
        <v>1116.9690000000001</v>
      </c>
      <c r="O28" s="140">
        <f t="shared" si="0"/>
        <v>41028</v>
      </c>
      <c r="P28" s="141">
        <f t="shared" si="1"/>
        <v>-4.9783518456471776E-2</v>
      </c>
      <c r="Q28" s="141">
        <f t="shared" si="1"/>
        <v>-0.15562256718398249</v>
      </c>
      <c r="R28" s="141">
        <f t="shared" si="1"/>
        <v>-0.14073371075950447</v>
      </c>
      <c r="S28" s="141">
        <f t="shared" si="1"/>
        <v>-0.23901586462582158</v>
      </c>
      <c r="T28" s="141">
        <f t="shared" si="1"/>
        <v>-8.7836811518172242E-2</v>
      </c>
      <c r="V28" s="140">
        <f t="shared" si="2"/>
        <v>41392</v>
      </c>
      <c r="W28" s="142">
        <f t="shared" si="6"/>
        <v>6.0921442672754234E-2</v>
      </c>
      <c r="X28" s="142">
        <f t="shared" si="6"/>
        <v>0.14779414225941423</v>
      </c>
      <c r="Y28" s="142">
        <f t="shared" si="6"/>
        <v>0.13989152892561973</v>
      </c>
      <c r="Z28" s="142">
        <f t="shared" si="6"/>
        <v>-1.1084353317221574E-2</v>
      </c>
      <c r="AA28" s="142">
        <f t="shared" si="6"/>
        <v>0.3912572401976373</v>
      </c>
      <c r="AC28" s="140">
        <f t="shared" si="4"/>
        <v>41742</v>
      </c>
      <c r="AD28" s="142">
        <f t="shared" si="7"/>
        <v>-4.1330192745884786E-2</v>
      </c>
      <c r="AE28" s="142">
        <f t="shared" si="7"/>
        <v>5.243364442542231E-2</v>
      </c>
      <c r="AF28" s="142">
        <f t="shared" si="7"/>
        <v>8.0899423729764219E-2</v>
      </c>
      <c r="AG28" s="142">
        <f t="shared" si="7"/>
        <v>-4.8617792735060283E-2</v>
      </c>
      <c r="AH28" s="142">
        <f t="shared" si="7"/>
        <v>1.2474952679460971E-2</v>
      </c>
    </row>
    <row r="29" spans="1:34">
      <c r="H29" s="137">
        <v>41035</v>
      </c>
      <c r="I29" s="138">
        <v>2715.8789999999999</v>
      </c>
      <c r="J29" s="138">
        <v>1861.8871999999999</v>
      </c>
      <c r="K29" s="138">
        <v>1858.0018</v>
      </c>
      <c r="L29" s="138">
        <v>1554.5648000000001</v>
      </c>
      <c r="M29" s="138">
        <v>1154.2837</v>
      </c>
      <c r="O29" s="140">
        <f t="shared" si="0"/>
        <v>41035</v>
      </c>
      <c r="P29" s="141">
        <f t="shared" si="1"/>
        <v>-1.7319608965512767E-2</v>
      </c>
      <c r="Q29" s="141">
        <f t="shared" si="1"/>
        <v>-0.13574222725479934</v>
      </c>
      <c r="R29" s="141">
        <f t="shared" si="1"/>
        <v>-0.12066428873949242</v>
      </c>
      <c r="S29" s="141">
        <f t="shared" si="1"/>
        <v>-0.2249562750473395</v>
      </c>
      <c r="T29" s="141">
        <f t="shared" si="1"/>
        <v>-5.7364080646283511E-2</v>
      </c>
      <c r="V29" s="140">
        <f t="shared" si="2"/>
        <v>41399</v>
      </c>
      <c r="W29" s="142">
        <f t="shared" si="6"/>
        <v>8.0691910000719513E-2</v>
      </c>
      <c r="X29" s="142">
        <f t="shared" si="6"/>
        <v>0.19477469456066943</v>
      </c>
      <c r="Y29" s="142">
        <f t="shared" si="6"/>
        <v>0.1863968617377707</v>
      </c>
      <c r="Z29" s="142">
        <f t="shared" si="6"/>
        <v>8.3061510875497291E-3</v>
      </c>
      <c r="AA29" s="142">
        <f t="shared" si="6"/>
        <v>0.47821735893139627</v>
      </c>
      <c r="AC29" s="140">
        <f t="shared" si="4"/>
        <v>41749</v>
      </c>
      <c r="AD29" s="142">
        <f t="shared" si="7"/>
        <v>-6.0830234754549184E-2</v>
      </c>
      <c r="AE29" s="142">
        <f t="shared" si="7"/>
        <v>6.2911961321961751E-2</v>
      </c>
      <c r="AF29" s="142">
        <f t="shared" si="7"/>
        <v>9.3361988875043878E-2</v>
      </c>
      <c r="AG29" s="142">
        <f t="shared" si="7"/>
        <v>-5.3396231095528934E-2</v>
      </c>
      <c r="AH29" s="142">
        <f t="shared" si="7"/>
        <v>2.5199761290274125E-2</v>
      </c>
    </row>
    <row r="30" spans="1:34">
      <c r="H30" s="137">
        <v>41042</v>
      </c>
      <c r="I30" s="138">
        <v>2636.9169999999999</v>
      </c>
      <c r="J30" s="138">
        <v>1818.1532999999999</v>
      </c>
      <c r="K30" s="138">
        <v>1823.7774999999999</v>
      </c>
      <c r="L30" s="138">
        <v>1494.6382000000001</v>
      </c>
      <c r="M30" s="138">
        <v>1118.4422999999999</v>
      </c>
      <c r="O30" s="140">
        <f t="shared" si="0"/>
        <v>41042</v>
      </c>
      <c r="P30" s="141">
        <f t="shared" si="1"/>
        <v>-4.589025185382456E-2</v>
      </c>
      <c r="Q30" s="141">
        <f t="shared" si="1"/>
        <v>-0.15604279272807897</v>
      </c>
      <c r="R30" s="141">
        <f t="shared" si="1"/>
        <v>-0.1368616084530111</v>
      </c>
      <c r="S30" s="141">
        <f t="shared" si="1"/>
        <v>-0.25483327682156476</v>
      </c>
      <c r="T30" s="141">
        <f t="shared" si="1"/>
        <v>-8.6633653663665822E-2</v>
      </c>
      <c r="V30" s="140">
        <f t="shared" si="2"/>
        <v>41406</v>
      </c>
      <c r="W30" s="142">
        <f t="shared" si="6"/>
        <v>0.10146724386524197</v>
      </c>
      <c r="X30" s="142">
        <f t="shared" si="6"/>
        <v>0.24617372384937242</v>
      </c>
      <c r="Y30" s="142">
        <f t="shared" si="6"/>
        <v>0.23481118773732401</v>
      </c>
      <c r="Z30" s="142">
        <f t="shared" si="6"/>
        <v>1.3846261791533587E-2</v>
      </c>
      <c r="AA30" s="142">
        <f t="shared" si="6"/>
        <v>0.59981806456324871</v>
      </c>
      <c r="AC30" s="140">
        <f t="shared" si="4"/>
        <v>41756</v>
      </c>
      <c r="AD30" s="142">
        <f t="shared" si="7"/>
        <v>-8.4748997175075669E-2</v>
      </c>
      <c r="AE30" s="142">
        <f t="shared" si="7"/>
        <v>-1.1516538067500748E-2</v>
      </c>
      <c r="AF30" s="142">
        <f t="shared" si="7"/>
        <v>6.3882638964045668E-3</v>
      </c>
      <c r="AG30" s="142">
        <f t="shared" si="7"/>
        <v>-7.1366165854949259E-2</v>
      </c>
      <c r="AH30" s="142">
        <f t="shared" si="7"/>
        <v>-4.1074514126487549E-2</v>
      </c>
    </row>
    <row r="31" spans="1:34">
      <c r="H31" s="137">
        <v>41049</v>
      </c>
      <c r="I31" s="138">
        <v>2573.9760000000001</v>
      </c>
      <c r="J31" s="138">
        <v>1779.1014</v>
      </c>
      <c r="K31" s="138">
        <v>1786.7999</v>
      </c>
      <c r="L31" s="138">
        <v>1452.3369</v>
      </c>
      <c r="M31" s="138">
        <v>1098.3505</v>
      </c>
      <c r="O31" s="140">
        <f t="shared" si="0"/>
        <v>41049</v>
      </c>
      <c r="P31" s="141">
        <f t="shared" si="1"/>
        <v>-6.8664052340555171E-2</v>
      </c>
      <c r="Q31" s="141">
        <f t="shared" si="1"/>
        <v>-0.1741700499085721</v>
      </c>
      <c r="R31" s="141">
        <f t="shared" si="1"/>
        <v>-0.15436198127111411</v>
      </c>
      <c r="S31" s="141">
        <f t="shared" si="1"/>
        <v>-0.27592301018124199</v>
      </c>
      <c r="T31" s="141">
        <f t="shared" si="1"/>
        <v>-0.10304145043362023</v>
      </c>
      <c r="V31" s="140">
        <f t="shared" si="2"/>
        <v>41413</v>
      </c>
      <c r="W31" s="142">
        <f t="shared" si="6"/>
        <v>0.12366794493088618</v>
      </c>
      <c r="X31" s="142">
        <f t="shared" si="6"/>
        <v>0.30663015899581603</v>
      </c>
      <c r="Y31" s="142">
        <f t="shared" si="6"/>
        <v>0.29009381282108548</v>
      </c>
      <c r="Z31" s="142">
        <f t="shared" si="6"/>
        <v>2.769665549232081E-2</v>
      </c>
      <c r="AA31" s="142">
        <f t="shared" si="6"/>
        <v>0.73950946661419503</v>
      </c>
      <c r="AC31" s="140">
        <f t="shared" si="4"/>
        <v>41763</v>
      </c>
      <c r="AD31" s="142">
        <f t="shared" si="7"/>
        <v>-8.8619282863547033E-2</v>
      </c>
      <c r="AE31" s="142">
        <f t="shared" si="7"/>
        <v>-9.9182156889111583E-3</v>
      </c>
      <c r="AF31" s="142">
        <f t="shared" si="7"/>
        <v>-6.9097737443520879E-3</v>
      </c>
      <c r="AG31" s="142">
        <f t="shared" si="7"/>
        <v>-4.1852204040119911E-2</v>
      </c>
      <c r="AH31" s="142">
        <f t="shared" si="7"/>
        <v>-6.1214080720023434E-3</v>
      </c>
    </row>
    <row r="32" spans="1:34">
      <c r="H32" s="137">
        <v>41056</v>
      </c>
      <c r="I32" s="138">
        <v>2573.1030000000001</v>
      </c>
      <c r="J32" s="138">
        <v>1749.952</v>
      </c>
      <c r="K32" s="138">
        <v>1756.5107</v>
      </c>
      <c r="L32" s="138">
        <v>1441.7617</v>
      </c>
      <c r="M32" s="138">
        <v>1067.9359999999999</v>
      </c>
      <c r="O32" s="140">
        <f t="shared" si="0"/>
        <v>41056</v>
      </c>
      <c r="P32" s="141">
        <f t="shared" si="1"/>
        <v>-6.8979927967331323E-2</v>
      </c>
      <c r="Q32" s="141">
        <f t="shared" si="1"/>
        <v>-0.18770072755695966</v>
      </c>
      <c r="R32" s="141">
        <f t="shared" si="1"/>
        <v>-0.16869693790329376</v>
      </c>
      <c r="S32" s="141">
        <f t="shared" si="1"/>
        <v>-0.28119538120116949</v>
      </c>
      <c r="T32" s="141">
        <f t="shared" si="1"/>
        <v>-0.12787919194308073</v>
      </c>
      <c r="V32" s="140">
        <f t="shared" si="2"/>
        <v>41420</v>
      </c>
      <c r="W32" s="142">
        <f t="shared" si="6"/>
        <v>0.12591350518082844</v>
      </c>
      <c r="X32" s="142">
        <f t="shared" si="6"/>
        <v>0.34326922175732211</v>
      </c>
      <c r="Y32" s="142">
        <f t="shared" si="6"/>
        <v>0.33824387145409873</v>
      </c>
      <c r="Z32" s="142">
        <f t="shared" si="6"/>
        <v>1.9386372495517223E-2</v>
      </c>
      <c r="AA32" s="142">
        <f t="shared" si="6"/>
        <v>0.77357166229165641</v>
      </c>
      <c r="AC32" s="140">
        <f t="shared" si="4"/>
        <v>41770</v>
      </c>
      <c r="AD32" s="142">
        <f t="shared" si="7"/>
        <v>-9.9067829849288191E-2</v>
      </c>
      <c r="AE32" s="142">
        <f t="shared" si="7"/>
        <v>-2.3859215391372701E-2</v>
      </c>
      <c r="AF32" s="142">
        <f t="shared" si="7"/>
        <v>-2.0794764879101812E-2</v>
      </c>
      <c r="AG32" s="142">
        <f t="shared" si="7"/>
        <v>-3.0419639977839585E-2</v>
      </c>
      <c r="AH32" s="142">
        <f t="shared" si="7"/>
        <v>-3.5632377228758672E-2</v>
      </c>
    </row>
    <row r="33" spans="8:34">
      <c r="H33" s="137">
        <v>41063</v>
      </c>
      <c r="I33" s="138">
        <v>2632.998</v>
      </c>
      <c r="J33" s="138">
        <v>1784.8502000000001</v>
      </c>
      <c r="K33" s="138">
        <v>1790.4366</v>
      </c>
      <c r="L33" s="138">
        <v>1448.8116</v>
      </c>
      <c r="M33" s="138">
        <v>1120.7467999999999</v>
      </c>
      <c r="O33" s="140">
        <f t="shared" si="0"/>
        <v>41063</v>
      </c>
      <c r="P33" s="141">
        <f t="shared" si="1"/>
        <v>-4.7308254810680905E-2</v>
      </c>
      <c r="Q33" s="141">
        <f t="shared" si="1"/>
        <v>-0.17150155039691661</v>
      </c>
      <c r="R33" s="141">
        <f t="shared" si="1"/>
        <v>-0.15264084182919258</v>
      </c>
      <c r="S33" s="141">
        <f t="shared" si="1"/>
        <v>-0.27768058351853586</v>
      </c>
      <c r="T33" s="141">
        <f t="shared" si="1"/>
        <v>-8.4751703432409342E-2</v>
      </c>
      <c r="V33" s="140">
        <f t="shared" si="2"/>
        <v>41427</v>
      </c>
      <c r="W33" s="142">
        <f t="shared" si="6"/>
        <v>0.12990089189491472</v>
      </c>
      <c r="X33" s="142">
        <f t="shared" si="6"/>
        <v>0.33280930543933063</v>
      </c>
      <c r="Y33" s="142">
        <f t="shared" si="6"/>
        <v>0.32843910542774157</v>
      </c>
      <c r="Z33" s="142">
        <f t="shared" si="6"/>
        <v>4.1546893272004226E-2</v>
      </c>
      <c r="AA33" s="142">
        <f t="shared" si="6"/>
        <v>0.72108313474449437</v>
      </c>
      <c r="AC33" s="140">
        <f t="shared" si="4"/>
        <v>41777</v>
      </c>
      <c r="AD33" s="142">
        <f t="shared" si="7"/>
        <v>-9.3984148167725601E-2</v>
      </c>
      <c r="AE33" s="142">
        <f t="shared" si="7"/>
        <v>-3.086081464940682E-2</v>
      </c>
      <c r="AF33" s="142">
        <f t="shared" si="7"/>
        <v>-2.2379409537947814E-2</v>
      </c>
      <c r="AG33" s="142">
        <f t="shared" si="7"/>
        <v>-2.6681660699372278E-2</v>
      </c>
      <c r="AH33" s="142">
        <f t="shared" si="7"/>
        <v>-6.7911472902167813E-2</v>
      </c>
    </row>
    <row r="34" spans="8:34">
      <c r="H34" s="137">
        <v>41070</v>
      </c>
      <c r="I34" s="138">
        <v>2524.3290000000002</v>
      </c>
      <c r="J34" s="138">
        <v>1689.2719</v>
      </c>
      <c r="K34" s="138">
        <v>1696.2746999999999</v>
      </c>
      <c r="L34" s="138">
        <v>1378.3098</v>
      </c>
      <c r="M34" s="138">
        <v>1047.7737</v>
      </c>
      <c r="O34" s="140">
        <f t="shared" si="0"/>
        <v>41070</v>
      </c>
      <c r="P34" s="141">
        <f t="shared" si="1"/>
        <v>-8.6627714703160108E-2</v>
      </c>
      <c r="Q34" s="141">
        <f t="shared" si="1"/>
        <v>-0.2158674436050404</v>
      </c>
      <c r="R34" s="141">
        <f t="shared" si="1"/>
        <v>-0.19720480366719562</v>
      </c>
      <c r="S34" s="141">
        <f t="shared" si="1"/>
        <v>-0.31282995631268862</v>
      </c>
      <c r="T34" s="141">
        <f t="shared" si="1"/>
        <v>-0.14434456193555778</v>
      </c>
      <c r="V34" s="140">
        <f t="shared" si="2"/>
        <v>41434</v>
      </c>
      <c r="W34" s="142">
        <f t="shared" si="6"/>
        <v>7.6897866891164846E-2</v>
      </c>
      <c r="X34" s="142">
        <f t="shared" si="6"/>
        <v>0.25481546443514635</v>
      </c>
      <c r="Y34" s="142">
        <f t="shared" si="6"/>
        <v>0.24451676624972074</v>
      </c>
      <c r="Z34" s="142">
        <f t="shared" si="6"/>
        <v>-2.7742262415219043E-3</v>
      </c>
      <c r="AA34" s="142">
        <f t="shared" si="6"/>
        <v>0.626723722276888</v>
      </c>
      <c r="AC34" s="140">
        <f t="shared" si="4"/>
        <v>41784</v>
      </c>
      <c r="AD34" s="142">
        <f t="shared" si="7"/>
        <v>-9.2944697598835391E-2</v>
      </c>
      <c r="AE34" s="142">
        <f t="shared" si="7"/>
        <v>3.3372604131549632E-3</v>
      </c>
      <c r="AF34" s="142">
        <f t="shared" si="7"/>
        <v>2.0666519433912622E-2</v>
      </c>
      <c r="AG34" s="142">
        <f t="shared" si="7"/>
        <v>-2.9282601685174825E-2</v>
      </c>
      <c r="AH34" s="142">
        <f t="shared" si="7"/>
        <v>-4.1837983554325775E-2</v>
      </c>
    </row>
    <row r="35" spans="8:34">
      <c r="H35" s="137">
        <v>41077</v>
      </c>
      <c r="I35" s="138">
        <v>2568.0540000000001</v>
      </c>
      <c r="J35" s="138">
        <v>1710.0275999999999</v>
      </c>
      <c r="K35" s="138">
        <v>1719.4450999999999</v>
      </c>
      <c r="L35" s="138">
        <v>1402.9855</v>
      </c>
      <c r="M35" s="138">
        <v>1042.3594000000001</v>
      </c>
      <c r="O35" s="140">
        <f t="shared" si="0"/>
        <v>41077</v>
      </c>
      <c r="P35" s="141">
        <f t="shared" si="1"/>
        <v>-7.0806796283015894E-2</v>
      </c>
      <c r="Q35" s="141">
        <f t="shared" si="1"/>
        <v>-0.20623298505472243</v>
      </c>
      <c r="R35" s="141">
        <f t="shared" si="1"/>
        <v>-0.18623895844347704</v>
      </c>
      <c r="S35" s="141">
        <f t="shared" si="1"/>
        <v>-0.30052764093553974</v>
      </c>
      <c r="T35" s="141">
        <f t="shared" si="1"/>
        <v>-0.1487661037611564</v>
      </c>
      <c r="V35" s="140">
        <f t="shared" si="2"/>
        <v>41441</v>
      </c>
      <c r="W35" s="142">
        <f t="shared" si="6"/>
        <v>4.7684341855769308E-2</v>
      </c>
      <c r="X35" s="142">
        <f t="shared" si="6"/>
        <v>0.26526460251046036</v>
      </c>
      <c r="Y35" s="142">
        <f t="shared" si="6"/>
        <v>0.24004990786240787</v>
      </c>
      <c r="Z35" s="142">
        <f t="shared" si="6"/>
        <v>-1.1084431277773477E-2</v>
      </c>
      <c r="AA35" s="142">
        <f t="shared" si="6"/>
        <v>0.72330998172037275</v>
      </c>
      <c r="AC35" s="140">
        <f t="shared" si="4"/>
        <v>41791</v>
      </c>
      <c r="AD35" s="142">
        <f t="shared" si="7"/>
        <v>-8.9546006664811939E-2</v>
      </c>
      <c r="AE35" s="142">
        <f t="shared" si="7"/>
        <v>3.1939269007106308E-2</v>
      </c>
      <c r="AF35" s="142">
        <f t="shared" si="7"/>
        <v>5.1727269630370998E-2</v>
      </c>
      <c r="AG35" s="142">
        <f t="shared" si="7"/>
        <v>-1.599940464870131E-2</v>
      </c>
      <c r="AH35" s="142">
        <f t="shared" si="7"/>
        <v>-1.2746470261064791E-2</v>
      </c>
    </row>
    <row r="36" spans="8:34">
      <c r="H36" s="137">
        <v>41084</v>
      </c>
      <c r="I36" s="138">
        <v>2512.1849999999999</v>
      </c>
      <c r="J36" s="138">
        <v>1710.7893999999999</v>
      </c>
      <c r="K36" s="138">
        <v>1732.9733000000001</v>
      </c>
      <c r="L36" s="138">
        <v>1353.6342</v>
      </c>
      <c r="M36" s="138">
        <v>1053.2728999999999</v>
      </c>
      <c r="O36" s="140">
        <f t="shared" si="0"/>
        <v>41084</v>
      </c>
      <c r="P36" s="141">
        <f t="shared" si="1"/>
        <v>-9.102175091343423E-2</v>
      </c>
      <c r="Q36" s="141">
        <f t="shared" si="1"/>
        <v>-0.2058793698779936</v>
      </c>
      <c r="R36" s="141">
        <f t="shared" si="1"/>
        <v>-0.17983647305886952</v>
      </c>
      <c r="S36" s="141">
        <f t="shared" si="1"/>
        <v>-0.32513222183384405</v>
      </c>
      <c r="T36" s="141">
        <f t="shared" si="1"/>
        <v>-0.13985368725049563</v>
      </c>
      <c r="V36" s="140">
        <f t="shared" si="2"/>
        <v>41448</v>
      </c>
      <c r="W36" s="142">
        <f t="shared" si="6"/>
        <v>4.6038320182211212E-3</v>
      </c>
      <c r="X36" s="142">
        <f t="shared" si="6"/>
        <v>0.22076311297071127</v>
      </c>
      <c r="Y36" s="142">
        <f t="shared" si="6"/>
        <v>0.20943335380835371</v>
      </c>
      <c r="Z36" s="142">
        <f t="shared" si="6"/>
        <v>-7.2026038824354877E-2</v>
      </c>
      <c r="AA36" s="142">
        <f t="shared" si="6"/>
        <v>0.63873773161360647</v>
      </c>
      <c r="AC36" s="140">
        <f t="shared" si="4"/>
        <v>41798</v>
      </c>
      <c r="AD36" s="142">
        <f t="shared" si="7"/>
        <v>-9.8727960755885857E-2</v>
      </c>
      <c r="AE36" s="142">
        <f t="shared" si="7"/>
        <v>1.9937660392517209E-2</v>
      </c>
      <c r="AF36" s="142">
        <f t="shared" si="7"/>
        <v>4.5533714485408883E-2</v>
      </c>
      <c r="AG36" s="142">
        <f t="shared" si="7"/>
        <v>-3.3659095231401315E-2</v>
      </c>
      <c r="AH36" s="142">
        <f t="shared" si="7"/>
        <v>-3.9230618020575814E-2</v>
      </c>
    </row>
    <row r="37" spans="8:34">
      <c r="H37" s="137">
        <v>41091</v>
      </c>
      <c r="I37" s="138">
        <v>2461.6120000000001</v>
      </c>
      <c r="J37" s="138">
        <v>1618.7698</v>
      </c>
      <c r="K37" s="138">
        <v>1635.9083000000001</v>
      </c>
      <c r="L37" s="138">
        <v>1311.3330000000001</v>
      </c>
      <c r="M37" s="138">
        <v>975.05160000000001</v>
      </c>
      <c r="O37" s="140">
        <f t="shared" si="0"/>
        <v>41091</v>
      </c>
      <c r="P37" s="141">
        <f t="shared" ref="P37:T68" si="8">I37/I$4-1</f>
        <v>-0.10932046577362753</v>
      </c>
      <c r="Q37" s="141">
        <f t="shared" si="8"/>
        <v>-0.24859337239377655</v>
      </c>
      <c r="R37" s="141">
        <f t="shared" si="8"/>
        <v>-0.22577438378290704</v>
      </c>
      <c r="S37" s="141">
        <f t="shared" si="8"/>
        <v>-0.34622190533752784</v>
      </c>
      <c r="T37" s="141">
        <f t="shared" si="8"/>
        <v>-0.20373244343369634</v>
      </c>
      <c r="V37" s="140">
        <f t="shared" si="2"/>
        <v>41455</v>
      </c>
      <c r="W37" s="142">
        <f t="shared" si="6"/>
        <v>-4.60101423026269E-2</v>
      </c>
      <c r="X37" s="142">
        <f t="shared" si="6"/>
        <v>0.2043560167364018</v>
      </c>
      <c r="Y37" s="142">
        <f t="shared" si="6"/>
        <v>0.2035250307125307</v>
      </c>
      <c r="Z37" s="142">
        <f t="shared" si="6"/>
        <v>-0.13573774070320432</v>
      </c>
      <c r="AA37" s="142">
        <f t="shared" si="6"/>
        <v>0.63362200942153368</v>
      </c>
      <c r="AC37" s="140">
        <f t="shared" si="4"/>
        <v>41805</v>
      </c>
      <c r="AD37" s="142">
        <f t="shared" si="7"/>
        <v>-8.1195781907902664E-2</v>
      </c>
      <c r="AE37" s="142">
        <f t="shared" si="7"/>
        <v>4.5668142239953857E-2</v>
      </c>
      <c r="AF37" s="142">
        <f t="shared" si="7"/>
        <v>7.9932322371136566E-2</v>
      </c>
      <c r="AG37" s="142">
        <f t="shared" si="7"/>
        <v>-3.7162158809958767E-2</v>
      </c>
      <c r="AH37" s="142">
        <f t="shared" si="7"/>
        <v>-2.481653266944106E-2</v>
      </c>
    </row>
    <row r="38" spans="8:34">
      <c r="H38" s="137">
        <v>41098</v>
      </c>
      <c r="I38" s="138">
        <v>2472.614</v>
      </c>
      <c r="J38" s="138">
        <v>1635.7922000000001</v>
      </c>
      <c r="K38" s="138">
        <v>1637.6967999999999</v>
      </c>
      <c r="L38" s="138">
        <v>1332.4554000000001</v>
      </c>
      <c r="M38" s="138">
        <v>1036.0651</v>
      </c>
      <c r="O38" s="140">
        <f t="shared" si="0"/>
        <v>41098</v>
      </c>
      <c r="P38" s="141">
        <f t="shared" si="8"/>
        <v>-0.10533963685519587</v>
      </c>
      <c r="Q38" s="141">
        <f t="shared" si="8"/>
        <v>-0.24069185101762769</v>
      </c>
      <c r="R38" s="141">
        <f t="shared" si="8"/>
        <v>-0.22492794115858383</v>
      </c>
      <c r="S38" s="141">
        <f t="shared" si="8"/>
        <v>-0.33569112297584047</v>
      </c>
      <c r="T38" s="141">
        <f t="shared" si="8"/>
        <v>-0.15390629006647127</v>
      </c>
      <c r="V38" s="140">
        <f t="shared" si="2"/>
        <v>41462</v>
      </c>
      <c r="W38" s="142">
        <f t="shared" si="6"/>
        <v>-3.4647954242591483E-2</v>
      </c>
      <c r="X38" s="142">
        <f t="shared" si="6"/>
        <v>0.26666436820083672</v>
      </c>
      <c r="Y38" s="142">
        <f t="shared" si="6"/>
        <v>0.25892520102747363</v>
      </c>
      <c r="Z38" s="142">
        <f t="shared" si="6"/>
        <v>-0.13012559444920868</v>
      </c>
      <c r="AA38" s="142">
        <f t="shared" si="6"/>
        <v>0.77637191670042838</v>
      </c>
      <c r="AC38" s="140">
        <f t="shared" si="4"/>
        <v>41812</v>
      </c>
      <c r="AD38" s="142">
        <f t="shared" si="7"/>
        <v>-9.7878076923564206E-2</v>
      </c>
      <c r="AE38" s="142">
        <f t="shared" si="7"/>
        <v>3.4334769876419369E-2</v>
      </c>
      <c r="AF38" s="142">
        <f t="shared" si="7"/>
        <v>5.1418637024835512E-2</v>
      </c>
      <c r="AG38" s="142">
        <f t="shared" si="7"/>
        <v>-3.0470575588942839E-2</v>
      </c>
      <c r="AH38" s="142">
        <f t="shared" si="7"/>
        <v>2.5635027668606813E-3</v>
      </c>
    </row>
    <row r="39" spans="8:34">
      <c r="H39" s="137">
        <v>41105</v>
      </c>
      <c r="I39" s="138">
        <v>2450.6329999999998</v>
      </c>
      <c r="J39" s="138">
        <v>1573.3688999999999</v>
      </c>
      <c r="K39" s="138">
        <v>1568.3770999999999</v>
      </c>
      <c r="L39" s="138">
        <v>1264.9443000000001</v>
      </c>
      <c r="M39" s="138">
        <v>1043.2608</v>
      </c>
      <c r="O39" s="140">
        <f t="shared" si="0"/>
        <v>41105</v>
      </c>
      <c r="P39" s="141">
        <f t="shared" si="8"/>
        <v>-0.11329297265378235</v>
      </c>
      <c r="Q39" s="141">
        <f t="shared" si="8"/>
        <v>-0.26966773216950712</v>
      </c>
      <c r="R39" s="141">
        <f t="shared" si="8"/>
        <v>-0.25773484570725813</v>
      </c>
      <c r="S39" s="141">
        <f t="shared" si="8"/>
        <v>-0.36934945257371343</v>
      </c>
      <c r="T39" s="141">
        <f t="shared" si="8"/>
        <v>-0.14802998315432003</v>
      </c>
      <c r="V39" s="140">
        <f t="shared" si="2"/>
        <v>41469</v>
      </c>
      <c r="W39" s="142">
        <f t="shared" si="6"/>
        <v>-1.361251687421472E-2</v>
      </c>
      <c r="X39" s="142">
        <f t="shared" si="6"/>
        <v>0.29923052719665266</v>
      </c>
      <c r="Y39" s="142">
        <f t="shared" si="6"/>
        <v>0.27063882063882061</v>
      </c>
      <c r="Z39" s="142">
        <f t="shared" si="6"/>
        <v>-0.10487120916816084</v>
      </c>
      <c r="AA39" s="142">
        <f t="shared" si="6"/>
        <v>0.91081375920494279</v>
      </c>
      <c r="AC39" s="140">
        <f t="shared" si="4"/>
        <v>41819</v>
      </c>
      <c r="AD39" s="142">
        <f t="shared" si="7"/>
        <v>-9.2166165166246761E-2</v>
      </c>
      <c r="AE39" s="142">
        <f t="shared" si="7"/>
        <v>7.9932158738144521E-2</v>
      </c>
      <c r="AF39" s="142">
        <f t="shared" si="7"/>
        <v>0.10101653170459635</v>
      </c>
      <c r="AG39" s="142">
        <f t="shared" si="7"/>
        <v>1.5047834823089801E-2</v>
      </c>
      <c r="AH39" s="142">
        <f t="shared" si="7"/>
        <v>3.6545610824716634E-2</v>
      </c>
    </row>
    <row r="40" spans="8:34">
      <c r="H40" s="137">
        <v>41112</v>
      </c>
      <c r="I40" s="138">
        <v>2398.4549999999999</v>
      </c>
      <c r="J40" s="138">
        <v>1537.2065</v>
      </c>
      <c r="K40" s="138">
        <v>1509.3961999999999</v>
      </c>
      <c r="L40" s="138">
        <v>1328.9022</v>
      </c>
      <c r="M40" s="138">
        <v>997.73860000000002</v>
      </c>
      <c r="O40" s="140">
        <f t="shared" si="0"/>
        <v>41112</v>
      </c>
      <c r="P40" s="141">
        <f t="shared" si="8"/>
        <v>-0.13217242105461213</v>
      </c>
      <c r="Q40" s="141">
        <f t="shared" si="8"/>
        <v>-0.28645373041962729</v>
      </c>
      <c r="R40" s="141">
        <f t="shared" si="8"/>
        <v>-0.28564871083499099</v>
      </c>
      <c r="S40" s="141">
        <f t="shared" si="8"/>
        <v>-0.33746260613530854</v>
      </c>
      <c r="T40" s="141">
        <f t="shared" si="8"/>
        <v>-0.18520529876174285</v>
      </c>
      <c r="V40" s="140">
        <f t="shared" si="2"/>
        <v>41476</v>
      </c>
      <c r="W40" s="142">
        <f t="shared" si="6"/>
        <v>-5.0414995140399488E-2</v>
      </c>
      <c r="X40" s="142">
        <f t="shared" si="6"/>
        <v>0.3486404686192468</v>
      </c>
      <c r="Y40" s="142">
        <f t="shared" si="6"/>
        <v>0.34340092416796941</v>
      </c>
      <c r="Z40" s="142">
        <f t="shared" si="6"/>
        <v>-0.13854377484992597</v>
      </c>
      <c r="AA40" s="142">
        <f t="shared" si="6"/>
        <v>0.97503548230334003</v>
      </c>
      <c r="AC40" s="140">
        <f t="shared" si="4"/>
        <v>41826</v>
      </c>
      <c r="AD40" s="142">
        <f t="shared" si="7"/>
        <v>-8.0160131117696487E-2</v>
      </c>
      <c r="AE40" s="142">
        <f t="shared" si="7"/>
        <v>0.11975650857563913</v>
      </c>
      <c r="AF40" s="142">
        <f t="shared" si="7"/>
        <v>0.12832256857968072</v>
      </c>
      <c r="AG40" s="142">
        <f t="shared" si="7"/>
        <v>1.7453880946277867E-2</v>
      </c>
      <c r="AH40" s="142">
        <f t="shared" si="7"/>
        <v>0.12643730962801825</v>
      </c>
    </row>
    <row r="41" spans="8:34">
      <c r="H41" s="137">
        <v>41119</v>
      </c>
      <c r="I41" s="138">
        <v>2349.1080000000002</v>
      </c>
      <c r="J41" s="138">
        <v>1526.1637000000001</v>
      </c>
      <c r="K41" s="138">
        <v>1500.8838000000001</v>
      </c>
      <c r="L41" s="138">
        <v>1321.7959000000001</v>
      </c>
      <c r="M41" s="138">
        <v>978.38430000000005</v>
      </c>
      <c r="O41" s="140">
        <f t="shared" si="0"/>
        <v>41119</v>
      </c>
      <c r="P41" s="141">
        <f t="shared" si="8"/>
        <v>-0.15002753509186439</v>
      </c>
      <c r="Q41" s="141">
        <f t="shared" si="8"/>
        <v>-0.29157961867583881</v>
      </c>
      <c r="R41" s="141">
        <f t="shared" si="8"/>
        <v>-0.28967737071494037</v>
      </c>
      <c r="S41" s="141">
        <f t="shared" si="8"/>
        <v>-0.34100552259825112</v>
      </c>
      <c r="T41" s="141">
        <f t="shared" si="8"/>
        <v>-0.20101082245920787</v>
      </c>
      <c r="V41" s="140">
        <f t="shared" si="2"/>
        <v>41483</v>
      </c>
      <c r="W41" s="142">
        <f t="shared" si="6"/>
        <v>-3.5879544333341729E-2</v>
      </c>
      <c r="X41" s="142">
        <f t="shared" si="6"/>
        <v>0.42525268619246859</v>
      </c>
      <c r="Y41" s="142">
        <f t="shared" si="6"/>
        <v>0.41683577172213515</v>
      </c>
      <c r="Z41" s="142">
        <f t="shared" si="6"/>
        <v>-0.1357376627426522</v>
      </c>
      <c r="AA41" s="142">
        <f t="shared" si="6"/>
        <v>1.1583150919150915</v>
      </c>
      <c r="AC41" s="140">
        <f t="shared" si="4"/>
        <v>41833</v>
      </c>
      <c r="AD41" s="142">
        <f t="shared" si="7"/>
        <v>-9.311568763961553E-2</v>
      </c>
      <c r="AE41" s="142">
        <f t="shared" si="7"/>
        <v>0.11371983747396519</v>
      </c>
      <c r="AF41" s="142">
        <f t="shared" si="7"/>
        <v>0.13325230124563081</v>
      </c>
      <c r="AG41" s="142">
        <f t="shared" si="7"/>
        <v>4.0428074121236834E-2</v>
      </c>
      <c r="AH41" s="142">
        <f t="shared" si="7"/>
        <v>7.6606550607528412E-2</v>
      </c>
    </row>
    <row r="42" spans="8:34">
      <c r="H42" s="137">
        <v>41126</v>
      </c>
      <c r="I42" s="138">
        <v>2353.7370000000001</v>
      </c>
      <c r="J42" s="138">
        <v>1503.5590999999999</v>
      </c>
      <c r="K42" s="138">
        <v>1473.1112000000001</v>
      </c>
      <c r="L42" s="138">
        <v>1286.2637</v>
      </c>
      <c r="M42" s="138">
        <v>1002.9176</v>
      </c>
      <c r="O42" s="140">
        <f t="shared" si="0"/>
        <v>41126</v>
      </c>
      <c r="P42" s="141">
        <f t="shared" si="8"/>
        <v>-0.14835263443167357</v>
      </c>
      <c r="Q42" s="141">
        <f t="shared" si="8"/>
        <v>-0.30207230655177264</v>
      </c>
      <c r="R42" s="141">
        <f t="shared" si="8"/>
        <v>-0.30282129714953998</v>
      </c>
      <c r="S42" s="141">
        <f t="shared" si="8"/>
        <v>-0.35872045390491836</v>
      </c>
      <c r="T42" s="141">
        <f t="shared" si="8"/>
        <v>-0.18097591267032276</v>
      </c>
      <c r="V42" s="140">
        <f t="shared" si="2"/>
        <v>41490</v>
      </c>
      <c r="W42" s="142">
        <f t="shared" si="6"/>
        <v>-2.57983660297888E-2</v>
      </c>
      <c r="X42" s="142">
        <f t="shared" si="6"/>
        <v>0.43398179079497901</v>
      </c>
      <c r="Y42" s="142">
        <f t="shared" si="6"/>
        <v>0.42563637759660478</v>
      </c>
      <c r="Z42" s="142">
        <f t="shared" si="6"/>
        <v>-0.10206501910033539</v>
      </c>
      <c r="AA42" s="142">
        <f t="shared" si="6"/>
        <v>1.1357126177635064</v>
      </c>
      <c r="AC42" s="140">
        <f t="shared" si="4"/>
        <v>41840</v>
      </c>
      <c r="AD42" s="142">
        <f t="shared" si="7"/>
        <v>-8.6303528854464018E-2</v>
      </c>
      <c r="AE42" s="142">
        <f t="shared" si="7"/>
        <v>8.56294987764743E-2</v>
      </c>
      <c r="AF42" s="142">
        <f t="shared" si="7"/>
        <v>0.11746675618047342</v>
      </c>
      <c r="AG42" s="142">
        <f t="shared" si="7"/>
        <v>2.5676922695287763E-2</v>
      </c>
      <c r="AH42" s="142">
        <f t="shared" si="7"/>
        <v>8.0194583035433364E-3</v>
      </c>
    </row>
    <row r="43" spans="8:34">
      <c r="H43" s="137">
        <v>41133</v>
      </c>
      <c r="I43" s="138">
        <v>2399.7510000000002</v>
      </c>
      <c r="J43" s="138">
        <v>1572.2725</v>
      </c>
      <c r="K43" s="138">
        <v>1544.6527000000001</v>
      </c>
      <c r="L43" s="138">
        <v>1318.2426</v>
      </c>
      <c r="M43" s="138">
        <v>1065.2212999999999</v>
      </c>
      <c r="O43" s="140">
        <f t="shared" si="0"/>
        <v>41133</v>
      </c>
      <c r="P43" s="141">
        <f t="shared" si="8"/>
        <v>-0.13170349228908873</v>
      </c>
      <c r="Q43" s="141">
        <f t="shared" si="8"/>
        <v>-0.27017666322721989</v>
      </c>
      <c r="R43" s="141">
        <f t="shared" si="8"/>
        <v>-0.26896288227225429</v>
      </c>
      <c r="S43" s="141">
        <f t="shared" si="8"/>
        <v>-0.34277705561371252</v>
      </c>
      <c r="T43" s="141">
        <f t="shared" si="8"/>
        <v>-0.13009612849885943</v>
      </c>
      <c r="V43" s="140">
        <f t="shared" si="2"/>
        <v>41497</v>
      </c>
      <c r="W43" s="142">
        <f t="shared" si="6"/>
        <v>-9.0013152567176569E-3</v>
      </c>
      <c r="X43" s="142">
        <f t="shared" si="6"/>
        <v>0.4456858912133892</v>
      </c>
      <c r="Y43" s="142">
        <f t="shared" si="6"/>
        <v>0.43836553495644393</v>
      </c>
      <c r="Z43" s="142">
        <f t="shared" si="6"/>
        <v>-7.1198487565291901E-2</v>
      </c>
      <c r="AA43" s="142">
        <f t="shared" si="6"/>
        <v>1.1219139593447967</v>
      </c>
      <c r="AC43" s="140">
        <f t="shared" si="4"/>
        <v>41847</v>
      </c>
      <c r="AD43" s="142">
        <f t="shared" si="7"/>
        <v>-4.5641674959331802E-2</v>
      </c>
      <c r="AE43" s="142">
        <f t="shared" si="7"/>
        <v>7.7656065333348456E-2</v>
      </c>
      <c r="AF43" s="142">
        <f t="shared" si="7"/>
        <v>0.10975571490578684</v>
      </c>
      <c r="AG43" s="142">
        <f t="shared" si="7"/>
        <v>6.0984231459354943E-2</v>
      </c>
      <c r="AH43" s="142">
        <f t="shared" si="7"/>
        <v>-2.1636627310933965E-2</v>
      </c>
    </row>
    <row r="44" spans="8:34">
      <c r="H44" s="137">
        <v>41140</v>
      </c>
      <c r="I44" s="138">
        <v>2313.4760000000001</v>
      </c>
      <c r="J44" s="138">
        <v>1532.8844999999999</v>
      </c>
      <c r="K44" s="138">
        <v>1492.7488000000001</v>
      </c>
      <c r="L44" s="138">
        <v>1311.136</v>
      </c>
      <c r="M44" s="138">
        <v>1059.5064</v>
      </c>
      <c r="O44" s="140">
        <f t="shared" si="0"/>
        <v>41140</v>
      </c>
      <c r="P44" s="141">
        <f t="shared" si="8"/>
        <v>-0.16292018152174614</v>
      </c>
      <c r="Q44" s="141">
        <f t="shared" si="8"/>
        <v>-0.28845993256431401</v>
      </c>
      <c r="R44" s="141">
        <f t="shared" si="8"/>
        <v>-0.29352741865951415</v>
      </c>
      <c r="S44" s="141">
        <f t="shared" si="8"/>
        <v>-0.34632012164463555</v>
      </c>
      <c r="T44" s="141">
        <f t="shared" si="8"/>
        <v>-0.13476315274559747</v>
      </c>
      <c r="V44" s="140">
        <f t="shared" si="2"/>
        <v>41504</v>
      </c>
      <c r="W44" s="142">
        <f t="shared" si="6"/>
        <v>-1.1401203585613695E-3</v>
      </c>
      <c r="X44" s="142">
        <f t="shared" si="6"/>
        <v>0.41171166527196634</v>
      </c>
      <c r="Y44" s="142">
        <f t="shared" si="6"/>
        <v>0.4070574603529149</v>
      </c>
      <c r="Z44" s="142">
        <f t="shared" si="6"/>
        <v>-7.4004521712013771E-2</v>
      </c>
      <c r="AA44" s="142">
        <f t="shared" si="6"/>
        <v>1.0402847718190911</v>
      </c>
      <c r="AC44" s="140">
        <f t="shared" si="4"/>
        <v>41854</v>
      </c>
      <c r="AD44" s="142">
        <f t="shared" si="7"/>
        <v>-1.6531992658827654E-2</v>
      </c>
      <c r="AE44" s="142">
        <f t="shared" si="7"/>
        <v>9.5540496551485443E-2</v>
      </c>
      <c r="AF44" s="142">
        <f t="shared" si="7"/>
        <v>0.13118702584351993</v>
      </c>
      <c r="AG44" s="142">
        <f t="shared" si="7"/>
        <v>5.5579020481738572E-2</v>
      </c>
      <c r="AH44" s="142">
        <f t="shared" si="7"/>
        <v>-2.9580186843768397E-3</v>
      </c>
    </row>
    <row r="45" spans="8:34">
      <c r="H45" s="137">
        <v>41147</v>
      </c>
      <c r="I45" s="138">
        <v>2275.6770000000001</v>
      </c>
      <c r="J45" s="138">
        <v>1566.3278</v>
      </c>
      <c r="K45" s="138">
        <v>1507.0724</v>
      </c>
      <c r="L45" s="138">
        <v>1385.7534000000001</v>
      </c>
      <c r="M45" s="138">
        <v>1099.1029000000001</v>
      </c>
      <c r="O45" s="140">
        <f t="shared" si="0"/>
        <v>41147</v>
      </c>
      <c r="P45" s="141">
        <f t="shared" si="8"/>
        <v>-0.17659690868842504</v>
      </c>
      <c r="Q45" s="141">
        <f t="shared" si="8"/>
        <v>-0.27293609633446636</v>
      </c>
      <c r="R45" s="141">
        <f t="shared" si="8"/>
        <v>-0.28674849465964991</v>
      </c>
      <c r="S45" s="141">
        <f t="shared" si="8"/>
        <v>-0.3091188755838199</v>
      </c>
      <c r="T45" s="141">
        <f t="shared" si="8"/>
        <v>-0.10242700940346283</v>
      </c>
      <c r="V45" s="140">
        <f t="shared" si="2"/>
        <v>41511</v>
      </c>
      <c r="W45" s="142">
        <f t="shared" si="6"/>
        <v>-8.602923389980921E-3</v>
      </c>
      <c r="X45" s="142">
        <f t="shared" si="6"/>
        <v>0.5108091046025105</v>
      </c>
      <c r="Y45" s="142">
        <f t="shared" si="6"/>
        <v>0.52119171599285208</v>
      </c>
      <c r="Z45" s="142">
        <f t="shared" si="6"/>
        <v>-9.9258984953613516E-2</v>
      </c>
      <c r="AA45" s="142">
        <f t="shared" si="6"/>
        <v>1.220515481321081</v>
      </c>
      <c r="AC45" s="140">
        <f t="shared" si="4"/>
        <v>41861</v>
      </c>
      <c r="AD45" s="142">
        <f t="shared" si="7"/>
        <v>-1.5800746360973172E-2</v>
      </c>
      <c r="AE45" s="142">
        <f t="shared" si="7"/>
        <v>0.12580890760081087</v>
      </c>
      <c r="AF45" s="142">
        <f t="shared" si="7"/>
        <v>0.16375506556762764</v>
      </c>
      <c r="AG45" s="142">
        <f t="shared" si="7"/>
        <v>6.6177761975243277E-2</v>
      </c>
      <c r="AH45" s="142">
        <f t="shared" si="7"/>
        <v>2.9834192516547287E-2</v>
      </c>
    </row>
    <row r="46" spans="8:34">
      <c r="H46" s="137">
        <v>41154</v>
      </c>
      <c r="I46" s="138">
        <v>2204.8679999999999</v>
      </c>
      <c r="J46" s="138">
        <v>1522.8101999999999</v>
      </c>
      <c r="K46" s="138">
        <v>1458.3849</v>
      </c>
      <c r="L46" s="138">
        <v>1343.1147000000001</v>
      </c>
      <c r="M46" s="138">
        <v>1099.0418999999999</v>
      </c>
      <c r="O46" s="140">
        <f t="shared" si="0"/>
        <v>41154</v>
      </c>
      <c r="P46" s="141">
        <f t="shared" si="8"/>
        <v>-0.20221756992140383</v>
      </c>
      <c r="Q46" s="141">
        <f t="shared" si="8"/>
        <v>-0.29313625886376271</v>
      </c>
      <c r="R46" s="141">
        <f t="shared" si="8"/>
        <v>-0.30979080680487814</v>
      </c>
      <c r="S46" s="141">
        <f t="shared" si="8"/>
        <v>-0.33037682306541671</v>
      </c>
      <c r="T46" s="141">
        <f t="shared" si="8"/>
        <v>-0.10247682453217055</v>
      </c>
      <c r="V46" s="140">
        <f t="shared" si="2"/>
        <v>41518</v>
      </c>
      <c r="W46" s="142">
        <f t="shared" si="6"/>
        <v>3.0934976725072172E-3</v>
      </c>
      <c r="X46" s="142">
        <f t="shared" si="6"/>
        <v>0.4502355146443513</v>
      </c>
      <c r="Y46" s="142">
        <f t="shared" si="6"/>
        <v>0.4608633013178467</v>
      </c>
      <c r="Z46" s="142">
        <f t="shared" si="6"/>
        <v>-9.084088251344824E-2</v>
      </c>
      <c r="AA46" s="142">
        <f t="shared" si="6"/>
        <v>1.0802094423204953</v>
      </c>
      <c r="AC46" s="140">
        <f t="shared" si="4"/>
        <v>41868</v>
      </c>
      <c r="AD46" s="142">
        <f t="shared" si="7"/>
        <v>-3.3454940324475491E-3</v>
      </c>
      <c r="AE46" s="142">
        <f t="shared" si="7"/>
        <v>0.15462224067394281</v>
      </c>
      <c r="AF46" s="142">
        <f t="shared" si="7"/>
        <v>0.1880626525579685</v>
      </c>
      <c r="AG46" s="142">
        <f t="shared" si="7"/>
        <v>8.9444173412603245E-2</v>
      </c>
      <c r="AH46" s="142">
        <f t="shared" si="7"/>
        <v>7.4139778313343507E-2</v>
      </c>
    </row>
    <row r="47" spans="8:34">
      <c r="H47" s="137">
        <v>41161</v>
      </c>
      <c r="I47" s="138">
        <v>2317.1790000000001</v>
      </c>
      <c r="J47" s="138">
        <v>1609.6937</v>
      </c>
      <c r="K47" s="138">
        <v>1558.8364999999999</v>
      </c>
      <c r="L47" s="138">
        <v>1371.5404000000001</v>
      </c>
      <c r="M47" s="138">
        <v>1151.5721000000001</v>
      </c>
      <c r="O47" s="140">
        <f t="shared" si="0"/>
        <v>41161</v>
      </c>
      <c r="P47" s="141">
        <f t="shared" si="8"/>
        <v>-0.16158033335914368</v>
      </c>
      <c r="Q47" s="141">
        <f t="shared" si="8"/>
        <v>-0.25280635047924416</v>
      </c>
      <c r="R47" s="141">
        <f t="shared" si="8"/>
        <v>-0.26225012135814929</v>
      </c>
      <c r="S47" s="141">
        <f t="shared" si="8"/>
        <v>-0.31620490793367895</v>
      </c>
      <c r="T47" s="141">
        <f t="shared" si="8"/>
        <v>-5.9578485613554055E-2</v>
      </c>
      <c r="V47" s="140">
        <f t="shared" si="2"/>
        <v>41525</v>
      </c>
      <c r="W47" s="142">
        <f t="shared" si="6"/>
        <v>2.2112265874333792E-2</v>
      </c>
      <c r="X47" s="142">
        <f t="shared" si="6"/>
        <v>0.52487384100418399</v>
      </c>
      <c r="Y47" s="142">
        <f t="shared" si="6"/>
        <v>0.52819214876033049</v>
      </c>
      <c r="Z47" s="142">
        <f t="shared" si="6"/>
        <v>-8.8034926327278495E-2</v>
      </c>
      <c r="AA47" s="142">
        <f t="shared" si="6"/>
        <v>1.2670340654577932</v>
      </c>
      <c r="AC47" s="140">
        <f t="shared" si="4"/>
        <v>41875</v>
      </c>
      <c r="AD47" s="142">
        <f t="shared" si="7"/>
        <v>-1.3489214328206156E-3</v>
      </c>
      <c r="AE47" s="142">
        <f t="shared" si="7"/>
        <v>0.18989306705112297</v>
      </c>
      <c r="AF47" s="142">
        <f t="shared" si="7"/>
        <v>0.23485499852496883</v>
      </c>
      <c r="AG47" s="142">
        <f t="shared" si="7"/>
        <v>6.6593019506024032E-2</v>
      </c>
      <c r="AH47" s="142">
        <f t="shared" si="7"/>
        <v>0.10411373412116998</v>
      </c>
    </row>
    <row r="48" spans="8:34">
      <c r="H48" s="137">
        <v>41168</v>
      </c>
      <c r="I48" s="138">
        <v>2315.5419999999999</v>
      </c>
      <c r="J48" s="138">
        <v>1615.1858</v>
      </c>
      <c r="K48" s="138">
        <v>1573.4443000000001</v>
      </c>
      <c r="L48" s="138">
        <v>1346.6679999999999</v>
      </c>
      <c r="M48" s="138">
        <v>1154.0171</v>
      </c>
      <c r="O48" s="140">
        <f t="shared" si="0"/>
        <v>41168</v>
      </c>
      <c r="P48" s="141">
        <f t="shared" si="8"/>
        <v>-0.16217264538781795</v>
      </c>
      <c r="Q48" s="141">
        <f t="shared" si="8"/>
        <v>-0.25025700693485875</v>
      </c>
      <c r="R48" s="141">
        <f t="shared" si="8"/>
        <v>-0.25533669414674864</v>
      </c>
      <c r="S48" s="141">
        <f t="shared" si="8"/>
        <v>-0.32860529004995531</v>
      </c>
      <c r="T48" s="141">
        <f t="shared" si="8"/>
        <v>-5.7581797257979184E-2</v>
      </c>
      <c r="V48" s="140">
        <f t="shared" si="2"/>
        <v>41532</v>
      </c>
      <c r="W48" s="142">
        <f t="shared" si="6"/>
        <v>7.8953551583293535E-2</v>
      </c>
      <c r="X48" s="142">
        <f t="shared" si="6"/>
        <v>0.47513981589958165</v>
      </c>
      <c r="Y48" s="142">
        <f t="shared" si="6"/>
        <v>0.47615472135358483</v>
      </c>
      <c r="Z48" s="142">
        <f t="shared" si="6"/>
        <v>-4.8750292352069957E-2</v>
      </c>
      <c r="AA48" s="142">
        <f t="shared" si="6"/>
        <v>1.1257745825556742</v>
      </c>
      <c r="AC48" s="140">
        <f t="shared" si="4"/>
        <v>41882</v>
      </c>
      <c r="AD48" s="142">
        <f t="shared" si="7"/>
        <v>-1.2780766702455093E-2</v>
      </c>
      <c r="AE48" s="142">
        <f t="shared" si="7"/>
        <v>0.16174369294673463</v>
      </c>
      <c r="AF48" s="142">
        <f t="shared" si="7"/>
        <v>0.20627239341827885</v>
      </c>
      <c r="AG48" s="142">
        <f t="shared" si="7"/>
        <v>5.472923919065309E-2</v>
      </c>
      <c r="AH48" s="142">
        <f t="shared" si="7"/>
        <v>6.9631333236810367E-2</v>
      </c>
    </row>
    <row r="49" spans="8:34">
      <c r="H49" s="137">
        <v>41175</v>
      </c>
      <c r="I49" s="138">
        <v>2199.0630000000001</v>
      </c>
      <c r="J49" s="138">
        <v>1523.9187999999999</v>
      </c>
      <c r="K49" s="138">
        <v>1486.7202</v>
      </c>
      <c r="L49" s="138">
        <v>1247.1780000000001</v>
      </c>
      <c r="M49" s="138">
        <v>1106.6837</v>
      </c>
      <c r="O49" s="140">
        <f t="shared" si="0"/>
        <v>41175</v>
      </c>
      <c r="P49" s="141">
        <f t="shared" si="8"/>
        <v>-0.20431798001697699</v>
      </c>
      <c r="Q49" s="141">
        <f t="shared" si="8"/>
        <v>-0.29262166476436435</v>
      </c>
      <c r="R49" s="141">
        <f t="shared" si="8"/>
        <v>-0.29638057158374975</v>
      </c>
      <c r="S49" s="141">
        <f t="shared" si="8"/>
        <v>-0.378207017939034</v>
      </c>
      <c r="T49" s="141">
        <f t="shared" si="8"/>
        <v>-9.6236213867290421E-2</v>
      </c>
      <c r="V49" s="140">
        <f t="shared" si="2"/>
        <v>41539</v>
      </c>
      <c r="W49" s="142">
        <f t="shared" si="6"/>
        <v>5.4507290267707287E-2</v>
      </c>
      <c r="X49" s="142">
        <f t="shared" si="6"/>
        <v>0.49237610041841018</v>
      </c>
      <c r="Y49" s="142">
        <f t="shared" si="6"/>
        <v>0.47946734699575599</v>
      </c>
      <c r="Z49" s="142">
        <f t="shared" si="6"/>
        <v>-2.3495829110470212E-2</v>
      </c>
      <c r="AA49" s="142">
        <f t="shared" si="6"/>
        <v>1.1902485759279609</v>
      </c>
      <c r="AC49" s="140">
        <f t="shared" si="4"/>
        <v>41889</v>
      </c>
      <c r="AD49" s="142">
        <f t="shared" si="7"/>
        <v>3.4071348866546947E-2</v>
      </c>
      <c r="AE49" s="142">
        <f t="shared" si="7"/>
        <v>0.2348159374033989</v>
      </c>
      <c r="AF49" s="142">
        <f t="shared" si="7"/>
        <v>0.2822356884317001</v>
      </c>
      <c r="AG49" s="142">
        <f t="shared" si="7"/>
        <v>9.5488560159421976E-2</v>
      </c>
      <c r="AH49" s="142">
        <f t="shared" si="7"/>
        <v>0.14909672370859739</v>
      </c>
    </row>
    <row r="50" spans="8:34">
      <c r="H50" s="137">
        <v>41182</v>
      </c>
      <c r="I50" s="138">
        <v>2293.1060000000002</v>
      </c>
      <c r="J50" s="138">
        <v>1566.9</v>
      </c>
      <c r="K50" s="138">
        <v>1523.77</v>
      </c>
      <c r="L50" s="138">
        <v>1311.14</v>
      </c>
      <c r="M50" s="138">
        <v>1122.1358</v>
      </c>
      <c r="O50" s="140">
        <f t="shared" si="0"/>
        <v>41182</v>
      </c>
      <c r="P50" s="141">
        <f t="shared" si="8"/>
        <v>-0.17029061281318902</v>
      </c>
      <c r="Q50" s="141">
        <f t="shared" si="8"/>
        <v>-0.27267049039573665</v>
      </c>
      <c r="R50" s="141">
        <f t="shared" si="8"/>
        <v>-0.27884602870275821</v>
      </c>
      <c r="S50" s="141">
        <f t="shared" si="8"/>
        <v>-0.34631812740489731</v>
      </c>
      <c r="T50" s="141">
        <f t="shared" si="8"/>
        <v>-8.3617388452493779E-2</v>
      </c>
      <c r="V50" s="140">
        <f t="shared" si="2"/>
        <v>41546</v>
      </c>
      <c r="W50" s="142">
        <f t="shared" si="6"/>
        <v>3.8233914549062886E-2</v>
      </c>
      <c r="X50" s="142">
        <f t="shared" si="6"/>
        <v>0.54156103765690378</v>
      </c>
      <c r="Y50" s="142">
        <f t="shared" si="6"/>
        <v>0.53592912385526015</v>
      </c>
      <c r="Z50" s="142">
        <f t="shared" si="6"/>
        <v>-8.2422780073282964E-2</v>
      </c>
      <c r="AA50" s="142">
        <f t="shared" si="6"/>
        <v>1.3306368021190704</v>
      </c>
      <c r="AC50" s="140">
        <f t="shared" si="4"/>
        <v>41896</v>
      </c>
      <c r="AD50" s="142">
        <f t="shared" si="7"/>
        <v>2.9468972484958167E-2</v>
      </c>
      <c r="AE50" s="142">
        <f t="shared" si="7"/>
        <v>0.25775295290649791</v>
      </c>
      <c r="AF50" s="142">
        <f t="shared" si="7"/>
        <v>0.31702413095403359</v>
      </c>
      <c r="AG50" s="142">
        <f t="shared" si="7"/>
        <v>8.7565509314767365E-2</v>
      </c>
      <c r="AH50" s="142">
        <f t="shared" si="7"/>
        <v>0.1524104167307283</v>
      </c>
    </row>
    <row r="51" spans="8:34">
      <c r="H51" s="137">
        <v>41196</v>
      </c>
      <c r="I51" s="138">
        <v>2304.5309999999999</v>
      </c>
      <c r="J51" s="138">
        <v>1564.46</v>
      </c>
      <c r="K51" s="138">
        <v>1518.66</v>
      </c>
      <c r="L51" s="138">
        <v>1314.69</v>
      </c>
      <c r="M51" s="138">
        <v>1122.3014000000001</v>
      </c>
      <c r="O51" s="140">
        <f t="shared" si="0"/>
        <v>41196</v>
      </c>
      <c r="P51" s="141">
        <f t="shared" si="8"/>
        <v>-0.16615673075601023</v>
      </c>
      <c r="Q51" s="141">
        <f t="shared" si="8"/>
        <v>-0.27380309873285735</v>
      </c>
      <c r="R51" s="141">
        <f t="shared" si="8"/>
        <v>-0.28126443620082475</v>
      </c>
      <c r="S51" s="141">
        <f t="shared" si="8"/>
        <v>-0.34454823963721992</v>
      </c>
      <c r="T51" s="141">
        <f t="shared" si="8"/>
        <v>-8.3482152627674444E-2</v>
      </c>
      <c r="V51" s="140">
        <f t="shared" si="2"/>
        <v>41553</v>
      </c>
      <c r="W51" s="142">
        <f t="shared" si="6"/>
        <v>4.4331607691087127E-2</v>
      </c>
      <c r="X51" s="142">
        <f t="shared" si="6"/>
        <v>0.57640381589958167</v>
      </c>
      <c r="Y51" s="142">
        <f t="shared" si="6"/>
        <v>0.56745937569801197</v>
      </c>
      <c r="Z51" s="142">
        <f t="shared" si="6"/>
        <v>-7.9616745926561316E-2</v>
      </c>
      <c r="AA51" s="142">
        <f t="shared" si="6"/>
        <v>1.4162563725654991</v>
      </c>
      <c r="AC51" s="140">
        <f t="shared" si="4"/>
        <v>41903</v>
      </c>
      <c r="AD51" s="142">
        <f t="shared" si="7"/>
        <v>2.3918340222894852E-2</v>
      </c>
      <c r="AE51" s="142">
        <f t="shared" si="7"/>
        <v>0.25140653527746482</v>
      </c>
      <c r="AF51" s="142">
        <f t="shared" si="7"/>
        <v>0.3157345388806867</v>
      </c>
      <c r="AG51" s="142">
        <f t="shared" si="7"/>
        <v>9.7424278756708116E-2</v>
      </c>
      <c r="AH51" s="142">
        <f t="shared" si="7"/>
        <v>0.12291973980955251</v>
      </c>
    </row>
    <row r="52" spans="8:34">
      <c r="H52" s="137">
        <v>41203</v>
      </c>
      <c r="I52" s="138">
        <v>2332.4699999999998</v>
      </c>
      <c r="J52" s="138">
        <v>1545.86</v>
      </c>
      <c r="K52" s="138">
        <v>1493.73</v>
      </c>
      <c r="L52" s="138">
        <v>1314.68</v>
      </c>
      <c r="M52" s="138">
        <v>1116.0943</v>
      </c>
      <c r="O52" s="140">
        <f t="shared" si="0"/>
        <v>41203</v>
      </c>
      <c r="P52" s="141">
        <f t="shared" si="8"/>
        <v>-0.15604762521592086</v>
      </c>
      <c r="Q52" s="141">
        <f t="shared" si="8"/>
        <v>-0.28243691638467905</v>
      </c>
      <c r="R52" s="141">
        <f t="shared" si="8"/>
        <v>-0.29306304655831983</v>
      </c>
      <c r="S52" s="141">
        <f t="shared" si="8"/>
        <v>-0.3445532252365654</v>
      </c>
      <c r="T52" s="141">
        <f t="shared" si="8"/>
        <v>-8.8551127798181084E-2</v>
      </c>
      <c r="V52" s="140">
        <f t="shared" si="2"/>
        <v>41560</v>
      </c>
      <c r="W52" s="142">
        <f t="shared" si="6"/>
        <v>7.0112633487285692E-2</v>
      </c>
      <c r="X52" s="142">
        <f t="shared" si="6"/>
        <v>0.65495444351464438</v>
      </c>
      <c r="Y52" s="142">
        <f t="shared" si="6"/>
        <v>0.65478438407415673</v>
      </c>
      <c r="Z52" s="142">
        <f t="shared" si="6"/>
        <v>-1.7883838777578709E-2</v>
      </c>
      <c r="AA52" s="142">
        <f t="shared" si="6"/>
        <v>1.4815833185556482</v>
      </c>
      <c r="AC52" s="140">
        <f t="shared" si="4"/>
        <v>41910</v>
      </c>
      <c r="AD52" s="142">
        <f t="shared" si="7"/>
        <v>2.8980489825248146E-2</v>
      </c>
      <c r="AE52" s="142">
        <f t="shared" si="7"/>
        <v>0.2997015080717218</v>
      </c>
      <c r="AF52" s="142">
        <f t="shared" si="7"/>
        <v>0.37093467848143868</v>
      </c>
      <c r="AG52" s="142">
        <f t="shared" si="7"/>
        <v>9.5410172238438395E-2</v>
      </c>
      <c r="AH52" s="142">
        <f t="shared" si="7"/>
        <v>0.17487184664779942</v>
      </c>
    </row>
    <row r="53" spans="8:34">
      <c r="H53" s="137">
        <v>41210</v>
      </c>
      <c r="I53" s="138">
        <v>2247.9070000000002</v>
      </c>
      <c r="J53" s="138">
        <v>1490.61</v>
      </c>
      <c r="K53" s="138">
        <v>1438.07</v>
      </c>
      <c r="L53" s="138">
        <v>1282.7</v>
      </c>
      <c r="M53" s="138">
        <v>1067.27</v>
      </c>
      <c r="O53" s="140">
        <f t="shared" si="0"/>
        <v>41210</v>
      </c>
      <c r="P53" s="141">
        <f t="shared" si="8"/>
        <v>-0.18664486533856584</v>
      </c>
      <c r="Q53" s="141">
        <f t="shared" si="8"/>
        <v>-0.30808306828054699</v>
      </c>
      <c r="R53" s="141">
        <f t="shared" si="8"/>
        <v>-0.31940523077405092</v>
      </c>
      <c r="S53" s="141">
        <f t="shared" si="8"/>
        <v>-0.36049717194369924</v>
      </c>
      <c r="T53" s="141">
        <f t="shared" si="8"/>
        <v>-0.12842307515159312</v>
      </c>
      <c r="V53" s="140">
        <f t="shared" si="2"/>
        <v>41567</v>
      </c>
      <c r="W53" s="142">
        <f t="shared" si="6"/>
        <v>5.1708576566235065E-2</v>
      </c>
      <c r="X53" s="142">
        <f t="shared" si="6"/>
        <v>0.61651146443514659</v>
      </c>
      <c r="Y53" s="142">
        <f t="shared" si="6"/>
        <v>0.6188944884967611</v>
      </c>
      <c r="Z53" s="142">
        <f t="shared" si="6"/>
        <v>-4.3138224058626329E-2</v>
      </c>
      <c r="AA53" s="142">
        <f t="shared" si="6"/>
        <v>1.4162898092505083</v>
      </c>
      <c r="AC53" s="140">
        <f t="shared" si="4"/>
        <v>41917</v>
      </c>
      <c r="AD53" s="142">
        <f t="shared" si="7"/>
        <v>3.4801328571506751E-2</v>
      </c>
      <c r="AE53" s="142">
        <f t="shared" si="7"/>
        <v>0.32898021837130176</v>
      </c>
      <c r="AF53" s="142">
        <f t="shared" si="7"/>
        <v>0.40582249152581262</v>
      </c>
      <c r="AG53" s="142">
        <f t="shared" si="7"/>
        <v>9.5344022094148384E-2</v>
      </c>
      <c r="AH53" s="142">
        <f t="shared" si="7"/>
        <v>0.20195314219873306</v>
      </c>
    </row>
    <row r="54" spans="8:34">
      <c r="H54" s="137">
        <v>41217</v>
      </c>
      <c r="I54" s="138">
        <v>2306.7739999999999</v>
      </c>
      <c r="J54" s="138">
        <v>1493.75</v>
      </c>
      <c r="K54" s="138">
        <v>1432.64</v>
      </c>
      <c r="L54" s="138">
        <v>1282.7</v>
      </c>
      <c r="M54" s="138">
        <v>1103.5782999999999</v>
      </c>
      <c r="O54" s="140">
        <f t="shared" si="0"/>
        <v>41217</v>
      </c>
      <c r="P54" s="141">
        <f t="shared" si="8"/>
        <v>-0.16534515111012382</v>
      </c>
      <c r="Q54" s="141">
        <f t="shared" si="8"/>
        <v>-0.30662553132212111</v>
      </c>
      <c r="R54" s="141">
        <f t="shared" si="8"/>
        <v>-0.32197508453422718</v>
      </c>
      <c r="S54" s="141">
        <f t="shared" si="8"/>
        <v>-0.36049717194369924</v>
      </c>
      <c r="T54" s="141">
        <f t="shared" si="8"/>
        <v>-9.8772212239234158E-2</v>
      </c>
      <c r="V54" s="140">
        <f t="shared" si="2"/>
        <v>41574</v>
      </c>
      <c r="W54" s="142">
        <f t="shared" si="6"/>
        <v>2.6784158309396622E-2</v>
      </c>
      <c r="X54" s="142">
        <f t="shared" si="6"/>
        <v>0.50253777405857747</v>
      </c>
      <c r="Y54" s="142">
        <f t="shared" si="6"/>
        <v>0.50601791098950155</v>
      </c>
      <c r="Z54" s="142">
        <f t="shared" si="6"/>
        <v>-5.7168472752787247E-2</v>
      </c>
      <c r="AA54" s="142">
        <f t="shared" si="6"/>
        <v>1.1836137046188751</v>
      </c>
      <c r="AC54" s="140">
        <f t="shared" si="4"/>
        <v>41924</v>
      </c>
      <c r="AD54" s="142">
        <f t="shared" si="7"/>
        <v>4.1472473347718974E-2</v>
      </c>
      <c r="AE54" s="142">
        <f t="shared" si="7"/>
        <v>0.3331849205481443</v>
      </c>
      <c r="AF54" s="142">
        <f t="shared" si="7"/>
        <v>0.41873824928513725</v>
      </c>
      <c r="AG54" s="142">
        <f t="shared" si="7"/>
        <v>9.7246086805526932E-2</v>
      </c>
      <c r="AH54" s="142">
        <f t="shared" si="7"/>
        <v>0.18283951617832717</v>
      </c>
    </row>
    <row r="55" spans="8:34">
      <c r="H55" s="137">
        <v>41224</v>
      </c>
      <c r="I55" s="138">
        <v>2240.924</v>
      </c>
      <c r="J55" s="138">
        <v>1436.59</v>
      </c>
      <c r="K55" s="138">
        <v>1376.25</v>
      </c>
      <c r="L55" s="138">
        <v>1229.4000000000001</v>
      </c>
      <c r="M55" s="138">
        <v>1071.8958</v>
      </c>
      <c r="O55" s="140">
        <f t="shared" si="0"/>
        <v>41224</v>
      </c>
      <c r="P55" s="141">
        <f t="shared" si="8"/>
        <v>-0.18917150852502373</v>
      </c>
      <c r="Q55" s="141">
        <f t="shared" si="8"/>
        <v>-0.33315827417040744</v>
      </c>
      <c r="R55" s="141">
        <f t="shared" si="8"/>
        <v>-0.34866275553539638</v>
      </c>
      <c r="S55" s="141">
        <f t="shared" si="8"/>
        <v>-0.38707041645558882</v>
      </c>
      <c r="T55" s="141">
        <f t="shared" si="8"/>
        <v>-0.12464545511264902</v>
      </c>
      <c r="V55" s="140">
        <f t="shared" si="2"/>
        <v>41581</v>
      </c>
      <c r="W55" s="142">
        <f t="shared" si="6"/>
        <v>3.3894087587253985E-2</v>
      </c>
      <c r="X55" s="142">
        <f t="shared" si="6"/>
        <v>0.43250289539748943</v>
      </c>
      <c r="Y55" s="142">
        <f t="shared" si="6"/>
        <v>0.42782192316283219</v>
      </c>
      <c r="Z55" s="142">
        <f t="shared" si="6"/>
        <v>-4.3138146098074426E-2</v>
      </c>
      <c r="AA55" s="142">
        <f t="shared" si="6"/>
        <v>1.0416206081616504</v>
      </c>
      <c r="AC55" s="140">
        <f t="shared" si="4"/>
        <v>41931</v>
      </c>
      <c r="AD55" s="142">
        <f t="shared" si="7"/>
        <v>3.0893467293827026E-2</v>
      </c>
      <c r="AE55" s="142">
        <f t="shared" si="7"/>
        <v>0.27595408123574949</v>
      </c>
      <c r="AF55" s="142">
        <f t="shared" si="7"/>
        <v>0.35209112610578108</v>
      </c>
      <c r="AG55" s="142">
        <f t="shared" si="7"/>
        <v>9.6007673416737882E-2</v>
      </c>
      <c r="AH55" s="142">
        <f t="shared" si="7"/>
        <v>0.12434812230632497</v>
      </c>
    </row>
    <row r="56" spans="8:34">
      <c r="H56" s="137">
        <v>41231</v>
      </c>
      <c r="I56" s="138">
        <v>2177.2399999999998</v>
      </c>
      <c r="J56" s="138">
        <v>1364.03</v>
      </c>
      <c r="K56" s="138">
        <v>1306.01</v>
      </c>
      <c r="L56" s="138">
        <v>1168.99</v>
      </c>
      <c r="M56" s="138">
        <v>1018.4218</v>
      </c>
      <c r="O56" s="140">
        <f t="shared" si="0"/>
        <v>41231</v>
      </c>
      <c r="P56" s="141">
        <f t="shared" si="8"/>
        <v>-0.21221414703087771</v>
      </c>
      <c r="Q56" s="141">
        <f t="shared" si="8"/>
        <v>-0.36683944668740609</v>
      </c>
      <c r="R56" s="141">
        <f t="shared" si="8"/>
        <v>-0.38190521006850719</v>
      </c>
      <c r="S56" s="141">
        <f t="shared" si="8"/>
        <v>-0.41718842210217899</v>
      </c>
      <c r="T56" s="141">
        <f t="shared" si="8"/>
        <v>-0.16831454023576109</v>
      </c>
      <c r="V56" s="140">
        <f t="shared" si="2"/>
        <v>41588</v>
      </c>
      <c r="W56" s="142">
        <f t="shared" si="6"/>
        <v>5.076353383557386E-4</v>
      </c>
      <c r="X56" s="142">
        <f t="shared" si="6"/>
        <v>0.40502694560669461</v>
      </c>
      <c r="Y56" s="142">
        <f t="shared" si="6"/>
        <v>0.41335150491400485</v>
      </c>
      <c r="Z56" s="142">
        <f t="shared" si="6"/>
        <v>-7.1198565525844026E-2</v>
      </c>
      <c r="AA56" s="142">
        <f t="shared" si="6"/>
        <v>0.95612019554933281</v>
      </c>
      <c r="AC56" s="140">
        <f t="shared" si="4"/>
        <v>41936</v>
      </c>
      <c r="AD56" s="142">
        <f t="shared" si="7"/>
        <v>9.3504109460647022E-3</v>
      </c>
      <c r="AE56" s="142">
        <f t="shared" si="7"/>
        <v>0.26665816556807331</v>
      </c>
      <c r="AF56" s="142">
        <f t="shared" si="7"/>
        <v>0.35011474653448782</v>
      </c>
      <c r="AG56" s="142">
        <f t="shared" si="7"/>
        <v>5.1755459454095876E-2</v>
      </c>
      <c r="AH56" s="142">
        <f t="shared" si="7"/>
        <v>0.11288761541623971</v>
      </c>
    </row>
    <row r="57" spans="8:34">
      <c r="H57" s="137">
        <v>41238</v>
      </c>
      <c r="I57" s="138">
        <v>2192.6759999999999</v>
      </c>
      <c r="J57" s="138">
        <v>1370.55</v>
      </c>
      <c r="K57" s="138">
        <v>1317.37</v>
      </c>
      <c r="L57" s="138">
        <v>1154.77</v>
      </c>
      <c r="M57" s="138">
        <v>1027.2358999999999</v>
      </c>
      <c r="O57" s="140">
        <f t="shared" si="0"/>
        <v>41238</v>
      </c>
      <c r="P57" s="141">
        <f t="shared" si="8"/>
        <v>-0.20662897386373424</v>
      </c>
      <c r="Q57" s="141">
        <f t="shared" si="8"/>
        <v>-0.36381296867182134</v>
      </c>
      <c r="R57" s="141">
        <f t="shared" si="8"/>
        <v>-0.37652886776360783</v>
      </c>
      <c r="S57" s="141">
        <f t="shared" si="8"/>
        <v>-0.42427794437157995</v>
      </c>
      <c r="T57" s="141">
        <f t="shared" si="8"/>
        <v>-0.16111658079409563</v>
      </c>
      <c r="V57" s="140">
        <f t="shared" si="2"/>
        <v>41595</v>
      </c>
      <c r="W57" s="142">
        <f t="shared" si="6"/>
        <v>1.905691671572507E-2</v>
      </c>
      <c r="X57" s="142">
        <f t="shared" si="6"/>
        <v>0.45629328870292873</v>
      </c>
      <c r="Y57" s="142">
        <f t="shared" si="6"/>
        <v>0.46877652445834261</v>
      </c>
      <c r="Z57" s="142">
        <f t="shared" si="6"/>
        <v>-7.9616667966009191E-2</v>
      </c>
      <c r="AA57" s="142">
        <f t="shared" si="6"/>
        <v>1.0603770480082839</v>
      </c>
      <c r="AC57" s="149"/>
      <c r="AD57" s="150"/>
      <c r="AE57" s="150"/>
      <c r="AF57" s="150"/>
      <c r="AG57" s="141"/>
      <c r="AH57" s="141"/>
    </row>
    <row r="58" spans="8:34">
      <c r="H58" s="137">
        <v>41245</v>
      </c>
      <c r="I58" s="138">
        <v>2139.6610000000001</v>
      </c>
      <c r="J58" s="138">
        <v>1280.69</v>
      </c>
      <c r="K58" s="138">
        <v>1220.24</v>
      </c>
      <c r="L58" s="138">
        <v>1126.3499999999999</v>
      </c>
      <c r="M58" s="138">
        <v>944.83439999999996</v>
      </c>
      <c r="O58" s="140">
        <f t="shared" si="0"/>
        <v>41245</v>
      </c>
      <c r="P58" s="141">
        <f t="shared" si="8"/>
        <v>-0.2258112720922979</v>
      </c>
      <c r="Q58" s="141">
        <f t="shared" si="8"/>
        <v>-0.40552451997250361</v>
      </c>
      <c r="R58" s="141">
        <f t="shared" si="8"/>
        <v>-0.42249754100963643</v>
      </c>
      <c r="S58" s="141">
        <f t="shared" si="8"/>
        <v>-0.4384470177116907</v>
      </c>
      <c r="T58" s="141">
        <f t="shared" si="8"/>
        <v>-0.22840906158423868</v>
      </c>
      <c r="V58" s="140">
        <f t="shared" si="2"/>
        <v>41602</v>
      </c>
      <c r="W58" s="142">
        <f t="shared" si="6"/>
        <v>3.9530530515776707E-2</v>
      </c>
      <c r="X58" s="142">
        <f t="shared" si="6"/>
        <v>0.51710286192468624</v>
      </c>
      <c r="Y58" s="142">
        <f t="shared" si="6"/>
        <v>0.54832651608219773</v>
      </c>
      <c r="Z58" s="142">
        <f t="shared" si="6"/>
        <v>-6.5586341311296481E-2</v>
      </c>
      <c r="AA58" s="142">
        <f t="shared" si="6"/>
        <v>1.0948248982423814</v>
      </c>
      <c r="AC58" s="149"/>
      <c r="AD58" s="150"/>
      <c r="AE58" s="150"/>
      <c r="AF58" s="150"/>
      <c r="AG58" s="141"/>
      <c r="AH58" s="141"/>
    </row>
    <row r="59" spans="8:34">
      <c r="H59" s="137">
        <v>41252</v>
      </c>
      <c r="I59" s="138">
        <v>2246.7570000000001</v>
      </c>
      <c r="J59" s="138">
        <v>1349.22</v>
      </c>
      <c r="K59" s="138">
        <v>1285.96</v>
      </c>
      <c r="L59" s="138">
        <v>1193.8499999999999</v>
      </c>
      <c r="M59" s="138">
        <v>985.45</v>
      </c>
      <c r="O59" s="140">
        <f t="shared" si="0"/>
        <v>41252</v>
      </c>
      <c r="P59" s="141">
        <f t="shared" si="8"/>
        <v>-0.18706096725241761</v>
      </c>
      <c r="Q59" s="141">
        <f t="shared" si="8"/>
        <v>-0.37371400794673293</v>
      </c>
      <c r="R59" s="141">
        <f t="shared" si="8"/>
        <v>-0.39139426492882712</v>
      </c>
      <c r="S59" s="141">
        <f t="shared" si="8"/>
        <v>-0.40479422212909133</v>
      </c>
      <c r="T59" s="141">
        <f t="shared" si="8"/>
        <v>-0.19524067893610553</v>
      </c>
      <c r="V59" s="140">
        <f t="shared" si="2"/>
        <v>41609</v>
      </c>
      <c r="W59" s="142">
        <f t="shared" si="6"/>
        <v>5.7296466840704774E-2</v>
      </c>
      <c r="X59" s="142">
        <f t="shared" si="6"/>
        <v>0.57929586610878658</v>
      </c>
      <c r="Y59" s="142">
        <f t="shared" si="6"/>
        <v>0.60536708454322086</v>
      </c>
      <c r="Z59" s="142">
        <f t="shared" si="6"/>
        <v>-3.4719965697357136E-2</v>
      </c>
      <c r="AA59" s="142">
        <f t="shared" si="6"/>
        <v>1.2184763872214597</v>
      </c>
      <c r="AC59" s="149"/>
      <c r="AD59" s="150"/>
      <c r="AE59" s="150"/>
      <c r="AF59" s="150"/>
      <c r="AG59" s="141"/>
      <c r="AH59" s="141"/>
    </row>
    <row r="60" spans="8:34">
      <c r="H60" s="137">
        <v>41259</v>
      </c>
      <c r="I60" s="138">
        <v>2355.8649999999998</v>
      </c>
      <c r="J60" s="138">
        <v>1390.48</v>
      </c>
      <c r="K60" s="138">
        <v>1328.06</v>
      </c>
      <c r="L60" s="138">
        <v>1218.72</v>
      </c>
      <c r="M60" s="138">
        <v>1018.7</v>
      </c>
      <c r="O60" s="140">
        <f t="shared" si="0"/>
        <v>41259</v>
      </c>
      <c r="P60" s="141">
        <f t="shared" si="8"/>
        <v>-0.14758266497717243</v>
      </c>
      <c r="Q60" s="141">
        <f t="shared" si="8"/>
        <v>-0.35456178663951998</v>
      </c>
      <c r="R60" s="141">
        <f t="shared" si="8"/>
        <v>-0.37146961607000084</v>
      </c>
      <c r="S60" s="141">
        <f t="shared" si="8"/>
        <v>-0.39239503655665797</v>
      </c>
      <c r="T60" s="141">
        <f t="shared" si="8"/>
        <v>-0.16808735058319624</v>
      </c>
      <c r="V60" s="140">
        <f t="shared" si="2"/>
        <v>41616</v>
      </c>
      <c r="W60" s="142">
        <f t="shared" si="6"/>
        <v>6.3080735260584664E-2</v>
      </c>
      <c r="X60" s="142">
        <f t="shared" si="6"/>
        <v>0.49250697907949781</v>
      </c>
      <c r="Y60" s="142">
        <f t="shared" si="6"/>
        <v>0.52065340909090874</v>
      </c>
      <c r="Z60" s="142">
        <f t="shared" si="6"/>
        <v>-4.8750214391517832E-2</v>
      </c>
      <c r="AA60" s="142">
        <f t="shared" si="6"/>
        <v>1.037517229180748</v>
      </c>
      <c r="AC60" s="149"/>
      <c r="AD60" s="150"/>
      <c r="AE60" s="150"/>
      <c r="AF60" s="150"/>
      <c r="AG60" s="141"/>
      <c r="AH60" s="141"/>
    </row>
    <row r="61" spans="8:34">
      <c r="H61" s="137">
        <v>41266</v>
      </c>
      <c r="I61" s="138">
        <v>2372.002</v>
      </c>
      <c r="J61" s="138">
        <v>1398.83</v>
      </c>
      <c r="K61" s="138">
        <v>1338.26</v>
      </c>
      <c r="L61" s="138">
        <v>1204.52</v>
      </c>
      <c r="M61" s="138">
        <v>1041.43</v>
      </c>
      <c r="O61" s="140">
        <f t="shared" si="0"/>
        <v>41266</v>
      </c>
      <c r="P61" s="141">
        <f t="shared" si="8"/>
        <v>-0.141743850556455</v>
      </c>
      <c r="Q61" s="141">
        <f t="shared" si="8"/>
        <v>-0.35068585237109473</v>
      </c>
      <c r="R61" s="141">
        <f t="shared" si="8"/>
        <v>-0.36664226646524944</v>
      </c>
      <c r="S61" s="141">
        <f t="shared" si="8"/>
        <v>-0.39947458762736776</v>
      </c>
      <c r="T61" s="141">
        <f t="shared" si="8"/>
        <v>-0.14952509032871109</v>
      </c>
      <c r="V61" s="140">
        <f t="shared" si="2"/>
        <v>41623</v>
      </c>
      <c r="W61" s="142">
        <f t="shared" si="6"/>
        <v>4.3292060687349698E-2</v>
      </c>
      <c r="X61" s="142">
        <f t="shared" si="6"/>
        <v>0.49967752301255253</v>
      </c>
      <c r="Y61" s="142">
        <f t="shared" si="6"/>
        <v>0.51594238608443144</v>
      </c>
      <c r="Z61" s="142">
        <f t="shared" si="6"/>
        <v>-6.5586419271848495E-2</v>
      </c>
      <c r="AA61" s="142">
        <f t="shared" si="6"/>
        <v>1.1243407015161497</v>
      </c>
      <c r="AC61" s="149"/>
      <c r="AD61" s="150"/>
      <c r="AE61" s="150"/>
      <c r="AF61" s="150"/>
      <c r="AG61" s="141"/>
      <c r="AH61" s="141"/>
    </row>
    <row r="62" spans="8:34">
      <c r="H62" s="137">
        <v>41273</v>
      </c>
      <c r="I62" s="138">
        <v>2480.049</v>
      </c>
      <c r="J62" s="138">
        <v>1466.8</v>
      </c>
      <c r="K62" s="138">
        <v>1416.17</v>
      </c>
      <c r="L62" s="138">
        <v>1232.95</v>
      </c>
      <c r="M62" s="138">
        <v>1079.1300000000001</v>
      </c>
      <c r="O62" s="140">
        <f t="shared" si="0"/>
        <v>41273</v>
      </c>
      <c r="P62" s="141">
        <f t="shared" si="8"/>
        <v>-0.10264944752520677</v>
      </c>
      <c r="Q62" s="141">
        <f t="shared" si="8"/>
        <v>-0.31913528324236806</v>
      </c>
      <c r="R62" s="141">
        <f t="shared" si="8"/>
        <v>-0.32976983433719331</v>
      </c>
      <c r="S62" s="141">
        <f t="shared" si="8"/>
        <v>-0.38530052868791143</v>
      </c>
      <c r="T62" s="141">
        <f t="shared" si="8"/>
        <v>-0.11873770750451018</v>
      </c>
      <c r="V62" s="140">
        <f t="shared" si="2"/>
        <v>41630</v>
      </c>
      <c r="W62" s="142">
        <f t="shared" si="6"/>
        <v>-1.2414740238965716E-2</v>
      </c>
      <c r="X62" s="142">
        <f t="shared" si="6"/>
        <v>0.42558902092050199</v>
      </c>
      <c r="Y62" s="142">
        <f t="shared" si="6"/>
        <v>0.44146791936564656</v>
      </c>
      <c r="Z62" s="142">
        <f t="shared" si="6"/>
        <v>-0.10206501910033539</v>
      </c>
      <c r="AA62" s="142">
        <f t="shared" si="6"/>
        <v>1.0059382283975684</v>
      </c>
      <c r="AC62" s="149"/>
      <c r="AD62" s="150"/>
      <c r="AE62" s="150"/>
      <c r="AF62" s="150"/>
      <c r="AG62" s="141"/>
      <c r="AH62" s="141"/>
    </row>
    <row r="63" spans="8:34">
      <c r="H63" s="137">
        <v>41280</v>
      </c>
      <c r="I63" s="138">
        <v>2524.4090000000001</v>
      </c>
      <c r="J63" s="138">
        <v>1474.69</v>
      </c>
      <c r="K63" s="138">
        <v>1428.9</v>
      </c>
      <c r="L63" s="138">
        <v>1240.06</v>
      </c>
      <c r="M63" s="138">
        <v>1065.45</v>
      </c>
      <c r="O63" s="140">
        <f t="shared" si="0"/>
        <v>41280</v>
      </c>
      <c r="P63" s="141">
        <f t="shared" si="8"/>
        <v>-8.6598768483066135E-2</v>
      </c>
      <c r="Q63" s="141">
        <f t="shared" si="8"/>
        <v>-0.31547287349651465</v>
      </c>
      <c r="R63" s="141">
        <f t="shared" si="8"/>
        <v>-0.32374511272263606</v>
      </c>
      <c r="S63" s="141">
        <f t="shared" si="8"/>
        <v>-0.38175576755321095</v>
      </c>
      <c r="T63" s="141">
        <f t="shared" si="8"/>
        <v>-0.12990936259827857</v>
      </c>
      <c r="V63" s="140">
        <f t="shared" si="2"/>
        <v>41637</v>
      </c>
      <c r="W63" s="142">
        <f t="shared" si="6"/>
        <v>-1.4288352478395439E-3</v>
      </c>
      <c r="X63" s="142">
        <f t="shared" si="6"/>
        <v>0.43880662761506284</v>
      </c>
      <c r="Y63" s="142">
        <f t="shared" si="6"/>
        <v>0.44395605316059839</v>
      </c>
      <c r="Z63" s="142">
        <f t="shared" si="6"/>
        <v>-0.10206509706088729</v>
      </c>
      <c r="AA63" s="142">
        <f t="shared" si="6"/>
        <v>1.0813535387566069</v>
      </c>
      <c r="AC63" s="149"/>
      <c r="AD63" s="150"/>
      <c r="AE63" s="150"/>
      <c r="AF63" s="150"/>
      <c r="AG63" s="141"/>
      <c r="AH63" s="141"/>
    </row>
    <row r="64" spans="8:34">
      <c r="H64" s="137">
        <v>41287</v>
      </c>
      <c r="I64" s="138">
        <v>2483.23</v>
      </c>
      <c r="J64" s="138">
        <v>1537.77</v>
      </c>
      <c r="K64" s="138">
        <v>1492.54</v>
      </c>
      <c r="L64" s="138">
        <v>1232.95</v>
      </c>
      <c r="M64" s="138">
        <v>1171.3399999999999</v>
      </c>
      <c r="O64" s="140">
        <f t="shared" si="0"/>
        <v>41287</v>
      </c>
      <c r="P64" s="141">
        <f t="shared" si="8"/>
        <v>-0.10149847344871776</v>
      </c>
      <c r="Q64" s="141">
        <f t="shared" si="8"/>
        <v>-0.28619216287947669</v>
      </c>
      <c r="R64" s="141">
        <f t="shared" si="8"/>
        <v>-0.29362623734554083</v>
      </c>
      <c r="S64" s="141">
        <f t="shared" si="8"/>
        <v>-0.38530052868791143</v>
      </c>
      <c r="T64" s="141">
        <f t="shared" si="8"/>
        <v>-4.3435199010622538E-2</v>
      </c>
      <c r="V64" s="140">
        <f t="shared" si="2"/>
        <v>41644</v>
      </c>
      <c r="W64" s="142">
        <f t="shared" si="6"/>
        <v>-6.9339259069158832E-3</v>
      </c>
      <c r="X64" s="142">
        <f t="shared" si="6"/>
        <v>0.47535370711297076</v>
      </c>
      <c r="Y64" s="142">
        <f t="shared" si="6"/>
        <v>0.4875559107661378</v>
      </c>
      <c r="Z64" s="142">
        <f t="shared" si="6"/>
        <v>-0.11048327746160447</v>
      </c>
      <c r="AA64" s="142">
        <f t="shared" si="6"/>
        <v>1.1405997200198663</v>
      </c>
      <c r="AC64" s="149"/>
      <c r="AD64" s="150"/>
      <c r="AE64" s="150"/>
      <c r="AF64" s="150"/>
      <c r="AG64" s="141"/>
      <c r="AH64" s="141"/>
    </row>
    <row r="65" spans="8:34">
      <c r="H65" s="137">
        <v>41294</v>
      </c>
      <c r="I65" s="138">
        <v>2595.4389999999999</v>
      </c>
      <c r="J65" s="138">
        <v>1586.96</v>
      </c>
      <c r="K65" s="138">
        <v>1539.03</v>
      </c>
      <c r="L65" s="138">
        <v>1275.5899999999999</v>
      </c>
      <c r="M65" s="138">
        <v>1209.79</v>
      </c>
      <c r="O65" s="140">
        <f t="shared" si="0"/>
        <v>41294</v>
      </c>
      <c r="P65" s="141">
        <f t="shared" si="8"/>
        <v>-6.0898143317077658E-2</v>
      </c>
      <c r="Q65" s="141">
        <f t="shared" si="8"/>
        <v>-0.26335896447662144</v>
      </c>
      <c r="R65" s="141">
        <f t="shared" si="8"/>
        <v>-0.271623935078395</v>
      </c>
      <c r="S65" s="141">
        <f t="shared" si="8"/>
        <v>-0.36404193307839972</v>
      </c>
      <c r="T65" s="141">
        <f t="shared" si="8"/>
        <v>-1.2035335095754385E-2</v>
      </c>
      <c r="V65" s="140">
        <f t="shared" si="2"/>
        <v>41651</v>
      </c>
      <c r="W65" s="142">
        <f t="shared" si="6"/>
        <v>-4.4184215705569629E-2</v>
      </c>
      <c r="X65" s="142">
        <f t="shared" si="6"/>
        <v>0.43137981589958163</v>
      </c>
      <c r="Y65" s="142">
        <f t="shared" si="6"/>
        <v>0.4281158560419922</v>
      </c>
      <c r="Z65" s="142">
        <f t="shared" si="6"/>
        <v>-0.15818601387697839</v>
      </c>
      <c r="AA65" s="142">
        <f t="shared" si="6"/>
        <v>1.1710295499648735</v>
      </c>
      <c r="AC65" s="149"/>
      <c r="AD65" s="150"/>
      <c r="AE65" s="150"/>
      <c r="AF65" s="150"/>
      <c r="AG65" s="141"/>
      <c r="AH65" s="141"/>
    </row>
    <row r="66" spans="8:34">
      <c r="H66" s="137">
        <v>41301</v>
      </c>
      <c r="I66" s="138">
        <v>2571.674</v>
      </c>
      <c r="J66" s="138">
        <v>1543.41</v>
      </c>
      <c r="K66" s="138">
        <v>1500.84</v>
      </c>
      <c r="L66" s="138">
        <v>1229.3900000000001</v>
      </c>
      <c r="M66" s="138">
        <v>1174.5999999999999</v>
      </c>
      <c r="O66" s="140">
        <f t="shared" si="0"/>
        <v>41301</v>
      </c>
      <c r="P66" s="141">
        <f t="shared" si="8"/>
        <v>-6.9496979823761018E-2</v>
      </c>
      <c r="Q66" s="141">
        <f t="shared" si="8"/>
        <v>-0.28357416655924683</v>
      </c>
      <c r="R66" s="141">
        <f t="shared" si="8"/>
        <v>-0.28969809992206674</v>
      </c>
      <c r="S66" s="141">
        <f t="shared" si="8"/>
        <v>-0.3870754020549344</v>
      </c>
      <c r="T66" s="141">
        <f t="shared" si="8"/>
        <v>-4.077294786985608E-2</v>
      </c>
      <c r="V66" s="140">
        <f t="shared" si="2"/>
        <v>41658</v>
      </c>
      <c r="W66" s="142">
        <f t="shared" si="6"/>
        <v>-5.5612730159087964E-2</v>
      </c>
      <c r="X66" s="142">
        <f t="shared" si="6"/>
        <v>0.44432334728033474</v>
      </c>
      <c r="Y66" s="142">
        <f t="shared" si="6"/>
        <v>0.43560203540317155</v>
      </c>
      <c r="Z66" s="142">
        <f t="shared" si="6"/>
        <v>-0.16099204802370004</v>
      </c>
      <c r="AA66" s="142">
        <f t="shared" si="6"/>
        <v>1.2214539738593992</v>
      </c>
      <c r="AC66" s="149"/>
      <c r="AD66" s="150"/>
      <c r="AE66" s="150"/>
      <c r="AF66" s="150"/>
      <c r="AG66" s="141"/>
      <c r="AH66" s="141"/>
    </row>
    <row r="67" spans="8:34">
      <c r="H67" s="137">
        <v>41308</v>
      </c>
      <c r="I67" s="138">
        <v>2743.3240000000001</v>
      </c>
      <c r="J67" s="138">
        <v>1595.74</v>
      </c>
      <c r="K67" s="138">
        <v>1553.42</v>
      </c>
      <c r="L67" s="138">
        <v>1293.3499999999999</v>
      </c>
      <c r="M67" s="138">
        <v>1182.56</v>
      </c>
      <c r="O67" s="140">
        <f t="shared" si="0"/>
        <v>41308</v>
      </c>
      <c r="P67" s="141">
        <f t="shared" si="8"/>
        <v>-7.389246334503996E-3</v>
      </c>
      <c r="Q67" s="141">
        <f t="shared" si="8"/>
        <v>-0.25928343119796593</v>
      </c>
      <c r="R67" s="141">
        <f t="shared" si="8"/>
        <v>-0.26481358597914295</v>
      </c>
      <c r="S67" s="141">
        <f t="shared" si="8"/>
        <v>-0.35518750864066695</v>
      </c>
      <c r="T67" s="141">
        <f t="shared" si="8"/>
        <v>-3.4272481894242257E-2</v>
      </c>
      <c r="V67" s="140">
        <f t="shared" si="2"/>
        <v>41665</v>
      </c>
      <c r="W67" s="142">
        <f t="shared" si="6"/>
        <v>-2.6485472785803932E-2</v>
      </c>
      <c r="X67" s="142">
        <f t="shared" si="6"/>
        <v>0.55101730543933058</v>
      </c>
      <c r="Y67" s="142">
        <f t="shared" si="6"/>
        <v>0.5535914814607994</v>
      </c>
      <c r="Z67" s="142">
        <f t="shared" si="6"/>
        <v>-0.1497678334762611</v>
      </c>
      <c r="AA67" s="142">
        <f t="shared" si="6"/>
        <v>1.4178562590438761</v>
      </c>
      <c r="AC67" s="149"/>
      <c r="AD67" s="150"/>
      <c r="AE67" s="150"/>
      <c r="AF67" s="150"/>
      <c r="AG67" s="141"/>
      <c r="AH67" s="141"/>
    </row>
    <row r="68" spans="8:34">
      <c r="H68" s="137">
        <v>41315</v>
      </c>
      <c r="I68" s="138">
        <v>2771.7249999999999</v>
      </c>
      <c r="J68" s="138">
        <v>1634.8425999999999</v>
      </c>
      <c r="K68" s="138">
        <v>1570.749</v>
      </c>
      <c r="L68" s="138">
        <v>1328.8815</v>
      </c>
      <c r="M68" s="138">
        <v>1281.3498999999999</v>
      </c>
      <c r="O68" s="140">
        <f t="shared" ref="O68:O131" si="9">H68</f>
        <v>41315</v>
      </c>
      <c r="P68" s="141">
        <f t="shared" si="8"/>
        <v>2.8870236266285154E-3</v>
      </c>
      <c r="Q68" s="141">
        <f t="shared" si="8"/>
        <v>-0.24113263990161538</v>
      </c>
      <c r="R68" s="141">
        <f t="shared" si="8"/>
        <v>-0.25661229761632576</v>
      </c>
      <c r="S68" s="141">
        <f t="shared" si="8"/>
        <v>-0.33747292632595383</v>
      </c>
      <c r="T68" s="141">
        <f t="shared" si="8"/>
        <v>4.6403445704286339E-2</v>
      </c>
      <c r="V68" s="140">
        <f t="shared" si="2"/>
        <v>41672</v>
      </c>
      <c r="W68" s="142">
        <f t="shared" si="6"/>
        <v>-4.5225063226826734E-2</v>
      </c>
      <c r="X68" s="142">
        <f t="shared" si="6"/>
        <v>0.57216575732217567</v>
      </c>
      <c r="Y68" s="142">
        <f t="shared" si="6"/>
        <v>0.56078365814161257</v>
      </c>
      <c r="Z68" s="142">
        <f t="shared" si="6"/>
        <v>-0.15818601387697839</v>
      </c>
      <c r="AA68" s="142">
        <f t="shared" si="6"/>
        <v>1.5404427578904007</v>
      </c>
      <c r="AC68" s="149"/>
      <c r="AD68" s="150"/>
      <c r="AE68" s="150"/>
      <c r="AF68" s="150"/>
      <c r="AG68" s="141"/>
      <c r="AH68" s="141"/>
    </row>
    <row r="69" spans="8:34">
      <c r="H69" s="137">
        <v>41329</v>
      </c>
      <c r="I69" s="138">
        <v>2596.6039999999998</v>
      </c>
      <c r="J69" s="138">
        <v>1616.8911000000001</v>
      </c>
      <c r="K69" s="138">
        <v>1570.348</v>
      </c>
      <c r="L69" s="138">
        <v>1257.8224</v>
      </c>
      <c r="M69" s="138">
        <v>1270.9290000000001</v>
      </c>
      <c r="O69" s="140">
        <f t="shared" si="9"/>
        <v>41329</v>
      </c>
      <c r="P69" s="141">
        <f t="shared" ref="P69:T100" si="10">I69/I$4-1</f>
        <v>-6.0476613986958361E-2</v>
      </c>
      <c r="Q69" s="141">
        <f t="shared" si="10"/>
        <v>-0.24946543439498503</v>
      </c>
      <c r="R69" s="141">
        <f t="shared" si="10"/>
        <v>-0.25680207871353222</v>
      </c>
      <c r="S69" s="141">
        <f t="shared" si="10"/>
        <v>-0.37290014657163517</v>
      </c>
      <c r="T69" s="141">
        <f t="shared" si="10"/>
        <v>3.7893306773975732E-2</v>
      </c>
      <c r="V69" s="140">
        <f t="shared" ref="V69:V106" si="11">H119</f>
        <v>41679</v>
      </c>
      <c r="W69" s="142">
        <f t="shared" ref="W69:AA106" si="12">I119/I$54-1</f>
        <v>-4.0875699136542987E-2</v>
      </c>
      <c r="X69" s="142">
        <f t="shared" si="12"/>
        <v>0.61884893723849377</v>
      </c>
      <c r="Y69" s="142">
        <f t="shared" si="12"/>
        <v>0.60835045789591224</v>
      </c>
      <c r="Z69" s="142">
        <f t="shared" si="12"/>
        <v>-0.14976791143681312</v>
      </c>
      <c r="AA69" s="142">
        <f t="shared" si="12"/>
        <v>1.63018111175256</v>
      </c>
      <c r="AC69" s="149"/>
      <c r="AD69" s="150"/>
      <c r="AE69" s="150"/>
      <c r="AF69" s="150"/>
      <c r="AG69" s="141"/>
      <c r="AH69" s="141"/>
    </row>
    <row r="70" spans="8:34">
      <c r="H70" s="137">
        <v>41336</v>
      </c>
      <c r="I70" s="138">
        <v>2668.8359999999998</v>
      </c>
      <c r="J70" s="138">
        <v>1663.2194</v>
      </c>
      <c r="K70" s="138">
        <v>1625.1085</v>
      </c>
      <c r="L70" s="138">
        <v>1254.2692</v>
      </c>
      <c r="M70" s="138">
        <v>1317.6677999999999</v>
      </c>
      <c r="O70" s="140">
        <f t="shared" si="9"/>
        <v>41336</v>
      </c>
      <c r="P70" s="141">
        <f t="shared" si="10"/>
        <v>-3.4341071864057104E-2</v>
      </c>
      <c r="Q70" s="141">
        <f t="shared" si="10"/>
        <v>-0.22796059061439966</v>
      </c>
      <c r="R70" s="141">
        <f t="shared" si="10"/>
        <v>-0.23088560047520057</v>
      </c>
      <c r="S70" s="141">
        <f t="shared" si="10"/>
        <v>-0.37467162973110324</v>
      </c>
      <c r="T70" s="141">
        <f t="shared" si="10"/>
        <v>7.6062148374605787E-2</v>
      </c>
      <c r="V70" s="140">
        <f t="shared" si="11"/>
        <v>41686</v>
      </c>
      <c r="W70" s="142">
        <f t="shared" si="12"/>
        <v>-4.8548318994405815E-3</v>
      </c>
      <c r="X70" s="142">
        <f t="shared" si="12"/>
        <v>0.64287538075313799</v>
      </c>
      <c r="Y70" s="142">
        <f t="shared" si="12"/>
        <v>0.65451718505695755</v>
      </c>
      <c r="Z70" s="142">
        <f t="shared" si="12"/>
        <v>-0.12565985811179547</v>
      </c>
      <c r="AA70" s="142">
        <f t="shared" si="12"/>
        <v>1.551603270923323</v>
      </c>
      <c r="AC70" s="149"/>
      <c r="AD70" s="150"/>
      <c r="AE70" s="150"/>
      <c r="AF70" s="150"/>
      <c r="AG70" s="141"/>
      <c r="AH70" s="141"/>
    </row>
    <row r="71" spans="8:34">
      <c r="H71" s="137">
        <v>41343</v>
      </c>
      <c r="I71" s="138">
        <v>2606.9270000000001</v>
      </c>
      <c r="J71" s="138">
        <v>1688.0717999999999</v>
      </c>
      <c r="K71" s="138">
        <v>1664.7403999999999</v>
      </c>
      <c r="L71" s="138">
        <v>1236.5033000000001</v>
      </c>
      <c r="M71" s="138">
        <v>1324.0997</v>
      </c>
      <c r="O71" s="140">
        <f t="shared" si="9"/>
        <v>41343</v>
      </c>
      <c r="P71" s="141">
        <f t="shared" si="10"/>
        <v>-5.6741466111574601E-2</v>
      </c>
      <c r="Q71" s="141">
        <f t="shared" si="10"/>
        <v>-0.21642451051708078</v>
      </c>
      <c r="R71" s="141">
        <f t="shared" si="10"/>
        <v>-0.21212902823985325</v>
      </c>
      <c r="S71" s="141">
        <f t="shared" si="10"/>
        <v>-0.38352899567244991</v>
      </c>
      <c r="T71" s="141">
        <f t="shared" si="10"/>
        <v>8.1314704544021899E-2</v>
      </c>
      <c r="V71" s="140">
        <f t="shared" si="11"/>
        <v>41693</v>
      </c>
      <c r="W71" s="142">
        <f t="shared" si="12"/>
        <v>-1.8415328072884485E-2</v>
      </c>
      <c r="X71" s="142">
        <f t="shared" si="12"/>
        <v>0.66337479497907936</v>
      </c>
      <c r="Y71" s="142">
        <f t="shared" si="12"/>
        <v>0.6706367266026354</v>
      </c>
      <c r="Z71" s="142">
        <f t="shared" si="12"/>
        <v>-9.8076479301473451E-2</v>
      </c>
      <c r="AA71" s="142">
        <f t="shared" si="12"/>
        <v>1.5865296553946378</v>
      </c>
      <c r="AC71" s="149"/>
      <c r="AD71" s="150"/>
      <c r="AE71" s="150"/>
      <c r="AF71" s="150"/>
      <c r="AG71" s="141"/>
      <c r="AH71" s="141"/>
    </row>
    <row r="72" spans="8:34">
      <c r="H72" s="137">
        <v>41350</v>
      </c>
      <c r="I72" s="138">
        <v>2539.873</v>
      </c>
      <c r="J72" s="138">
        <v>1660.4752000000001</v>
      </c>
      <c r="K72" s="138">
        <v>1648.6338000000001</v>
      </c>
      <c r="L72" s="138">
        <v>1211.6312</v>
      </c>
      <c r="M72" s="138">
        <v>1267.3512000000001</v>
      </c>
      <c r="O72" s="140">
        <f t="shared" si="9"/>
        <v>41350</v>
      </c>
      <c r="P72" s="141">
        <f t="shared" si="10"/>
        <v>-8.1003464138889814E-2</v>
      </c>
      <c r="Q72" s="141">
        <f t="shared" si="10"/>
        <v>-0.22923440364666459</v>
      </c>
      <c r="R72" s="141">
        <f t="shared" si="10"/>
        <v>-0.21975179188141081</v>
      </c>
      <c r="S72" s="141">
        <f t="shared" si="10"/>
        <v>-0.39592922822074583</v>
      </c>
      <c r="T72" s="141">
        <f t="shared" si="10"/>
        <v>3.4971526979057144E-2</v>
      </c>
      <c r="V72" s="140">
        <f t="shared" si="11"/>
        <v>41700</v>
      </c>
      <c r="W72" s="142">
        <f t="shared" si="12"/>
        <v>-5.5403346838485246E-2</v>
      </c>
      <c r="X72" s="142">
        <f t="shared" si="12"/>
        <v>0.58648970711297066</v>
      </c>
      <c r="Y72" s="142">
        <f t="shared" si="12"/>
        <v>0.62085974145633216</v>
      </c>
      <c r="Z72" s="142">
        <f t="shared" si="12"/>
        <v>-0.12179005223356976</v>
      </c>
      <c r="AA72" s="142">
        <f t="shared" si="12"/>
        <v>1.3091352919860788</v>
      </c>
      <c r="AC72" s="149"/>
      <c r="AD72" s="150"/>
      <c r="AE72" s="150"/>
      <c r="AF72" s="150"/>
      <c r="AG72" s="141"/>
      <c r="AH72" s="141"/>
    </row>
    <row r="73" spans="8:34">
      <c r="H73" s="137">
        <v>41357</v>
      </c>
      <c r="I73" s="138">
        <v>2618.308</v>
      </c>
      <c r="J73" s="138">
        <v>1712.6294</v>
      </c>
      <c r="K73" s="138">
        <v>1699.6998000000001</v>
      </c>
      <c r="L73" s="138">
        <v>1236.5034000000001</v>
      </c>
      <c r="M73" s="138">
        <v>1324.6513</v>
      </c>
      <c r="O73" s="140">
        <f t="shared" si="9"/>
        <v>41357</v>
      </c>
      <c r="P73" s="141">
        <f t="shared" si="10"/>
        <v>-5.2623504475447502E-2</v>
      </c>
      <c r="Q73" s="141">
        <f t="shared" si="10"/>
        <v>-0.2050252717877058</v>
      </c>
      <c r="R73" s="141">
        <f t="shared" si="10"/>
        <v>-0.19558380806609421</v>
      </c>
      <c r="S73" s="141">
        <f t="shared" si="10"/>
        <v>-0.38352894581645647</v>
      </c>
      <c r="T73" s="141">
        <f t="shared" si="10"/>
        <v>8.1765163970171084E-2</v>
      </c>
      <c r="V73" s="140">
        <f t="shared" si="11"/>
        <v>41707</v>
      </c>
      <c r="W73" s="142">
        <f t="shared" si="12"/>
        <v>-6.0004144315828012E-2</v>
      </c>
      <c r="X73" s="142">
        <f t="shared" si="12"/>
        <v>0.63196297907949806</v>
      </c>
      <c r="Y73" s="142">
        <f t="shared" si="12"/>
        <v>0.66477049363412988</v>
      </c>
      <c r="Z73" s="142">
        <f t="shared" si="12"/>
        <v>-7.3970686832462773E-2</v>
      </c>
      <c r="AA73" s="142">
        <f t="shared" si="12"/>
        <v>1.3570536861770481</v>
      </c>
      <c r="AC73" s="149"/>
      <c r="AD73" s="150"/>
      <c r="AE73" s="150"/>
      <c r="AF73" s="150"/>
      <c r="AG73" s="141"/>
      <c r="AH73" s="141"/>
    </row>
    <row r="74" spans="8:34">
      <c r="H74" s="137">
        <v>41364</v>
      </c>
      <c r="I74" s="138">
        <v>2495.0830000000001</v>
      </c>
      <c r="J74" s="138">
        <v>1685.3153</v>
      </c>
      <c r="K74" s="138">
        <v>1635.3664000000001</v>
      </c>
      <c r="L74" s="138">
        <v>1254.2692999999999</v>
      </c>
      <c r="M74" s="138">
        <v>1393.1356000000001</v>
      </c>
      <c r="O74" s="140">
        <f t="shared" si="9"/>
        <v>41364</v>
      </c>
      <c r="P74" s="141">
        <f t="shared" si="10"/>
        <v>-9.7209729114035803E-2</v>
      </c>
      <c r="Q74" s="141">
        <f t="shared" si="10"/>
        <v>-0.21770403300940588</v>
      </c>
      <c r="R74" s="141">
        <f t="shared" si="10"/>
        <v>-0.22603084856239875</v>
      </c>
      <c r="S74" s="141">
        <f t="shared" si="10"/>
        <v>-0.37467157987510979</v>
      </c>
      <c r="T74" s="141">
        <f t="shared" si="10"/>
        <v>0.1376922823136042</v>
      </c>
      <c r="V74" s="140">
        <f t="shared" si="11"/>
        <v>41714</v>
      </c>
      <c r="W74" s="142">
        <f t="shared" si="12"/>
        <v>-7.973819715325392E-2</v>
      </c>
      <c r="X74" s="142">
        <f t="shared" si="12"/>
        <v>0.54111270292887026</v>
      </c>
      <c r="Y74" s="142">
        <f t="shared" si="12"/>
        <v>0.56736109559973169</v>
      </c>
      <c r="Z74" s="142">
        <f t="shared" si="12"/>
        <v>-0.12208318390894202</v>
      </c>
      <c r="AA74" s="142">
        <f t="shared" si="12"/>
        <v>1.2445454028952909</v>
      </c>
      <c r="AC74" s="149"/>
      <c r="AD74" s="150"/>
      <c r="AE74" s="150"/>
      <c r="AF74" s="150"/>
      <c r="AG74" s="141"/>
      <c r="AH74" s="141"/>
    </row>
    <row r="75" spans="8:34">
      <c r="H75" s="137">
        <v>41371</v>
      </c>
      <c r="I75" s="138">
        <v>2483.547</v>
      </c>
      <c r="J75" s="138">
        <v>1657.2691</v>
      </c>
      <c r="K75" s="138">
        <v>1590.4827</v>
      </c>
      <c r="L75" s="138">
        <v>1300.4606000000001</v>
      </c>
      <c r="M75" s="138">
        <v>1355.0296000000001</v>
      </c>
      <c r="O75" s="140">
        <f t="shared" si="9"/>
        <v>41371</v>
      </c>
      <c r="P75" s="141">
        <f t="shared" si="10"/>
        <v>-0.10138377405159527</v>
      </c>
      <c r="Q75" s="141">
        <f t="shared" si="10"/>
        <v>-0.23072262315061653</v>
      </c>
      <c r="R75" s="141">
        <f t="shared" si="10"/>
        <v>-0.24727293792071003</v>
      </c>
      <c r="S75" s="141">
        <f t="shared" si="10"/>
        <v>-0.35164244837000558</v>
      </c>
      <c r="T75" s="141">
        <f t="shared" si="10"/>
        <v>0.1065733430589888</v>
      </c>
      <c r="V75" s="140">
        <f t="shared" si="11"/>
        <v>41721</v>
      </c>
      <c r="W75" s="142">
        <f t="shared" si="12"/>
        <v>-6.4148460143906627E-2</v>
      </c>
      <c r="X75" s="142">
        <f t="shared" si="12"/>
        <v>0.5832299246861925</v>
      </c>
      <c r="Y75" s="142">
        <f t="shared" si="12"/>
        <v>0.61535626535626542</v>
      </c>
      <c r="Z75" s="142">
        <f t="shared" si="12"/>
        <v>-0.11121899119045775</v>
      </c>
      <c r="AA75" s="142">
        <f t="shared" si="12"/>
        <v>1.2973557019017141</v>
      </c>
      <c r="AC75" s="149"/>
      <c r="AD75" s="150"/>
      <c r="AE75" s="150"/>
      <c r="AF75" s="150"/>
      <c r="AG75" s="141"/>
      <c r="AH75" s="141"/>
    </row>
    <row r="76" spans="8:34">
      <c r="H76" s="137">
        <v>41378</v>
      </c>
      <c r="I76" s="138">
        <v>2462.1120000000001</v>
      </c>
      <c r="J76" s="138">
        <v>1657.8757000000001</v>
      </c>
      <c r="K76" s="138">
        <v>1608.8678</v>
      </c>
      <c r="L76" s="138">
        <v>1240.0567000000001</v>
      </c>
      <c r="M76" s="138">
        <v>1362.8359</v>
      </c>
      <c r="O76" s="140">
        <f t="shared" si="9"/>
        <v>41378</v>
      </c>
      <c r="P76" s="141">
        <f t="shared" si="10"/>
        <v>-0.10913955189803981</v>
      </c>
      <c r="Q76" s="141">
        <f t="shared" si="10"/>
        <v>-0.23044104929106846</v>
      </c>
      <c r="R76" s="141">
        <f t="shared" si="10"/>
        <v>-0.23857182956597356</v>
      </c>
      <c r="S76" s="141">
        <f t="shared" si="10"/>
        <v>-0.38175741280099496</v>
      </c>
      <c r="T76" s="141">
        <f t="shared" si="10"/>
        <v>0.11294829124308858</v>
      </c>
      <c r="V76" s="140">
        <f t="shared" si="11"/>
        <v>41728</v>
      </c>
      <c r="W76" s="142">
        <f t="shared" si="12"/>
        <v>-6.7110605546967239E-2</v>
      </c>
      <c r="X76" s="142">
        <f t="shared" si="12"/>
        <v>0.49967022594142252</v>
      </c>
      <c r="Y76" s="142">
        <f t="shared" si="12"/>
        <v>0.52839834152334153</v>
      </c>
      <c r="Z76" s="142">
        <f t="shared" si="12"/>
        <v>-0.1229679582131441</v>
      </c>
      <c r="AA76" s="142">
        <f t="shared" si="12"/>
        <v>1.1368198341703533</v>
      </c>
      <c r="AC76" s="149"/>
      <c r="AD76" s="150"/>
      <c r="AE76" s="150"/>
      <c r="AF76" s="150"/>
      <c r="AG76" s="141"/>
      <c r="AH76" s="141"/>
    </row>
    <row r="77" spans="8:34">
      <c r="H77" s="137">
        <v>41385</v>
      </c>
      <c r="I77" s="138">
        <v>2533.8270000000002</v>
      </c>
      <c r="J77" s="138">
        <v>1707.3163999999999</v>
      </c>
      <c r="K77" s="138">
        <v>1653.2248</v>
      </c>
      <c r="L77" s="138">
        <v>1254.2693999999999</v>
      </c>
      <c r="M77" s="138">
        <v>1442.5621000000001</v>
      </c>
      <c r="O77" s="140">
        <f t="shared" si="9"/>
        <v>41385</v>
      </c>
      <c r="P77" s="141">
        <f t="shared" si="10"/>
        <v>-8.3191074722496205E-2</v>
      </c>
      <c r="Q77" s="141">
        <f t="shared" si="10"/>
        <v>-0.20749148002341167</v>
      </c>
      <c r="R77" s="141">
        <f t="shared" si="10"/>
        <v>-0.21757901128970369</v>
      </c>
      <c r="S77" s="141">
        <f t="shared" si="10"/>
        <v>-0.37467153001911635</v>
      </c>
      <c r="T77" s="141">
        <f t="shared" si="10"/>
        <v>0.1780560111507492</v>
      </c>
      <c r="V77" s="140">
        <f t="shared" si="11"/>
        <v>41735</v>
      </c>
      <c r="W77" s="142">
        <f t="shared" si="12"/>
        <v>-5.2585125374223773E-2</v>
      </c>
      <c r="X77" s="142">
        <f t="shared" si="12"/>
        <v>0.53354617573221752</v>
      </c>
      <c r="Y77" s="142">
        <f t="shared" si="12"/>
        <v>0.57184882454768826</v>
      </c>
      <c r="Z77" s="142">
        <f t="shared" si="12"/>
        <v>-0.12596039603960407</v>
      </c>
      <c r="AA77" s="142">
        <f t="shared" si="12"/>
        <v>1.1715376244712319</v>
      </c>
      <c r="AC77" s="149"/>
      <c r="AD77" s="150"/>
      <c r="AE77" s="150"/>
      <c r="AF77" s="150"/>
      <c r="AG77" s="141"/>
      <c r="AH77" s="141"/>
    </row>
    <row r="78" spans="8:34">
      <c r="H78" s="137">
        <v>41392</v>
      </c>
      <c r="I78" s="138">
        <v>2447.306</v>
      </c>
      <c r="J78" s="138">
        <v>1714.5174999999999</v>
      </c>
      <c r="K78" s="138">
        <v>1633.0542</v>
      </c>
      <c r="L78" s="138">
        <v>1268.4820999999999</v>
      </c>
      <c r="M78" s="138">
        <v>1535.3613</v>
      </c>
      <c r="O78" s="140">
        <f t="shared" si="9"/>
        <v>41392</v>
      </c>
      <c r="P78" s="141">
        <f t="shared" si="10"/>
        <v>-0.11449677358194277</v>
      </c>
      <c r="Q78" s="141">
        <f t="shared" si="10"/>
        <v>-0.20414884645929698</v>
      </c>
      <c r="R78" s="141">
        <f t="shared" si="10"/>
        <v>-0.22712514246005622</v>
      </c>
      <c r="S78" s="141">
        <f t="shared" si="10"/>
        <v>-0.36758564723723763</v>
      </c>
      <c r="T78" s="141">
        <f t="shared" si="10"/>
        <v>0.25383968478946506</v>
      </c>
      <c r="V78" s="140">
        <f t="shared" si="11"/>
        <v>41742</v>
      </c>
      <c r="W78" s="142">
        <f t="shared" si="12"/>
        <v>-1.5653028861951634E-2</v>
      </c>
      <c r="X78" s="142">
        <f t="shared" si="12"/>
        <v>0.58132130543933047</v>
      </c>
      <c r="Y78" s="142">
        <f t="shared" si="12"/>
        <v>0.62785389211525566</v>
      </c>
      <c r="Z78" s="142">
        <f t="shared" si="12"/>
        <v>-0.10300686052857255</v>
      </c>
      <c r="AA78" s="142">
        <f t="shared" si="12"/>
        <v>1.2108541822542183</v>
      </c>
      <c r="AC78" s="149"/>
      <c r="AD78" s="150"/>
      <c r="AE78" s="150"/>
      <c r="AF78" s="150"/>
      <c r="AG78" s="141"/>
      <c r="AH78" s="141"/>
    </row>
    <row r="79" spans="8:34">
      <c r="H79" s="137">
        <v>41399</v>
      </c>
      <c r="I79" s="138">
        <v>2492.9119999999998</v>
      </c>
      <c r="J79" s="138">
        <v>1784.6947</v>
      </c>
      <c r="K79" s="138">
        <v>1699.6795999999999</v>
      </c>
      <c r="L79" s="138">
        <v>1293.3543</v>
      </c>
      <c r="M79" s="138">
        <v>1631.3286000000001</v>
      </c>
      <c r="O79" s="140">
        <f t="shared" si="9"/>
        <v>41399</v>
      </c>
      <c r="P79" s="141">
        <f t="shared" si="10"/>
        <v>-9.7995257161837657E-2</v>
      </c>
      <c r="Q79" s="141">
        <f t="shared" si="10"/>
        <v>-0.17157373096922079</v>
      </c>
      <c r="R79" s="141">
        <f t="shared" si="10"/>
        <v>-0.19559336811138994</v>
      </c>
      <c r="S79" s="141">
        <f t="shared" si="10"/>
        <v>-0.35518536483294827</v>
      </c>
      <c r="T79" s="141">
        <f t="shared" si="10"/>
        <v>0.3322105602193044</v>
      </c>
      <c r="V79" s="140">
        <f t="shared" si="11"/>
        <v>41749</v>
      </c>
      <c r="W79" s="142">
        <f t="shared" si="12"/>
        <v>-3.5675363082816158E-2</v>
      </c>
      <c r="X79" s="142">
        <f t="shared" si="12"/>
        <v>0.59706537238493707</v>
      </c>
      <c r="Y79" s="142">
        <f t="shared" si="12"/>
        <v>0.64662273844092022</v>
      </c>
      <c r="Z79" s="142">
        <f t="shared" si="12"/>
        <v>-0.1075121228658299</v>
      </c>
      <c r="AA79" s="142">
        <f t="shared" si="12"/>
        <v>1.2386402487254418</v>
      </c>
      <c r="AC79" s="149"/>
      <c r="AD79" s="150"/>
      <c r="AE79" s="150"/>
      <c r="AF79" s="150"/>
      <c r="AG79" s="141"/>
      <c r="AH79" s="141"/>
    </row>
    <row r="80" spans="8:34">
      <c r="H80" s="137">
        <v>41406</v>
      </c>
      <c r="I80" s="138">
        <v>2540.8359999999998</v>
      </c>
      <c r="J80" s="138">
        <v>1861.472</v>
      </c>
      <c r="K80" s="138">
        <v>1769.0399</v>
      </c>
      <c r="L80" s="138">
        <v>1300.4606000000001</v>
      </c>
      <c r="M80" s="138">
        <v>1765.5245</v>
      </c>
      <c r="O80" s="140">
        <f t="shared" si="9"/>
        <v>41406</v>
      </c>
      <c r="P80" s="141">
        <f t="shared" si="10"/>
        <v>-8.065502401450797E-2</v>
      </c>
      <c r="Q80" s="141">
        <f t="shared" si="10"/>
        <v>-0.1359349563456077</v>
      </c>
      <c r="R80" s="141">
        <f t="shared" si="10"/>
        <v>-0.16276724881821047</v>
      </c>
      <c r="S80" s="141">
        <f t="shared" si="10"/>
        <v>-0.35164244837000558</v>
      </c>
      <c r="T80" s="141">
        <f t="shared" si="10"/>
        <v>0.44180049514604658</v>
      </c>
      <c r="V80" s="140">
        <f t="shared" si="11"/>
        <v>41756</v>
      </c>
      <c r="W80" s="142">
        <f t="shared" si="12"/>
        <v>-6.0234769422578882E-2</v>
      </c>
      <c r="X80" s="142">
        <f t="shared" si="12"/>
        <v>0.48523374058577406</v>
      </c>
      <c r="Y80" s="142">
        <f t="shared" si="12"/>
        <v>0.51563875083761435</v>
      </c>
      <c r="Z80" s="142">
        <f t="shared" si="12"/>
        <v>-0.12445474389958688</v>
      </c>
      <c r="AA80" s="142">
        <f t="shared" si="12"/>
        <v>1.0939228326617152</v>
      </c>
      <c r="AC80" s="149"/>
      <c r="AD80" s="150"/>
      <c r="AE80" s="150"/>
      <c r="AF80" s="150"/>
      <c r="AG80" s="141"/>
      <c r="AH80" s="141"/>
    </row>
    <row r="81" spans="8:34">
      <c r="H81" s="137">
        <v>41413</v>
      </c>
      <c r="I81" s="138">
        <v>2592.0479999999998</v>
      </c>
      <c r="J81" s="138">
        <v>1951.7788</v>
      </c>
      <c r="K81" s="138">
        <v>1848.24</v>
      </c>
      <c r="L81" s="138">
        <v>1318.2265</v>
      </c>
      <c r="M81" s="138">
        <v>1919.6849</v>
      </c>
      <c r="O81" s="140">
        <f t="shared" si="9"/>
        <v>41413</v>
      </c>
      <c r="P81" s="141">
        <f t="shared" si="10"/>
        <v>-6.2125101221313539E-2</v>
      </c>
      <c r="Q81" s="141">
        <f t="shared" si="10"/>
        <v>-9.4016007747783736E-2</v>
      </c>
      <c r="R81" s="141">
        <f t="shared" si="10"/>
        <v>-0.12528425161906709</v>
      </c>
      <c r="S81" s="141">
        <f t="shared" si="10"/>
        <v>-0.34278508242865902</v>
      </c>
      <c r="T81" s="141">
        <f t="shared" si="10"/>
        <v>0.56769426838562076</v>
      </c>
      <c r="V81" s="140">
        <f t="shared" si="11"/>
        <v>41763</v>
      </c>
      <c r="W81" s="142">
        <f t="shared" si="12"/>
        <v>-6.4208717455632724E-2</v>
      </c>
      <c r="X81" s="142">
        <f t="shared" si="12"/>
        <v>0.48763528033472814</v>
      </c>
      <c r="Y81" s="142">
        <f t="shared" si="12"/>
        <v>0.4956116679696223</v>
      </c>
      <c r="Z81" s="142">
        <f t="shared" si="12"/>
        <v>-9.6628050206595484E-2</v>
      </c>
      <c r="AA81" s="142">
        <f t="shared" si="12"/>
        <v>1.1702469140612863</v>
      </c>
      <c r="AC81" s="149"/>
      <c r="AD81" s="150"/>
      <c r="AE81" s="150"/>
      <c r="AF81" s="150"/>
      <c r="AG81" s="141"/>
      <c r="AH81" s="141"/>
    </row>
    <row r="82" spans="8:34">
      <c r="H82" s="137">
        <v>41420</v>
      </c>
      <c r="I82" s="138">
        <v>2597.2280000000001</v>
      </c>
      <c r="J82" s="138">
        <v>2006.5083999999999</v>
      </c>
      <c r="K82" s="138">
        <v>1917.2217000000001</v>
      </c>
      <c r="L82" s="138">
        <v>1307.5669</v>
      </c>
      <c r="M82" s="138">
        <v>1957.2752</v>
      </c>
      <c r="O82" s="140">
        <f t="shared" si="9"/>
        <v>41420</v>
      </c>
      <c r="P82" s="141">
        <f t="shared" si="10"/>
        <v>-6.0250833470224863E-2</v>
      </c>
      <c r="Q82" s="141">
        <f t="shared" si="10"/>
        <v>-6.8611417072668934E-2</v>
      </c>
      <c r="R82" s="141">
        <f t="shared" si="10"/>
        <v>-9.2637312184746246E-2</v>
      </c>
      <c r="S82" s="141">
        <f t="shared" si="10"/>
        <v>-0.348099531907063</v>
      </c>
      <c r="T82" s="141">
        <f t="shared" si="10"/>
        <v>0.59839206564229364</v>
      </c>
      <c r="V82" s="140">
        <f t="shared" si="11"/>
        <v>41770</v>
      </c>
      <c r="W82" s="142">
        <f t="shared" si="12"/>
        <v>-7.4937119977943167E-2</v>
      </c>
      <c r="X82" s="142">
        <f t="shared" si="12"/>
        <v>0.46668840167364012</v>
      </c>
      <c r="Y82" s="142">
        <f t="shared" si="12"/>
        <v>0.47470062262675872</v>
      </c>
      <c r="Z82" s="142">
        <f t="shared" si="12"/>
        <v>-8.5849068371404047E-2</v>
      </c>
      <c r="AA82" s="142">
        <f t="shared" si="12"/>
        <v>1.105806357374008</v>
      </c>
      <c r="AC82" s="149"/>
      <c r="AD82" s="150"/>
      <c r="AE82" s="150"/>
      <c r="AF82" s="150"/>
      <c r="AG82" s="141"/>
      <c r="AH82" s="141"/>
    </row>
    <row r="83" spans="8:34">
      <c r="H83" s="137">
        <v>41427</v>
      </c>
      <c r="I83" s="138">
        <v>2606.4259999999999</v>
      </c>
      <c r="J83" s="138">
        <v>1990.8839</v>
      </c>
      <c r="K83" s="138">
        <v>1903.175</v>
      </c>
      <c r="L83" s="138">
        <v>1335.9921999999999</v>
      </c>
      <c r="M83" s="138">
        <v>1899.35</v>
      </c>
      <c r="O83" s="140">
        <f t="shared" si="9"/>
        <v>41427</v>
      </c>
      <c r="P83" s="141">
        <f t="shared" si="10"/>
        <v>-5.6922741814913635E-2</v>
      </c>
      <c r="Q83" s="141">
        <f t="shared" si="10"/>
        <v>-7.5864055992071355E-2</v>
      </c>
      <c r="R83" s="141">
        <f t="shared" si="10"/>
        <v>-9.9285187840928657E-2</v>
      </c>
      <c r="S83" s="141">
        <f t="shared" si="10"/>
        <v>-0.33392781619929923</v>
      </c>
      <c r="T83" s="141">
        <f t="shared" si="10"/>
        <v>0.55108794607814482</v>
      </c>
      <c r="V83" s="140">
        <f t="shared" si="11"/>
        <v>41777</v>
      </c>
      <c r="W83" s="142">
        <f t="shared" si="12"/>
        <v>-6.9717276161426978E-2</v>
      </c>
      <c r="X83" s="142">
        <f t="shared" si="12"/>
        <v>0.45616823430962339</v>
      </c>
      <c r="Y83" s="142">
        <f t="shared" si="12"/>
        <v>0.47231411938798296</v>
      </c>
      <c r="Z83" s="142">
        <f t="shared" si="12"/>
        <v>-8.232478365946827E-2</v>
      </c>
      <c r="AA83" s="142">
        <f t="shared" si="12"/>
        <v>1.035321281688848</v>
      </c>
      <c r="AC83" s="149"/>
      <c r="AD83" s="150"/>
      <c r="AE83" s="150"/>
      <c r="AF83" s="150"/>
      <c r="AG83" s="141"/>
      <c r="AH83" s="141"/>
    </row>
    <row r="84" spans="8:34">
      <c r="H84" s="137">
        <v>41434</v>
      </c>
      <c r="I84" s="138">
        <v>2484.16</v>
      </c>
      <c r="J84" s="138">
        <v>1874.3806</v>
      </c>
      <c r="K84" s="138">
        <v>1782.9445000000001</v>
      </c>
      <c r="L84" s="138">
        <v>1279.1415</v>
      </c>
      <c r="M84" s="138">
        <v>1795.2170000000001</v>
      </c>
      <c r="O84" s="140">
        <f t="shared" si="9"/>
        <v>41434</v>
      </c>
      <c r="P84" s="141">
        <f t="shared" si="10"/>
        <v>-0.1011619736401248</v>
      </c>
      <c r="Q84" s="141">
        <f t="shared" si="10"/>
        <v>-0.12994299405849452</v>
      </c>
      <c r="R84" s="141">
        <f t="shared" si="10"/>
        <v>-0.15618662476779621</v>
      </c>
      <c r="S84" s="141">
        <f t="shared" si="10"/>
        <v>-0.36227129747082043</v>
      </c>
      <c r="T84" s="141">
        <f t="shared" si="10"/>
        <v>0.46604862152555837</v>
      </c>
      <c r="V84" s="140">
        <f t="shared" si="11"/>
        <v>41784</v>
      </c>
      <c r="W84" s="142">
        <f t="shared" si="12"/>
        <v>-6.8649984783944906E-2</v>
      </c>
      <c r="X84" s="142">
        <f t="shared" si="12"/>
        <v>0.50755213389121345</v>
      </c>
      <c r="Y84" s="142">
        <f t="shared" si="12"/>
        <v>0.53714205941478665</v>
      </c>
      <c r="Z84" s="142">
        <f t="shared" si="12"/>
        <v>-8.4777032821392373E-2</v>
      </c>
      <c r="AA84" s="142">
        <f t="shared" si="12"/>
        <v>1.0922557103560302</v>
      </c>
      <c r="AC84" s="149"/>
      <c r="AD84" s="150"/>
      <c r="AE84" s="150"/>
      <c r="AF84" s="150"/>
      <c r="AG84" s="141"/>
      <c r="AH84" s="141"/>
    </row>
    <row r="85" spans="8:34">
      <c r="H85" s="137">
        <v>41441</v>
      </c>
      <c r="I85" s="138">
        <v>2416.7710000000002</v>
      </c>
      <c r="J85" s="138">
        <v>1889.989</v>
      </c>
      <c r="K85" s="138">
        <v>1776.5451</v>
      </c>
      <c r="L85" s="138">
        <v>1268.482</v>
      </c>
      <c r="M85" s="138">
        <v>1901.8074999999999</v>
      </c>
      <c r="O85" s="140">
        <f t="shared" si="9"/>
        <v>41441</v>
      </c>
      <c r="P85" s="141">
        <f t="shared" si="10"/>
        <v>-0.12554518396408354</v>
      </c>
      <c r="Q85" s="141">
        <f t="shared" si="10"/>
        <v>-0.12269782849738198</v>
      </c>
      <c r="R85" s="141">
        <f t="shared" si="10"/>
        <v>-0.15921526604825165</v>
      </c>
      <c r="S85" s="141">
        <f t="shared" si="10"/>
        <v>-0.36758569709323108</v>
      </c>
      <c r="T85" s="141">
        <f t="shared" si="10"/>
        <v>0.55309484245189733</v>
      </c>
      <c r="V85" s="140">
        <f t="shared" si="11"/>
        <v>41791</v>
      </c>
      <c r="W85" s="142">
        <f t="shared" si="12"/>
        <v>-6.5160262773899857E-2</v>
      </c>
      <c r="X85" s="142">
        <f t="shared" si="12"/>
        <v>0.55052773221757323</v>
      </c>
      <c r="Y85" s="142">
        <f t="shared" si="12"/>
        <v>0.58392010553942364</v>
      </c>
      <c r="Z85" s="142">
        <f t="shared" si="12"/>
        <v>-7.225321587276845E-2</v>
      </c>
      <c r="AA85" s="142">
        <f t="shared" si="12"/>
        <v>1.1557803374712972</v>
      </c>
      <c r="AC85" s="149"/>
      <c r="AD85" s="150"/>
      <c r="AE85" s="150"/>
      <c r="AF85" s="150"/>
      <c r="AG85" s="141"/>
      <c r="AH85" s="141"/>
    </row>
    <row r="86" spans="8:34">
      <c r="H86" s="137">
        <v>41448</v>
      </c>
      <c r="I86" s="138">
        <v>2317.3939999999998</v>
      </c>
      <c r="J86" s="138">
        <v>1823.5148999999999</v>
      </c>
      <c r="K86" s="138">
        <v>1732.6826000000001</v>
      </c>
      <c r="L86" s="138">
        <v>1190.3122000000001</v>
      </c>
      <c r="M86" s="138">
        <v>1808.4754</v>
      </c>
      <c r="O86" s="140">
        <f t="shared" si="9"/>
        <v>41448</v>
      </c>
      <c r="P86" s="141">
        <f t="shared" si="10"/>
        <v>-0.16150254039264111</v>
      </c>
      <c r="Q86" s="141">
        <f t="shared" si="10"/>
        <v>-0.1535540251623797</v>
      </c>
      <c r="R86" s="141">
        <f t="shared" si="10"/>
        <v>-0.1799740525226049</v>
      </c>
      <c r="S86" s="141">
        <f t="shared" si="10"/>
        <v>-0.40655802746556702</v>
      </c>
      <c r="T86" s="141">
        <f t="shared" si="10"/>
        <v>0.47687598058222624</v>
      </c>
      <c r="V86" s="140">
        <f t="shared" si="11"/>
        <v>41798</v>
      </c>
      <c r="W86" s="142">
        <f t="shared" si="12"/>
        <v>-7.4588147776938674E-2</v>
      </c>
      <c r="X86" s="142">
        <f t="shared" si="12"/>
        <v>0.53249486192468631</v>
      </c>
      <c r="Y86" s="142">
        <f t="shared" si="12"/>
        <v>0.5745925005584096</v>
      </c>
      <c r="Z86" s="142">
        <f t="shared" si="12"/>
        <v>-8.8903328915568736E-2</v>
      </c>
      <c r="AA86" s="142">
        <f t="shared" si="12"/>
        <v>1.0979491894684776</v>
      </c>
      <c r="AC86" s="149"/>
      <c r="AD86" s="150"/>
      <c r="AE86" s="150"/>
      <c r="AF86" s="150"/>
      <c r="AG86" s="141"/>
      <c r="AH86" s="141"/>
    </row>
    <row r="87" spans="8:34">
      <c r="H87" s="137">
        <v>41455</v>
      </c>
      <c r="I87" s="138">
        <v>2200.6390000000001</v>
      </c>
      <c r="J87" s="138">
        <v>1799.0068000000001</v>
      </c>
      <c r="K87" s="138">
        <v>1724.2181</v>
      </c>
      <c r="L87" s="138">
        <v>1108.5891999999999</v>
      </c>
      <c r="M87" s="138">
        <v>1802.8298</v>
      </c>
      <c r="O87" s="140">
        <f t="shared" si="9"/>
        <v>41455</v>
      </c>
      <c r="P87" s="141">
        <f t="shared" si="10"/>
        <v>-0.20374773948112457</v>
      </c>
      <c r="Q87" s="141">
        <f t="shared" si="10"/>
        <v>-0.16493028679639088</v>
      </c>
      <c r="R87" s="141">
        <f t="shared" si="10"/>
        <v>-0.18398004279019486</v>
      </c>
      <c r="S87" s="141">
        <f t="shared" si="10"/>
        <v>-0.44730184099737125</v>
      </c>
      <c r="T87" s="141">
        <f t="shared" si="10"/>
        <v>0.47226554958826572</v>
      </c>
      <c r="V87" s="140">
        <f t="shared" si="11"/>
        <v>41805</v>
      </c>
      <c r="W87" s="142">
        <f t="shared" si="12"/>
        <v>-5.6586384275182477E-2</v>
      </c>
      <c r="X87" s="142">
        <f t="shared" si="12"/>
        <v>0.57115588284518837</v>
      </c>
      <c r="Y87" s="142">
        <f t="shared" si="12"/>
        <v>0.62639742014742006</v>
      </c>
      <c r="Z87" s="142">
        <f t="shared" si="12"/>
        <v>-9.2206127699384077E-2</v>
      </c>
      <c r="AA87" s="142">
        <f t="shared" si="12"/>
        <v>1.1294239837807614</v>
      </c>
      <c r="AC87" s="149"/>
      <c r="AD87" s="150"/>
      <c r="AE87" s="150"/>
      <c r="AF87" s="150"/>
      <c r="AG87" s="141"/>
      <c r="AH87" s="141"/>
    </row>
    <row r="88" spans="8:34">
      <c r="H88" s="137">
        <v>41462</v>
      </c>
      <c r="I88" s="138">
        <v>2226.8490000000002</v>
      </c>
      <c r="J88" s="138">
        <v>1892.0799</v>
      </c>
      <c r="K88" s="138">
        <v>1803.5866000000001</v>
      </c>
      <c r="L88" s="138">
        <v>1115.7879</v>
      </c>
      <c r="M88" s="138">
        <v>1960.3655000000001</v>
      </c>
      <c r="O88" s="140">
        <f t="shared" si="9"/>
        <v>41462</v>
      </c>
      <c r="P88" s="141">
        <f t="shared" si="10"/>
        <v>-0.19426423412281735</v>
      </c>
      <c r="Q88" s="141">
        <f t="shared" si="10"/>
        <v>-0.12172726670554368</v>
      </c>
      <c r="R88" s="141">
        <f t="shared" si="10"/>
        <v>-0.14641734699561615</v>
      </c>
      <c r="S88" s="141">
        <f t="shared" si="10"/>
        <v>-0.4437128575964755</v>
      </c>
      <c r="T88" s="141">
        <f t="shared" si="10"/>
        <v>0.60091573272827836</v>
      </c>
      <c r="V88" s="140">
        <f t="shared" si="11"/>
        <v>41812</v>
      </c>
      <c r="W88" s="142">
        <f t="shared" si="12"/>
        <v>-7.3715500521507549E-2</v>
      </c>
      <c r="X88" s="142">
        <f t="shared" si="12"/>
        <v>0.55412706276150625</v>
      </c>
      <c r="Y88" s="142">
        <f t="shared" si="12"/>
        <v>0.5834552993075719</v>
      </c>
      <c r="Z88" s="142">
        <f t="shared" si="12"/>
        <v>-8.5897092071411829E-2</v>
      </c>
      <c r="AA88" s="142">
        <f t="shared" si="12"/>
        <v>1.1892114043924207</v>
      </c>
      <c r="AC88" s="149"/>
      <c r="AD88" s="150"/>
      <c r="AE88" s="150"/>
      <c r="AF88" s="150"/>
      <c r="AG88" s="141"/>
      <c r="AH88" s="141"/>
    </row>
    <row r="89" spans="8:34">
      <c r="H89" s="137">
        <v>41469</v>
      </c>
      <c r="I89" s="138">
        <v>2275.373</v>
      </c>
      <c r="J89" s="138">
        <v>1940.7256</v>
      </c>
      <c r="K89" s="138">
        <v>1820.3679999999999</v>
      </c>
      <c r="L89" s="138">
        <v>1148.1817000000001</v>
      </c>
      <c r="M89" s="138">
        <v>2108.7325999999998</v>
      </c>
      <c r="O89" s="140">
        <f t="shared" si="9"/>
        <v>41469</v>
      </c>
      <c r="P89" s="141">
        <f t="shared" si="10"/>
        <v>-0.17670690432478242</v>
      </c>
      <c r="Q89" s="141">
        <f t="shared" si="10"/>
        <v>-9.9146723514940471E-2</v>
      </c>
      <c r="R89" s="141">
        <f t="shared" si="10"/>
        <v>-0.13847522104883447</v>
      </c>
      <c r="S89" s="141">
        <f t="shared" si="10"/>
        <v>-0.42756260678842195</v>
      </c>
      <c r="T89" s="141">
        <f t="shared" si="10"/>
        <v>0.72207845703110318</v>
      </c>
      <c r="V89" s="140">
        <f t="shared" si="11"/>
        <v>41819</v>
      </c>
      <c r="W89" s="142">
        <f t="shared" si="12"/>
        <v>-6.785060001543286E-2</v>
      </c>
      <c r="X89" s="142">
        <f t="shared" si="12"/>
        <v>0.62263886192468632</v>
      </c>
      <c r="Y89" s="142">
        <f t="shared" si="12"/>
        <v>0.65815061704266253</v>
      </c>
      <c r="Z89" s="142">
        <f t="shared" si="12"/>
        <v>-4.298089966476959E-2</v>
      </c>
      <c r="AA89" s="142">
        <f t="shared" si="12"/>
        <v>1.2634152012593942</v>
      </c>
      <c r="AC89" s="149"/>
      <c r="AD89" s="150"/>
      <c r="AE89" s="150"/>
      <c r="AF89" s="150"/>
      <c r="AG89" s="141"/>
      <c r="AH89" s="141"/>
    </row>
    <row r="90" spans="8:34">
      <c r="H90" s="137">
        <v>41476</v>
      </c>
      <c r="I90" s="138">
        <v>2190.4780000000001</v>
      </c>
      <c r="J90" s="138">
        <v>2014.5317</v>
      </c>
      <c r="K90" s="138">
        <v>1924.6098999999999</v>
      </c>
      <c r="L90" s="138">
        <v>1104.9899</v>
      </c>
      <c r="M90" s="138">
        <v>2179.6062999999999</v>
      </c>
      <c r="O90" s="140">
        <f t="shared" si="9"/>
        <v>41476</v>
      </c>
      <c r="P90" s="141">
        <f t="shared" si="10"/>
        <v>-0.20742427126081775</v>
      </c>
      <c r="Q90" s="141">
        <f t="shared" si="10"/>
        <v>-6.4887131633644124E-2</v>
      </c>
      <c r="R90" s="141">
        <f t="shared" si="10"/>
        <v>-8.9140701954371515E-2</v>
      </c>
      <c r="S90" s="141">
        <f t="shared" si="10"/>
        <v>-0.44909630776982223</v>
      </c>
      <c r="T90" s="141">
        <f t="shared" si="10"/>
        <v>0.77995685846525631</v>
      </c>
      <c r="V90" s="140">
        <f t="shared" si="11"/>
        <v>41826</v>
      </c>
      <c r="W90" s="142">
        <f t="shared" si="12"/>
        <v>-5.5522994450258101E-2</v>
      </c>
      <c r="X90" s="142">
        <f t="shared" si="12"/>
        <v>0.68247645188284523</v>
      </c>
      <c r="Y90" s="142">
        <f t="shared" si="12"/>
        <v>0.69927399765467935</v>
      </c>
      <c r="Z90" s="142">
        <f t="shared" si="12"/>
        <v>-4.0712403523816998E-2</v>
      </c>
      <c r="AA90" s="142">
        <f t="shared" si="12"/>
        <v>1.4597039466977559</v>
      </c>
      <c r="AC90" s="149"/>
      <c r="AD90" s="150"/>
      <c r="AE90" s="150"/>
      <c r="AF90" s="150"/>
      <c r="AG90" s="141"/>
      <c r="AH90" s="141"/>
    </row>
    <row r="91" spans="8:34">
      <c r="H91" s="137">
        <v>41483</v>
      </c>
      <c r="I91" s="138">
        <v>2224.0079999999998</v>
      </c>
      <c r="J91" s="138">
        <v>2128.9712</v>
      </c>
      <c r="K91" s="138">
        <v>2029.8155999999999</v>
      </c>
      <c r="L91" s="138">
        <v>1108.5893000000001</v>
      </c>
      <c r="M91" s="138">
        <v>2381.8697000000002</v>
      </c>
      <c r="O91" s="140">
        <f t="shared" si="9"/>
        <v>41483</v>
      </c>
      <c r="P91" s="141">
        <f t="shared" si="10"/>
        <v>-0.19529218676390681</v>
      </c>
      <c r="Q91" s="141">
        <f t="shared" si="10"/>
        <v>-1.176617597957752E-2</v>
      </c>
      <c r="R91" s="141">
        <f t="shared" si="10"/>
        <v>-3.9350045649216403E-2</v>
      </c>
      <c r="S91" s="141">
        <f t="shared" si="10"/>
        <v>-0.44730179114137769</v>
      </c>
      <c r="T91" s="141">
        <f t="shared" si="10"/>
        <v>0.94513353557731183</v>
      </c>
      <c r="V91" s="140">
        <f t="shared" si="11"/>
        <v>41833</v>
      </c>
      <c r="W91" s="142">
        <f t="shared" si="12"/>
        <v>-6.8825554649046605E-2</v>
      </c>
      <c r="X91" s="142">
        <f t="shared" si="12"/>
        <v>0.6734061255230126</v>
      </c>
      <c r="Y91" s="142">
        <f t="shared" si="12"/>
        <v>0.7066982633459904</v>
      </c>
      <c r="Z91" s="142">
        <f t="shared" si="12"/>
        <v>-1.9051609885398002E-2</v>
      </c>
      <c r="AA91" s="142">
        <f t="shared" si="12"/>
        <v>1.3508928183890534</v>
      </c>
      <c r="AC91" s="149"/>
      <c r="AD91" s="150"/>
      <c r="AE91" s="150"/>
      <c r="AF91" s="150"/>
      <c r="AG91" s="141"/>
      <c r="AH91" s="141"/>
    </row>
    <row r="92" spans="8:34">
      <c r="H92" s="137">
        <v>41490</v>
      </c>
      <c r="I92" s="138">
        <v>2247.2629999999999</v>
      </c>
      <c r="J92" s="138">
        <v>2142.0102999999999</v>
      </c>
      <c r="K92" s="138">
        <v>2042.4237000000001</v>
      </c>
      <c r="L92" s="138">
        <v>1151.7811999999999</v>
      </c>
      <c r="M92" s="138">
        <v>2356.9261000000001</v>
      </c>
      <c r="O92" s="140">
        <f t="shared" si="9"/>
        <v>41490</v>
      </c>
      <c r="P92" s="141">
        <f t="shared" si="10"/>
        <v>-0.18687788241032288</v>
      </c>
      <c r="Q92" s="141">
        <f t="shared" si="10"/>
        <v>-5.7136377137781968E-3</v>
      </c>
      <c r="R92" s="141">
        <f t="shared" si="10"/>
        <v>-3.3383015595131571E-2</v>
      </c>
      <c r="S92" s="141">
        <f t="shared" si="10"/>
        <v>-0.42576804030398407</v>
      </c>
      <c r="T92" s="141">
        <f t="shared" si="10"/>
        <v>0.92476355779975905</v>
      </c>
      <c r="V92" s="140">
        <f t="shared" si="11"/>
        <v>41840</v>
      </c>
      <c r="W92" s="142">
        <f t="shared" si="12"/>
        <v>-6.1830937924564844E-2</v>
      </c>
      <c r="X92" s="142">
        <f t="shared" si="12"/>
        <v>0.63119933054393296</v>
      </c>
      <c r="Y92" s="142">
        <f t="shared" si="12"/>
        <v>0.68292494974313134</v>
      </c>
      <c r="Z92" s="142">
        <f t="shared" si="12"/>
        <v>-3.2959460512980487E-2</v>
      </c>
      <c r="AA92" s="142">
        <f t="shared" si="12"/>
        <v>1.2011251036741117</v>
      </c>
      <c r="AC92" s="149"/>
      <c r="AD92" s="150"/>
      <c r="AE92" s="150"/>
      <c r="AF92" s="150"/>
      <c r="AG92" s="141"/>
      <c r="AH92" s="141"/>
    </row>
    <row r="93" spans="8:34">
      <c r="H93" s="137">
        <v>41497</v>
      </c>
      <c r="I93" s="138">
        <v>2286.0100000000002</v>
      </c>
      <c r="J93" s="138">
        <v>2159.4933000000001</v>
      </c>
      <c r="K93" s="138">
        <v>2060.66</v>
      </c>
      <c r="L93" s="138">
        <v>1191.3737000000001</v>
      </c>
      <c r="M93" s="138">
        <v>2341.6981999999998</v>
      </c>
      <c r="O93" s="140">
        <f t="shared" si="9"/>
        <v>41497</v>
      </c>
      <c r="P93" s="141">
        <f t="shared" si="10"/>
        <v>-0.17285814253552967</v>
      </c>
      <c r="Q93" s="141">
        <f t="shared" si="10"/>
        <v>2.4016866951894755E-3</v>
      </c>
      <c r="R93" s="141">
        <f t="shared" si="10"/>
        <v>-2.4752329752276148E-2</v>
      </c>
      <c r="S93" s="141">
        <f t="shared" si="10"/>
        <v>-0.40602880609503478</v>
      </c>
      <c r="T93" s="141">
        <f t="shared" si="10"/>
        <v>0.91232782339899887</v>
      </c>
      <c r="V93" s="140">
        <f t="shared" si="11"/>
        <v>41847</v>
      </c>
      <c r="W93" s="142">
        <f t="shared" si="12"/>
        <v>-2.0079990497551825E-2</v>
      </c>
      <c r="X93" s="142">
        <f t="shared" si="12"/>
        <v>0.61921894560669433</v>
      </c>
      <c r="Y93" s="142">
        <f t="shared" si="12"/>
        <v>0.67131198347107413</v>
      </c>
      <c r="Z93" s="142">
        <f t="shared" si="12"/>
        <v>3.2938333203391679E-4</v>
      </c>
      <c r="AA93" s="142">
        <f t="shared" si="12"/>
        <v>1.1363676687009887</v>
      </c>
      <c r="AC93" s="149"/>
      <c r="AD93" s="150"/>
      <c r="AE93" s="150"/>
      <c r="AF93" s="150"/>
      <c r="AG93" s="141"/>
      <c r="AH93" s="141"/>
    </row>
    <row r="94" spans="8:34">
      <c r="H94" s="137">
        <v>41504</v>
      </c>
      <c r="I94" s="138">
        <v>2304.1439999999998</v>
      </c>
      <c r="J94" s="138">
        <v>2108.7442999999998</v>
      </c>
      <c r="K94" s="138">
        <v>2015.8068000000001</v>
      </c>
      <c r="L94" s="138">
        <v>1187.7744</v>
      </c>
      <c r="M94" s="138">
        <v>2251.614</v>
      </c>
      <c r="O94" s="140">
        <f t="shared" si="9"/>
        <v>41504</v>
      </c>
      <c r="P94" s="141">
        <f t="shared" si="10"/>
        <v>-0.16629675809571509</v>
      </c>
      <c r="Q94" s="141">
        <f t="shared" si="10"/>
        <v>-2.1155174165686685E-2</v>
      </c>
      <c r="R94" s="141">
        <f t="shared" si="10"/>
        <v>-4.5979984388729966E-2</v>
      </c>
      <c r="S94" s="141">
        <f t="shared" si="10"/>
        <v>-0.40782327286748588</v>
      </c>
      <c r="T94" s="141">
        <f t="shared" si="10"/>
        <v>0.83876133130849828</v>
      </c>
      <c r="V94" s="140">
        <f t="shared" si="11"/>
        <v>41854</v>
      </c>
      <c r="W94" s="142">
        <f t="shared" si="12"/>
        <v>9.8093701420252088E-3</v>
      </c>
      <c r="X94" s="142">
        <f t="shared" si="12"/>
        <v>0.64609097907949775</v>
      </c>
      <c r="Y94" s="142">
        <f t="shared" si="12"/>
        <v>0.70358792159928529</v>
      </c>
      <c r="Z94" s="142">
        <f t="shared" si="12"/>
        <v>-4.7668199890854579E-3</v>
      </c>
      <c r="AA94" s="142">
        <f t="shared" si="12"/>
        <v>1.1771545344811511</v>
      </c>
      <c r="AC94" s="149"/>
      <c r="AD94" s="150"/>
      <c r="AE94" s="150"/>
      <c r="AF94" s="150"/>
      <c r="AG94" s="141"/>
      <c r="AH94" s="141"/>
    </row>
    <row r="95" spans="8:34">
      <c r="H95" s="137">
        <v>41511</v>
      </c>
      <c r="I95" s="138">
        <v>2286.9290000000001</v>
      </c>
      <c r="J95" s="138">
        <v>2256.7710999999999</v>
      </c>
      <c r="K95" s="138">
        <v>2179.3200999999999</v>
      </c>
      <c r="L95" s="138">
        <v>1155.3805</v>
      </c>
      <c r="M95" s="138">
        <v>2450.5127000000002</v>
      </c>
      <c r="O95" s="140">
        <f t="shared" si="9"/>
        <v>41511</v>
      </c>
      <c r="P95" s="141">
        <f t="shared" si="10"/>
        <v>-0.17252562283219952</v>
      </c>
      <c r="Q95" s="141">
        <f t="shared" si="10"/>
        <v>4.7556460177467619E-2</v>
      </c>
      <c r="R95" s="141">
        <f t="shared" si="10"/>
        <v>3.1405884643287418E-2</v>
      </c>
      <c r="S95" s="141">
        <f t="shared" si="10"/>
        <v>-0.42397357353153287</v>
      </c>
      <c r="T95" s="141">
        <f t="shared" si="10"/>
        <v>1.0011902549195302</v>
      </c>
      <c r="V95" s="140">
        <f t="shared" si="11"/>
        <v>41861</v>
      </c>
      <c r="W95" s="142">
        <f t="shared" si="12"/>
        <v>1.0560202256484574E-2</v>
      </c>
      <c r="X95" s="142">
        <f t="shared" si="12"/>
        <v>0.69157041004184094</v>
      </c>
      <c r="Y95" s="142">
        <f t="shared" si="12"/>
        <v>0.75263597274960903</v>
      </c>
      <c r="Z95" s="142">
        <f t="shared" si="12"/>
        <v>5.2260076401340338E-3</v>
      </c>
      <c r="AA95" s="142">
        <f t="shared" si="12"/>
        <v>1.2487600562642456</v>
      </c>
      <c r="AC95" s="149"/>
      <c r="AD95" s="150"/>
      <c r="AE95" s="150"/>
      <c r="AF95" s="150"/>
      <c r="AG95" s="141"/>
      <c r="AH95" s="141"/>
    </row>
    <row r="96" spans="8:34">
      <c r="H96" s="137">
        <v>41518</v>
      </c>
      <c r="I96" s="138">
        <v>2313.91</v>
      </c>
      <c r="J96" s="138">
        <v>2166.2892999999999</v>
      </c>
      <c r="K96" s="138">
        <v>2092.8912</v>
      </c>
      <c r="L96" s="138">
        <v>1166.1784</v>
      </c>
      <c r="M96" s="138">
        <v>2295.674</v>
      </c>
      <c r="O96" s="140">
        <f t="shared" si="9"/>
        <v>41518</v>
      </c>
      <c r="P96" s="141">
        <f t="shared" si="10"/>
        <v>-0.16276314827773619</v>
      </c>
      <c r="Q96" s="141">
        <f t="shared" si="10"/>
        <v>5.5562794243173563E-3</v>
      </c>
      <c r="R96" s="141">
        <f t="shared" si="10"/>
        <v>-9.4982836169172913E-3</v>
      </c>
      <c r="S96" s="141">
        <f t="shared" si="10"/>
        <v>-0.41859017321417957</v>
      </c>
      <c r="T96" s="141">
        <f t="shared" si="10"/>
        <v>0.8747425537815563</v>
      </c>
      <c r="V96" s="140">
        <f t="shared" si="11"/>
        <v>41868</v>
      </c>
      <c r="W96" s="142">
        <f t="shared" si="12"/>
        <v>2.3349058035160963E-2</v>
      </c>
      <c r="X96" s="142">
        <f t="shared" si="12"/>
        <v>0.73486353138075322</v>
      </c>
      <c r="Y96" s="142">
        <f t="shared" si="12"/>
        <v>0.78924363412999776</v>
      </c>
      <c r="Z96" s="142">
        <f t="shared" si="12"/>
        <v>2.7162313869182109E-2</v>
      </c>
      <c r="AA96" s="142">
        <f t="shared" si="12"/>
        <v>1.3455063406012968</v>
      </c>
      <c r="AC96" s="149"/>
      <c r="AD96" s="150"/>
      <c r="AE96" s="150"/>
      <c r="AF96" s="150"/>
      <c r="AG96" s="141"/>
      <c r="AH96" s="141"/>
    </row>
    <row r="97" spans="8:34">
      <c r="H97" s="137">
        <v>41525</v>
      </c>
      <c r="I97" s="138">
        <v>2357.7820000000002</v>
      </c>
      <c r="J97" s="138">
        <v>2277.7802999999999</v>
      </c>
      <c r="K97" s="138">
        <v>2189.3492000000001</v>
      </c>
      <c r="L97" s="138">
        <v>1169.7775999999999</v>
      </c>
      <c r="M97" s="138">
        <v>2501.8496</v>
      </c>
      <c r="O97" s="140">
        <f t="shared" si="9"/>
        <v>41525</v>
      </c>
      <c r="P97" s="141">
        <f t="shared" si="10"/>
        <v>-0.14688904117816903</v>
      </c>
      <c r="Q97" s="141">
        <f t="shared" si="10"/>
        <v>5.7308589307072388E-2</v>
      </c>
      <c r="R97" s="141">
        <f t="shared" si="10"/>
        <v>3.6152352478680649E-2</v>
      </c>
      <c r="S97" s="141">
        <f t="shared" si="10"/>
        <v>-0.41679575629772192</v>
      </c>
      <c r="T97" s="141">
        <f t="shared" si="10"/>
        <v>1.0431140955908225</v>
      </c>
      <c r="V97" s="140">
        <f t="shared" si="11"/>
        <v>41875</v>
      </c>
      <c r="W97" s="142">
        <f t="shared" si="12"/>
        <v>2.5399107151372391E-2</v>
      </c>
      <c r="X97" s="142">
        <f t="shared" si="12"/>
        <v>0.78785928033472796</v>
      </c>
      <c r="Y97" s="142">
        <f t="shared" si="12"/>
        <v>0.85971374525351774</v>
      </c>
      <c r="Z97" s="142">
        <f t="shared" si="12"/>
        <v>5.6175255320807249E-3</v>
      </c>
      <c r="AA97" s="142">
        <f t="shared" si="12"/>
        <v>1.410957881284908</v>
      </c>
      <c r="AC97" s="149"/>
      <c r="AD97" s="150"/>
      <c r="AE97" s="150"/>
      <c r="AF97" s="150"/>
      <c r="AG97" s="141"/>
      <c r="AH97" s="141"/>
    </row>
    <row r="98" spans="8:34">
      <c r="H98" s="137">
        <v>41532</v>
      </c>
      <c r="I98" s="138">
        <v>2488.902</v>
      </c>
      <c r="J98" s="138">
        <v>2203.4901</v>
      </c>
      <c r="K98" s="138">
        <v>2114.7982999999999</v>
      </c>
      <c r="L98" s="138">
        <v>1220.1679999999999</v>
      </c>
      <c r="M98" s="138">
        <v>2345.9587000000001</v>
      </c>
      <c r="O98" s="140">
        <f t="shared" si="9"/>
        <v>41532</v>
      </c>
      <c r="P98" s="141">
        <f t="shared" si="10"/>
        <v>-9.9446186444050899E-2</v>
      </c>
      <c r="Q98" s="141">
        <f t="shared" si="10"/>
        <v>2.2824286074956346E-2</v>
      </c>
      <c r="R98" s="141">
        <f t="shared" si="10"/>
        <v>8.6968016016575334E-4</v>
      </c>
      <c r="S98" s="141">
        <f t="shared" si="10"/>
        <v>-0.39167312177141944</v>
      </c>
      <c r="T98" s="141">
        <f t="shared" si="10"/>
        <v>0.91580712431471567</v>
      </c>
      <c r="V98" s="140">
        <f t="shared" si="11"/>
        <v>41882</v>
      </c>
      <c r="W98" s="142">
        <f t="shared" si="12"/>
        <v>1.3661069528267511E-2</v>
      </c>
      <c r="X98" s="142">
        <f t="shared" si="12"/>
        <v>0.74556378242677823</v>
      </c>
      <c r="Y98" s="142">
        <f t="shared" si="12"/>
        <v>0.81666783002010246</v>
      </c>
      <c r="Z98" s="142">
        <f t="shared" si="12"/>
        <v>-5.5680205815857864E-3</v>
      </c>
      <c r="AA98" s="142">
        <f t="shared" si="12"/>
        <v>1.3356616381456581</v>
      </c>
      <c r="AC98" s="149"/>
      <c r="AD98" s="150"/>
      <c r="AE98" s="150"/>
      <c r="AF98" s="150"/>
      <c r="AG98" s="141"/>
      <c r="AH98" s="141"/>
    </row>
    <row r="99" spans="8:34">
      <c r="H99" s="137">
        <v>41539</v>
      </c>
      <c r="I99" s="138">
        <v>2432.5100000000002</v>
      </c>
      <c r="J99" s="138">
        <v>2229.2368000000001</v>
      </c>
      <c r="K99" s="138">
        <v>2119.5441000000001</v>
      </c>
      <c r="L99" s="138">
        <v>1252.5618999999999</v>
      </c>
      <c r="M99" s="138">
        <v>2417.1107999999999</v>
      </c>
      <c r="O99" s="140">
        <f t="shared" si="9"/>
        <v>41539</v>
      </c>
      <c r="P99" s="141">
        <f t="shared" si="10"/>
        <v>-0.1198503769883339</v>
      </c>
      <c r="Q99" s="141">
        <f t="shared" si="10"/>
        <v>3.4775485695179853E-2</v>
      </c>
      <c r="R99" s="141">
        <f t="shared" si="10"/>
        <v>3.115722881168681E-3</v>
      </c>
      <c r="S99" s="141">
        <f t="shared" si="10"/>
        <v>-0.37552282110737245</v>
      </c>
      <c r="T99" s="141">
        <f t="shared" si="10"/>
        <v>0.97391287872972421</v>
      </c>
      <c r="V99" s="140">
        <f t="shared" si="11"/>
        <v>41889</v>
      </c>
      <c r="W99" s="142">
        <f t="shared" si="12"/>
        <v>6.176807957779995E-2</v>
      </c>
      <c r="X99" s="142">
        <f t="shared" si="12"/>
        <v>0.85535758995815891</v>
      </c>
      <c r="Y99" s="142">
        <f t="shared" si="12"/>
        <v>0.93106991288809438</v>
      </c>
      <c r="Z99" s="142">
        <f t="shared" si="12"/>
        <v>3.2861152256957959E-2</v>
      </c>
      <c r="AA99" s="142">
        <f t="shared" si="12"/>
        <v>1.5091833538227424</v>
      </c>
      <c r="AC99" s="149"/>
      <c r="AD99" s="150"/>
      <c r="AE99" s="150"/>
      <c r="AF99" s="150"/>
      <c r="AG99" s="141"/>
      <c r="AH99" s="141"/>
    </row>
    <row r="100" spans="8:34">
      <c r="H100" s="137">
        <v>41546</v>
      </c>
      <c r="I100" s="138">
        <v>2394.971</v>
      </c>
      <c r="J100" s="138">
        <v>2302.7067999999999</v>
      </c>
      <c r="K100" s="138">
        <v>2200.4335000000001</v>
      </c>
      <c r="L100" s="138">
        <v>1176.9763</v>
      </c>
      <c r="M100" s="138">
        <v>2572.0401999999999</v>
      </c>
      <c r="O100" s="140">
        <f t="shared" si="9"/>
        <v>41546</v>
      </c>
      <c r="P100" s="141">
        <f t="shared" si="10"/>
        <v>-0.13343302893970721</v>
      </c>
      <c r="Q100" s="141">
        <f t="shared" si="10"/>
        <v>6.8879065419875207E-2</v>
      </c>
      <c r="R100" s="141">
        <f t="shared" si="10"/>
        <v>4.1398214363381314E-2</v>
      </c>
      <c r="S100" s="141">
        <f t="shared" si="10"/>
        <v>-0.41320677289682617</v>
      </c>
      <c r="T100" s="141">
        <f t="shared" si="10"/>
        <v>1.1004346492475956</v>
      </c>
      <c r="V100" s="140">
        <f t="shared" si="11"/>
        <v>41896</v>
      </c>
      <c r="W100" s="142">
        <f t="shared" si="12"/>
        <v>5.7042432418607181E-2</v>
      </c>
      <c r="X100" s="142">
        <f t="shared" si="12"/>
        <v>0.88982132217573207</v>
      </c>
      <c r="Y100" s="142">
        <f t="shared" si="12"/>
        <v>0.98346193042215746</v>
      </c>
      <c r="Z100" s="142">
        <f t="shared" si="12"/>
        <v>2.5391050128634962E-2</v>
      </c>
      <c r="AA100" s="142">
        <f t="shared" si="12"/>
        <v>1.5164191793187669</v>
      </c>
      <c r="AC100" s="149"/>
      <c r="AD100" s="150"/>
      <c r="AE100" s="150"/>
      <c r="AF100" s="150"/>
      <c r="AG100" s="141"/>
      <c r="AH100" s="141"/>
    </row>
    <row r="101" spans="8:34">
      <c r="H101" s="137">
        <v>41553</v>
      </c>
      <c r="I101" s="138">
        <v>2409.0369999999998</v>
      </c>
      <c r="J101" s="138">
        <v>2354.7532000000001</v>
      </c>
      <c r="K101" s="138">
        <v>2245.605</v>
      </c>
      <c r="L101" s="138">
        <v>1180.5755999999999</v>
      </c>
      <c r="M101" s="138">
        <v>2666.5281</v>
      </c>
      <c r="O101" s="140">
        <f t="shared" si="9"/>
        <v>41553</v>
      </c>
      <c r="P101" s="141">
        <f t="shared" ref="P101:T132" si="13">I101/I$4-1</f>
        <v>-0.12834355979167411</v>
      </c>
      <c r="Q101" s="141">
        <f t="shared" si="13"/>
        <v>9.3038158271153248E-2</v>
      </c>
      <c r="R101" s="141">
        <f t="shared" si="13"/>
        <v>6.2776510703677513E-2</v>
      </c>
      <c r="S101" s="141">
        <f t="shared" si="13"/>
        <v>-0.41141230612437507</v>
      </c>
      <c r="T101" s="141">
        <f t="shared" si="13"/>
        <v>1.1775973853100576</v>
      </c>
      <c r="V101" s="140">
        <f t="shared" si="11"/>
        <v>41903</v>
      </c>
      <c r="W101" s="142">
        <f t="shared" si="12"/>
        <v>5.1343131143319676E-2</v>
      </c>
      <c r="X101" s="142">
        <f t="shared" si="12"/>
        <v>0.88028558995815875</v>
      </c>
      <c r="Y101" s="142">
        <f t="shared" si="12"/>
        <v>0.98151978166182707</v>
      </c>
      <c r="Z101" s="142">
        <f t="shared" si="12"/>
        <v>3.4686208778358152E-2</v>
      </c>
      <c r="AA101" s="142">
        <f t="shared" si="12"/>
        <v>1.4520229330352001</v>
      </c>
      <c r="AC101" s="149"/>
      <c r="AD101" s="150"/>
      <c r="AE101" s="150"/>
      <c r="AF101" s="150"/>
      <c r="AG101" s="141"/>
      <c r="AH101" s="141"/>
    </row>
    <row r="102" spans="8:34">
      <c r="H102" s="137">
        <v>41560</v>
      </c>
      <c r="I102" s="138">
        <v>2468.5079999999998</v>
      </c>
      <c r="J102" s="138">
        <v>2472.0882000000001</v>
      </c>
      <c r="K102" s="138">
        <v>2370.7103000000002</v>
      </c>
      <c r="L102" s="138">
        <v>1259.7603999999999</v>
      </c>
      <c r="M102" s="138">
        <v>2738.6215000000002</v>
      </c>
      <c r="O102" s="140">
        <f t="shared" si="9"/>
        <v>41560</v>
      </c>
      <c r="P102" s="141">
        <f t="shared" si="13"/>
        <v>-0.10682530160152204</v>
      </c>
      <c r="Q102" s="141">
        <f t="shared" si="13"/>
        <v>0.14750315795806124</v>
      </c>
      <c r="R102" s="141">
        <f t="shared" si="13"/>
        <v>0.12198504212596095</v>
      </c>
      <c r="S102" s="141">
        <f t="shared" si="13"/>
        <v>-0.3719339374184637</v>
      </c>
      <c r="T102" s="141">
        <f t="shared" si="13"/>
        <v>1.2364718443259264</v>
      </c>
      <c r="V102" s="140">
        <f t="shared" si="11"/>
        <v>41910</v>
      </c>
      <c r="W102" s="142">
        <f t="shared" si="12"/>
        <v>5.6540866162008152E-2</v>
      </c>
      <c r="X102" s="142">
        <f t="shared" si="12"/>
        <v>0.95285061087866119</v>
      </c>
      <c r="Y102" s="142">
        <f t="shared" si="12"/>
        <v>1.0646521805896803</v>
      </c>
      <c r="Z102" s="142">
        <f t="shared" si="12"/>
        <v>3.2787245653699282E-2</v>
      </c>
      <c r="AA102" s="142">
        <f t="shared" si="12"/>
        <v>1.5654662655110201</v>
      </c>
      <c r="AC102" s="149"/>
      <c r="AD102" s="150"/>
      <c r="AE102" s="150"/>
      <c r="AF102" s="150"/>
      <c r="AG102" s="141"/>
      <c r="AH102" s="141"/>
    </row>
    <row r="103" spans="8:34">
      <c r="H103" s="137">
        <v>41567</v>
      </c>
      <c r="I103" s="138">
        <v>2426.0540000000001</v>
      </c>
      <c r="J103" s="138">
        <v>2414.6640000000002</v>
      </c>
      <c r="K103" s="138">
        <v>2319.2930000000001</v>
      </c>
      <c r="L103" s="138">
        <v>1227.3666000000001</v>
      </c>
      <c r="M103" s="138">
        <v>2666.5650000000001</v>
      </c>
      <c r="O103" s="140">
        <f t="shared" si="9"/>
        <v>41567</v>
      </c>
      <c r="P103" s="141">
        <f t="shared" si="13"/>
        <v>-0.12218633694992231</v>
      </c>
      <c r="Q103" s="141">
        <f t="shared" si="13"/>
        <v>0.12084777776441968</v>
      </c>
      <c r="R103" s="141">
        <f t="shared" si="13"/>
        <v>9.7650798711022002E-2</v>
      </c>
      <c r="S103" s="141">
        <f t="shared" si="13"/>
        <v>-0.38808418822651713</v>
      </c>
      <c r="T103" s="141">
        <f t="shared" si="13"/>
        <v>1.1776275193797185</v>
      </c>
      <c r="V103" s="140">
        <f t="shared" si="11"/>
        <v>41917</v>
      </c>
      <c r="W103" s="142">
        <f t="shared" si="12"/>
        <v>6.2517611174740084E-2</v>
      </c>
      <c r="X103" s="142">
        <f t="shared" si="12"/>
        <v>0.99684297907949793</v>
      </c>
      <c r="Y103" s="142">
        <f t="shared" si="12"/>
        <v>1.1171938519097608</v>
      </c>
      <c r="Z103" s="142">
        <f t="shared" si="12"/>
        <v>3.2724877212130687E-2</v>
      </c>
      <c r="AA103" s="142">
        <f t="shared" si="12"/>
        <v>1.6246013536148731</v>
      </c>
      <c r="AC103" s="149"/>
      <c r="AD103" s="150"/>
      <c r="AE103" s="150"/>
      <c r="AF103" s="150"/>
      <c r="AG103" s="141"/>
      <c r="AH103" s="141"/>
    </row>
    <row r="104" spans="8:34">
      <c r="H104" s="137">
        <v>41574</v>
      </c>
      <c r="I104" s="138">
        <v>2368.5590000000002</v>
      </c>
      <c r="J104" s="138">
        <v>2244.4158000000002</v>
      </c>
      <c r="K104" s="138">
        <v>2157.5814999999998</v>
      </c>
      <c r="L104" s="138">
        <v>1209.3699999999999</v>
      </c>
      <c r="M104" s="138">
        <v>2409.7887000000001</v>
      </c>
      <c r="O104" s="140">
        <f t="shared" si="9"/>
        <v>41574</v>
      </c>
      <c r="P104" s="141">
        <f t="shared" si="13"/>
        <v>-0.14298962350375177</v>
      </c>
      <c r="Q104" s="141">
        <f t="shared" si="13"/>
        <v>4.1821330756309116E-2</v>
      </c>
      <c r="R104" s="141">
        <f t="shared" si="13"/>
        <v>2.1117666788596612E-2</v>
      </c>
      <c r="S104" s="141">
        <f t="shared" si="13"/>
        <v>-0.39705657194476618</v>
      </c>
      <c r="T104" s="141">
        <f t="shared" si="13"/>
        <v>0.96793334833775924</v>
      </c>
      <c r="V104" s="140">
        <f t="shared" si="11"/>
        <v>41924</v>
      </c>
      <c r="W104" s="142">
        <f t="shared" si="12"/>
        <v>6.9367436948743366E-2</v>
      </c>
      <c r="X104" s="142">
        <f t="shared" si="12"/>
        <v>1.0031607029288705</v>
      </c>
      <c r="Y104" s="142">
        <f t="shared" si="12"/>
        <v>1.1366452144293051</v>
      </c>
      <c r="Z104" s="142">
        <f t="shared" si="12"/>
        <v>3.4518203788882706E-2</v>
      </c>
      <c r="AA104" s="142">
        <f t="shared" si="12"/>
        <v>1.5828645778917547</v>
      </c>
      <c r="AC104" s="149"/>
      <c r="AD104" s="150"/>
      <c r="AE104" s="150"/>
      <c r="AF104" s="150"/>
      <c r="AG104" s="141"/>
      <c r="AH104" s="141"/>
    </row>
    <row r="105" spans="8:34">
      <c r="H105" s="137">
        <v>41581</v>
      </c>
      <c r="I105" s="138">
        <v>2384.96</v>
      </c>
      <c r="J105" s="138">
        <v>2139.8011999999999</v>
      </c>
      <c r="K105" s="138">
        <v>2045.5547999999999</v>
      </c>
      <c r="L105" s="138">
        <v>1227.3667</v>
      </c>
      <c r="M105" s="138">
        <v>2253.0882000000001</v>
      </c>
      <c r="O105" s="140">
        <f t="shared" si="9"/>
        <v>41581</v>
      </c>
      <c r="P105" s="141">
        <f t="shared" si="13"/>
        <v>-0.13705528655672417</v>
      </c>
      <c r="Q105" s="141">
        <f t="shared" si="13"/>
        <v>-6.7390660242426792E-3</v>
      </c>
      <c r="R105" s="141">
        <f t="shared" si="13"/>
        <v>-3.1901161247343657E-2</v>
      </c>
      <c r="S105" s="141">
        <f t="shared" si="13"/>
        <v>-0.38808413837052369</v>
      </c>
      <c r="T105" s="141">
        <f t="shared" si="13"/>
        <v>0.83996522414031372</v>
      </c>
      <c r="V105" s="140">
        <f t="shared" si="11"/>
        <v>41931</v>
      </c>
      <c r="W105" s="142">
        <f t="shared" si="12"/>
        <v>5.8505081121947855E-2</v>
      </c>
      <c r="X105" s="142">
        <f t="shared" si="12"/>
        <v>0.91716920502092036</v>
      </c>
      <c r="Y105" s="142">
        <f t="shared" si="12"/>
        <v>1.0362734532052711</v>
      </c>
      <c r="Z105" s="142">
        <f t="shared" si="12"/>
        <v>3.3350588602167441E-2</v>
      </c>
      <c r="AA105" s="142">
        <f t="shared" si="12"/>
        <v>1.4551419686305906</v>
      </c>
      <c r="AC105" s="149"/>
      <c r="AD105" s="150"/>
      <c r="AE105" s="150"/>
      <c r="AF105" s="150"/>
      <c r="AG105" s="141"/>
      <c r="AH105" s="141"/>
    </row>
    <row r="106" spans="8:34">
      <c r="H106" s="137">
        <v>41588</v>
      </c>
      <c r="I106" s="138">
        <v>2307.9450000000002</v>
      </c>
      <c r="J106" s="138">
        <v>2098.759</v>
      </c>
      <c r="K106" s="138">
        <v>2024.8239000000001</v>
      </c>
      <c r="L106" s="138">
        <v>1191.3735999999999</v>
      </c>
      <c r="M106" s="138">
        <v>2158.7318</v>
      </c>
      <c r="O106" s="140">
        <f t="shared" si="9"/>
        <v>41588</v>
      </c>
      <c r="P106" s="141">
        <f t="shared" si="13"/>
        <v>-0.16492145081349729</v>
      </c>
      <c r="Q106" s="141">
        <f t="shared" si="13"/>
        <v>-2.5790188111855183E-2</v>
      </c>
      <c r="R106" s="141">
        <f t="shared" si="13"/>
        <v>-4.1712465357259143E-2</v>
      </c>
      <c r="S106" s="141">
        <f t="shared" si="13"/>
        <v>-0.40602885595102833</v>
      </c>
      <c r="T106" s="141">
        <f t="shared" si="13"/>
        <v>0.76290987642908181</v>
      </c>
      <c r="V106" s="140">
        <f t="shared" si="11"/>
        <v>41936</v>
      </c>
      <c r="W106" s="142">
        <f t="shared" si="12"/>
        <v>3.6385012142498674E-2</v>
      </c>
      <c r="X106" s="142">
        <f t="shared" si="12"/>
        <v>0.90320174058577396</v>
      </c>
      <c r="Y106" s="142">
        <f t="shared" si="12"/>
        <v>1.0332969901719897</v>
      </c>
      <c r="Z106" s="142">
        <f t="shared" si="12"/>
        <v>-8.3717938723006924E-3</v>
      </c>
      <c r="AA106" s="142">
        <f t="shared" si="12"/>
        <v>1.4301166487235211</v>
      </c>
      <c r="AC106" s="149"/>
      <c r="AD106" s="150"/>
      <c r="AE106" s="150"/>
      <c r="AF106" s="150"/>
      <c r="AG106" s="141"/>
      <c r="AH106" s="141"/>
    </row>
    <row r="107" spans="8:34">
      <c r="H107" s="137">
        <v>41595</v>
      </c>
      <c r="I107" s="138">
        <v>2350.7339999999999</v>
      </c>
      <c r="J107" s="138">
        <v>2175.3380999999999</v>
      </c>
      <c r="K107" s="138">
        <v>2104.2280000000001</v>
      </c>
      <c r="L107" s="138">
        <v>1180.5757000000001</v>
      </c>
      <c r="M107" s="138">
        <v>2273.7874000000002</v>
      </c>
      <c r="O107" s="140">
        <f t="shared" si="9"/>
        <v>41595</v>
      </c>
      <c r="P107" s="141">
        <f t="shared" si="13"/>
        <v>-0.14943920316845327</v>
      </c>
      <c r="Q107" s="141">
        <f t="shared" si="13"/>
        <v>9.7565852935541653E-3</v>
      </c>
      <c r="R107" s="141">
        <f t="shared" si="13"/>
        <v>-4.1329211660207088E-3</v>
      </c>
      <c r="S107" s="141">
        <f t="shared" si="13"/>
        <v>-0.41141225626838152</v>
      </c>
      <c r="T107" s="141">
        <f t="shared" si="13"/>
        <v>0.85686904892956295</v>
      </c>
      <c r="V107" s="140"/>
      <c r="W107" s="141"/>
      <c r="X107" s="141"/>
      <c r="Y107" s="141"/>
      <c r="Z107" s="141"/>
      <c r="AA107" s="141"/>
      <c r="AC107" s="150"/>
      <c r="AD107" s="150"/>
      <c r="AE107" s="150"/>
      <c r="AF107" s="150"/>
      <c r="AG107" s="141"/>
      <c r="AH107" s="141"/>
    </row>
    <row r="108" spans="8:34">
      <c r="H108" s="137">
        <v>41602</v>
      </c>
      <c r="I108" s="138">
        <v>2397.962</v>
      </c>
      <c r="J108" s="138">
        <v>2266.1723999999999</v>
      </c>
      <c r="K108" s="138">
        <v>2218.1945000000001</v>
      </c>
      <c r="L108" s="138">
        <v>1198.5724</v>
      </c>
      <c r="M108" s="138">
        <v>2311.8033</v>
      </c>
      <c r="O108" s="140">
        <f t="shared" si="9"/>
        <v>41602</v>
      </c>
      <c r="P108" s="141">
        <f t="shared" si="13"/>
        <v>-0.13235080213594164</v>
      </c>
      <c r="Q108" s="141">
        <f t="shared" si="13"/>
        <v>5.1920390816718731E-2</v>
      </c>
      <c r="R108" s="141">
        <f t="shared" si="13"/>
        <v>4.9803955180046655E-2</v>
      </c>
      <c r="S108" s="141">
        <f t="shared" si="13"/>
        <v>-0.40243982269413914</v>
      </c>
      <c r="T108" s="141">
        <f t="shared" si="13"/>
        <v>0.88791440878915284</v>
      </c>
      <c r="V108" s="149"/>
      <c r="W108" s="150"/>
      <c r="X108" s="150"/>
      <c r="Y108" s="150"/>
      <c r="Z108" s="141"/>
      <c r="AA108" s="141"/>
      <c r="AC108" s="150"/>
      <c r="AD108" s="150"/>
      <c r="AE108" s="150"/>
      <c r="AF108" s="150"/>
      <c r="AG108" s="141"/>
      <c r="AH108" s="141"/>
    </row>
    <row r="109" spans="8:34">
      <c r="H109" s="137">
        <v>41609</v>
      </c>
      <c r="I109" s="138">
        <v>2438.944</v>
      </c>
      <c r="J109" s="138">
        <v>2359.0731999999998</v>
      </c>
      <c r="K109" s="138">
        <v>2299.9131000000002</v>
      </c>
      <c r="L109" s="138">
        <v>1238.1647</v>
      </c>
      <c r="M109" s="138">
        <v>2448.2624000000001</v>
      </c>
      <c r="O109" s="140">
        <f t="shared" si="9"/>
        <v>41609</v>
      </c>
      <c r="P109" s="141">
        <f t="shared" si="13"/>
        <v>-0.11752237723727144</v>
      </c>
      <c r="Q109" s="141">
        <f t="shared" si="13"/>
        <v>9.5043432048350418E-2</v>
      </c>
      <c r="R109" s="141">
        <f t="shared" si="13"/>
        <v>8.8478881788951469E-2</v>
      </c>
      <c r="S109" s="141">
        <f t="shared" si="13"/>
        <v>-0.38270068819717684</v>
      </c>
      <c r="T109" s="141">
        <f t="shared" si="13"/>
        <v>0.99935256665509242</v>
      </c>
      <c r="V109" s="149"/>
      <c r="W109" s="150"/>
      <c r="X109" s="150"/>
      <c r="Y109" s="150"/>
      <c r="Z109" s="141"/>
      <c r="AA109" s="141"/>
      <c r="AC109" s="150"/>
      <c r="AD109" s="150"/>
      <c r="AE109" s="150"/>
      <c r="AF109" s="150"/>
      <c r="AG109" s="141"/>
      <c r="AH109" s="141"/>
    </row>
    <row r="110" spans="8:34">
      <c r="H110" s="137">
        <v>41616</v>
      </c>
      <c r="I110" s="138">
        <v>2452.2869999999998</v>
      </c>
      <c r="J110" s="138">
        <v>2229.4322999999999</v>
      </c>
      <c r="K110" s="138">
        <v>2178.5488999999998</v>
      </c>
      <c r="L110" s="138">
        <v>1220.1681000000001</v>
      </c>
      <c r="M110" s="138">
        <v>2248.5598</v>
      </c>
      <c r="O110" s="140">
        <f t="shared" si="9"/>
        <v>41616</v>
      </c>
      <c r="P110" s="141">
        <f t="shared" si="13"/>
        <v>-0.11269450955333826</v>
      </c>
      <c r="Q110" s="141">
        <f t="shared" si="13"/>
        <v>3.4866233617272924E-2</v>
      </c>
      <c r="R110" s="141">
        <f t="shared" si="13"/>
        <v>3.1040899151602686E-2</v>
      </c>
      <c r="S110" s="141">
        <f t="shared" si="13"/>
        <v>-0.39167307191542589</v>
      </c>
      <c r="T110" s="141">
        <f t="shared" si="13"/>
        <v>0.83626714497901089</v>
      </c>
      <c r="V110" s="149"/>
      <c r="W110" s="150"/>
      <c r="X110" s="150"/>
      <c r="Y110" s="150"/>
      <c r="Z110" s="141"/>
      <c r="AA110" s="141"/>
      <c r="AC110" s="150"/>
      <c r="AD110" s="150"/>
      <c r="AE110" s="150"/>
      <c r="AF110" s="150"/>
      <c r="AG110" s="141"/>
      <c r="AH110" s="141"/>
    </row>
    <row r="111" spans="8:34">
      <c r="H111" s="137">
        <v>41623</v>
      </c>
      <c r="I111" s="138">
        <v>2406.6390000000001</v>
      </c>
      <c r="J111" s="138">
        <v>2240.1433000000002</v>
      </c>
      <c r="K111" s="138">
        <v>2171.7997</v>
      </c>
      <c r="L111" s="138">
        <v>1198.5723</v>
      </c>
      <c r="M111" s="138">
        <v>2344.3762999999999</v>
      </c>
      <c r="O111" s="140">
        <f t="shared" si="9"/>
        <v>41623</v>
      </c>
      <c r="P111" s="141">
        <f t="shared" si="13"/>
        <v>-0.12921122273899266</v>
      </c>
      <c r="Q111" s="141">
        <f t="shared" si="13"/>
        <v>3.9838105706986093E-2</v>
      </c>
      <c r="R111" s="141">
        <f t="shared" si="13"/>
        <v>2.7846708175878421E-2</v>
      </c>
      <c r="S111" s="141">
        <f t="shared" si="13"/>
        <v>-0.40243987255013258</v>
      </c>
      <c r="T111" s="141">
        <f t="shared" si="13"/>
        <v>0.91451487087755323</v>
      </c>
      <c r="V111" s="149"/>
      <c r="W111" s="150"/>
      <c r="X111" s="150"/>
      <c r="Y111" s="150"/>
      <c r="Z111" s="141"/>
      <c r="AA111" s="141"/>
      <c r="AC111" s="150"/>
      <c r="AD111" s="150"/>
      <c r="AE111" s="150"/>
      <c r="AF111" s="150"/>
      <c r="AG111" s="141"/>
      <c r="AH111" s="141"/>
    </row>
    <row r="112" spans="8:34">
      <c r="H112" s="137">
        <v>41630</v>
      </c>
      <c r="I112" s="138">
        <v>2278.136</v>
      </c>
      <c r="J112" s="138">
        <v>2129.4735999999998</v>
      </c>
      <c r="K112" s="138">
        <v>2065.1046000000001</v>
      </c>
      <c r="L112" s="138">
        <v>1151.7811999999999</v>
      </c>
      <c r="M112" s="138">
        <v>2213.7098999999998</v>
      </c>
      <c r="O112" s="140">
        <f t="shared" si="9"/>
        <v>41630</v>
      </c>
      <c r="P112" s="141">
        <f t="shared" si="13"/>
        <v>-0.17570717424828475</v>
      </c>
      <c r="Q112" s="141">
        <f t="shared" si="13"/>
        <v>-1.1532970066229442E-2</v>
      </c>
      <c r="R112" s="141">
        <f t="shared" si="13"/>
        <v>-2.2648835825484048E-2</v>
      </c>
      <c r="S112" s="141">
        <f t="shared" si="13"/>
        <v>-0.42576804030398407</v>
      </c>
      <c r="T112" s="141">
        <f t="shared" si="13"/>
        <v>0.80780727196349034</v>
      </c>
      <c r="V112" s="149"/>
      <c r="W112" s="150"/>
      <c r="X112" s="150"/>
      <c r="Y112" s="150"/>
      <c r="Z112" s="141"/>
      <c r="AA112" s="141"/>
      <c r="AC112" s="150"/>
      <c r="AD112" s="150"/>
      <c r="AE112" s="150"/>
      <c r="AF112" s="150"/>
      <c r="AG112" s="141"/>
      <c r="AH112" s="141"/>
    </row>
    <row r="113" spans="8:34">
      <c r="H113" s="137">
        <v>41637</v>
      </c>
      <c r="I113" s="138">
        <v>2303.4780000000001</v>
      </c>
      <c r="J113" s="138">
        <v>2149.2174</v>
      </c>
      <c r="K113" s="138">
        <v>2068.6691999999998</v>
      </c>
      <c r="L113" s="138">
        <v>1151.7810999999999</v>
      </c>
      <c r="M113" s="138">
        <v>2296.9366</v>
      </c>
      <c r="O113" s="140">
        <f t="shared" si="9"/>
        <v>41637</v>
      </c>
      <c r="P113" s="141">
        <f t="shared" si="13"/>
        <v>-0.16653773537799788</v>
      </c>
      <c r="Q113" s="141">
        <f t="shared" si="13"/>
        <v>-2.3682190471951969E-3</v>
      </c>
      <c r="R113" s="141">
        <f t="shared" si="13"/>
        <v>-2.0961819119494352E-2</v>
      </c>
      <c r="S113" s="141">
        <f t="shared" si="13"/>
        <v>-0.42576809015997752</v>
      </c>
      <c r="T113" s="141">
        <f t="shared" si="13"/>
        <v>0.87577364528165824</v>
      </c>
      <c r="V113" s="149"/>
      <c r="W113" s="150"/>
      <c r="X113" s="150"/>
      <c r="Y113" s="150"/>
      <c r="Z113" s="141"/>
      <c r="AA113" s="141"/>
      <c r="AC113" s="150"/>
      <c r="AD113" s="150"/>
      <c r="AE113" s="150"/>
      <c r="AF113" s="150"/>
      <c r="AG113" s="141"/>
      <c r="AH113" s="141"/>
    </row>
    <row r="114" spans="8:34">
      <c r="H114" s="137">
        <v>41644</v>
      </c>
      <c r="I114" s="138">
        <v>2290.779</v>
      </c>
      <c r="J114" s="138">
        <v>2203.8096</v>
      </c>
      <c r="K114" s="138">
        <v>2131.1320999999998</v>
      </c>
      <c r="L114" s="138">
        <v>1140.9830999999999</v>
      </c>
      <c r="M114" s="138">
        <v>2362.3193999999999</v>
      </c>
      <c r="O114" s="140">
        <f t="shared" si="9"/>
        <v>41644</v>
      </c>
      <c r="P114" s="141">
        <f t="shared" si="13"/>
        <v>-0.17113258599017422</v>
      </c>
      <c r="Q114" s="141">
        <f t="shared" si="13"/>
        <v>2.2972592781395074E-2</v>
      </c>
      <c r="R114" s="141">
        <f t="shared" si="13"/>
        <v>8.5999706478212534E-3</v>
      </c>
      <c r="S114" s="141">
        <f t="shared" si="13"/>
        <v>-0.43115154033332426</v>
      </c>
      <c r="T114" s="141">
        <f t="shared" si="13"/>
        <v>0.9291679501548189</v>
      </c>
      <c r="V114" s="149"/>
      <c r="W114" s="150"/>
      <c r="X114" s="150"/>
      <c r="Y114" s="150"/>
      <c r="Z114" s="141"/>
      <c r="AA114" s="141"/>
      <c r="AC114" s="150"/>
      <c r="AD114" s="150"/>
      <c r="AE114" s="150"/>
      <c r="AF114" s="150"/>
      <c r="AG114" s="141"/>
      <c r="AH114" s="141"/>
    </row>
    <row r="115" spans="8:34">
      <c r="H115" s="137">
        <v>41651</v>
      </c>
      <c r="I115" s="138">
        <v>2204.8510000000001</v>
      </c>
      <c r="J115" s="138">
        <v>2138.1235999999999</v>
      </c>
      <c r="K115" s="138">
        <v>2045.9758999999999</v>
      </c>
      <c r="L115" s="138">
        <v>1079.7947999999999</v>
      </c>
      <c r="M115" s="138">
        <v>2395.9011</v>
      </c>
      <c r="O115" s="140">
        <f t="shared" si="9"/>
        <v>41651</v>
      </c>
      <c r="P115" s="141">
        <f t="shared" si="13"/>
        <v>-0.20222372099317376</v>
      </c>
      <c r="Q115" s="141">
        <f t="shared" si="13"/>
        <v>-7.5177806743875752E-3</v>
      </c>
      <c r="R115" s="141">
        <f t="shared" si="13"/>
        <v>-3.1701867431798481E-2</v>
      </c>
      <c r="S115" s="141">
        <f t="shared" si="13"/>
        <v>-0.46165757517698014</v>
      </c>
      <c r="T115" s="141">
        <f t="shared" si="13"/>
        <v>0.95659215847809409</v>
      </c>
      <c r="V115" s="149"/>
      <c r="W115" s="150"/>
      <c r="X115" s="150"/>
      <c r="Y115" s="150"/>
      <c r="Z115" s="141"/>
      <c r="AA115" s="141"/>
      <c r="AC115" s="150"/>
      <c r="AD115" s="150"/>
      <c r="AE115" s="150"/>
      <c r="AF115" s="150"/>
      <c r="AG115" s="141"/>
      <c r="AH115" s="141"/>
    </row>
    <row r="116" spans="8:34">
      <c r="H116" s="137">
        <v>41658</v>
      </c>
      <c r="I116" s="138">
        <v>2178.4879999999998</v>
      </c>
      <c r="J116" s="138">
        <v>2157.4580000000001</v>
      </c>
      <c r="K116" s="138">
        <v>2056.7008999999998</v>
      </c>
      <c r="L116" s="138">
        <v>1076.1955</v>
      </c>
      <c r="M116" s="138">
        <v>2451.5484000000001</v>
      </c>
      <c r="O116" s="140">
        <f t="shared" si="9"/>
        <v>41658</v>
      </c>
      <c r="P116" s="141">
        <f t="shared" si="13"/>
        <v>-0.21176258599741082</v>
      </c>
      <c r="Q116" s="141">
        <f t="shared" si="13"/>
        <v>1.4569335195575572E-3</v>
      </c>
      <c r="R116" s="141">
        <f t="shared" si="13"/>
        <v>-2.6626051303273335E-2</v>
      </c>
      <c r="S116" s="141">
        <f t="shared" si="13"/>
        <v>-0.46345204194943113</v>
      </c>
      <c r="T116" s="141">
        <f t="shared" si="13"/>
        <v>1.0020360504736687</v>
      </c>
      <c r="V116" s="149"/>
      <c r="W116" s="150"/>
      <c r="X116" s="150"/>
      <c r="Y116" s="150"/>
      <c r="Z116" s="141"/>
      <c r="AA116" s="141"/>
      <c r="AC116" s="150"/>
      <c r="AD116" s="150"/>
      <c r="AE116" s="150"/>
      <c r="AF116" s="150"/>
      <c r="AG116" s="141"/>
      <c r="AH116" s="141"/>
    </row>
    <row r="117" spans="8:34">
      <c r="H117" s="137">
        <v>41665</v>
      </c>
      <c r="I117" s="138">
        <v>2245.6779999999999</v>
      </c>
      <c r="J117" s="138">
        <v>2316.8321000000001</v>
      </c>
      <c r="K117" s="138">
        <v>2225.7372999999998</v>
      </c>
      <c r="L117" s="138">
        <v>1090.5927999999999</v>
      </c>
      <c r="M117" s="138">
        <v>2668.2937000000002</v>
      </c>
      <c r="O117" s="140">
        <f t="shared" si="9"/>
        <v>41665</v>
      </c>
      <c r="P117" s="141">
        <f t="shared" si="13"/>
        <v>-0.18745137939593592</v>
      </c>
      <c r="Q117" s="141">
        <f t="shared" si="13"/>
        <v>7.5435800069191261E-2</v>
      </c>
      <c r="R117" s="141">
        <f t="shared" si="13"/>
        <v>5.3373732885803271E-2</v>
      </c>
      <c r="S117" s="141">
        <f t="shared" si="13"/>
        <v>-0.45627412500363329</v>
      </c>
      <c r="T117" s="141">
        <f t="shared" si="13"/>
        <v>1.1790392474616338</v>
      </c>
      <c r="V117" s="149"/>
      <c r="W117" s="150"/>
      <c r="X117" s="150"/>
      <c r="Y117" s="150"/>
      <c r="Z117" s="141"/>
      <c r="AA117" s="141"/>
      <c r="AC117" s="150"/>
      <c r="AD117" s="150"/>
      <c r="AE117" s="150"/>
      <c r="AF117" s="150"/>
      <c r="AG117" s="141"/>
      <c r="AH117" s="141"/>
    </row>
    <row r="118" spans="8:34">
      <c r="H118" s="137">
        <v>41672</v>
      </c>
      <c r="I118" s="138">
        <v>2202.4499999999998</v>
      </c>
      <c r="J118" s="138">
        <v>2348.4225999999999</v>
      </c>
      <c r="K118" s="138">
        <v>2236.0410999999999</v>
      </c>
      <c r="L118" s="138">
        <v>1079.7947999999999</v>
      </c>
      <c r="M118" s="138">
        <v>2803.5774999999999</v>
      </c>
      <c r="O118" s="140">
        <f t="shared" si="9"/>
        <v>41672</v>
      </c>
      <c r="P118" s="141">
        <f t="shared" si="13"/>
        <v>-0.20309246942374592</v>
      </c>
      <c r="Q118" s="141">
        <f t="shared" si="13"/>
        <v>9.0099596656818548E-2</v>
      </c>
      <c r="R118" s="141">
        <f t="shared" si="13"/>
        <v>5.8250207871826332E-2</v>
      </c>
      <c r="S118" s="141">
        <f t="shared" si="13"/>
        <v>-0.46165757517698014</v>
      </c>
      <c r="T118" s="141">
        <f t="shared" si="13"/>
        <v>1.2895176066264247</v>
      </c>
      <c r="V118" s="149"/>
      <c r="W118" s="150"/>
      <c r="X118" s="150"/>
      <c r="Y118" s="150"/>
      <c r="Z118" s="141"/>
      <c r="AA118" s="141"/>
      <c r="AC118" s="150"/>
      <c r="AD118" s="150"/>
      <c r="AE118" s="150"/>
      <c r="AF118" s="150"/>
      <c r="AG118" s="141"/>
      <c r="AH118" s="141"/>
    </row>
    <row r="119" spans="8:34">
      <c r="H119" s="137">
        <v>41679</v>
      </c>
      <c r="I119" s="138">
        <v>2212.4830000000002</v>
      </c>
      <c r="J119" s="138">
        <v>2418.1556</v>
      </c>
      <c r="K119" s="138">
        <v>2304.1871999999998</v>
      </c>
      <c r="L119" s="138">
        <v>1090.5926999999999</v>
      </c>
      <c r="M119" s="138">
        <v>2902.6107999999999</v>
      </c>
      <c r="O119" s="140">
        <f t="shared" si="9"/>
        <v>41679</v>
      </c>
      <c r="P119" s="141">
        <f t="shared" si="13"/>
        <v>-0.19946225159620312</v>
      </c>
      <c r="Q119" s="141">
        <f t="shared" si="13"/>
        <v>0.12246852172748945</v>
      </c>
      <c r="R119" s="141">
        <f t="shared" si="13"/>
        <v>9.0501683254212706E-2</v>
      </c>
      <c r="S119" s="141">
        <f t="shared" si="13"/>
        <v>-0.45627417485962674</v>
      </c>
      <c r="T119" s="141">
        <f t="shared" si="13"/>
        <v>1.3703923047549114</v>
      </c>
      <c r="V119" s="149"/>
      <c r="W119" s="150"/>
      <c r="X119" s="150"/>
      <c r="Y119" s="150"/>
      <c r="Z119" s="141"/>
      <c r="AA119" s="141"/>
      <c r="AC119" s="150"/>
      <c r="AD119" s="150"/>
      <c r="AE119" s="150"/>
      <c r="AF119" s="150"/>
      <c r="AG119" s="141"/>
      <c r="AH119" s="141"/>
    </row>
    <row r="120" spans="8:34">
      <c r="H120" s="137">
        <v>41686</v>
      </c>
      <c r="I120" s="138">
        <v>2295.5749999999998</v>
      </c>
      <c r="J120" s="138">
        <v>2454.0450999999998</v>
      </c>
      <c r="K120" s="138">
        <v>2370.3274999999999</v>
      </c>
      <c r="L120" s="138">
        <v>1121.5161000000001</v>
      </c>
      <c r="M120" s="138">
        <v>2815.8939999999998</v>
      </c>
      <c r="O120" s="140">
        <f t="shared" si="9"/>
        <v>41686</v>
      </c>
      <c r="P120" s="141">
        <f t="shared" si="13"/>
        <v>-0.16939726009553713</v>
      </c>
      <c r="Q120" s="141">
        <f t="shared" si="13"/>
        <v>0.13912784423367497</v>
      </c>
      <c r="R120" s="141">
        <f t="shared" si="13"/>
        <v>0.12180387453491193</v>
      </c>
      <c r="S120" s="141">
        <f t="shared" si="13"/>
        <v>-0.4408570065793459</v>
      </c>
      <c r="T120" s="141">
        <f t="shared" si="13"/>
        <v>1.2995757710973606</v>
      </c>
      <c r="V120" s="149"/>
      <c r="W120" s="150"/>
      <c r="X120" s="150"/>
      <c r="Y120" s="150"/>
      <c r="Z120" s="141"/>
      <c r="AA120" s="141"/>
      <c r="AC120" s="150"/>
      <c r="AD120" s="150"/>
      <c r="AE120" s="150"/>
      <c r="AF120" s="150"/>
      <c r="AG120" s="141"/>
      <c r="AH120" s="141"/>
    </row>
    <row r="121" spans="8:34">
      <c r="H121" s="137">
        <v>41693</v>
      </c>
      <c r="I121" s="138">
        <v>2264.2939999999999</v>
      </c>
      <c r="J121" s="138">
        <v>2484.6660999999999</v>
      </c>
      <c r="K121" s="138">
        <v>2393.4209999999998</v>
      </c>
      <c r="L121" s="138">
        <v>1156.8973000000001</v>
      </c>
      <c r="M121" s="138">
        <v>2854.4380000000001</v>
      </c>
      <c r="O121" s="140">
        <f t="shared" si="9"/>
        <v>41693</v>
      </c>
      <c r="P121" s="141">
        <f t="shared" si="13"/>
        <v>-0.18071559398005466</v>
      </c>
      <c r="Q121" s="141">
        <f t="shared" si="13"/>
        <v>0.15334161468079488</v>
      </c>
      <c r="R121" s="141">
        <f t="shared" si="13"/>
        <v>0.13273332532876725</v>
      </c>
      <c r="S121" s="141">
        <f t="shared" si="13"/>
        <v>-0.42321735782279668</v>
      </c>
      <c r="T121" s="141">
        <f t="shared" si="13"/>
        <v>1.3310523993089256</v>
      </c>
      <c r="V121" s="149"/>
      <c r="W121" s="150"/>
      <c r="X121" s="150"/>
      <c r="Y121" s="150"/>
      <c r="Z121" s="141"/>
      <c r="AA121" s="141"/>
      <c r="AC121" s="150"/>
      <c r="AD121" s="150"/>
      <c r="AE121" s="150"/>
      <c r="AF121" s="150"/>
      <c r="AG121" s="141"/>
      <c r="AH121" s="141"/>
    </row>
    <row r="122" spans="8:34">
      <c r="H122" s="137">
        <v>41700</v>
      </c>
      <c r="I122" s="138">
        <v>2178.971</v>
      </c>
      <c r="J122" s="138">
        <v>2369.819</v>
      </c>
      <c r="K122" s="138">
        <v>2322.1084999999998</v>
      </c>
      <c r="L122" s="138">
        <v>1126.4799</v>
      </c>
      <c r="M122" s="138">
        <v>2548.3116</v>
      </c>
      <c r="O122" s="140">
        <f t="shared" si="9"/>
        <v>41700</v>
      </c>
      <c r="P122" s="141">
        <f t="shared" si="13"/>
        <v>-0.21158782319359304</v>
      </c>
      <c r="Q122" s="141">
        <f t="shared" si="13"/>
        <v>0.10003145773237976</v>
      </c>
      <c r="R122" s="141">
        <f t="shared" si="13"/>
        <v>9.8983289182803968E-2</v>
      </c>
      <c r="S122" s="141">
        <f t="shared" si="13"/>
        <v>-0.43838225477619175</v>
      </c>
      <c r="T122" s="141">
        <f t="shared" si="13"/>
        <v>1.0810568908369236</v>
      </c>
      <c r="V122" s="149"/>
      <c r="W122" s="150"/>
      <c r="X122" s="150"/>
      <c r="Y122" s="150"/>
      <c r="Z122" s="141"/>
      <c r="AA122" s="141"/>
      <c r="AC122" s="150"/>
      <c r="AD122" s="150"/>
      <c r="AE122" s="150"/>
      <c r="AF122" s="150"/>
      <c r="AG122" s="141"/>
      <c r="AH122" s="141"/>
    </row>
    <row r="123" spans="8:34">
      <c r="H123" s="137">
        <v>41707</v>
      </c>
      <c r="I123" s="138">
        <v>2168.3580000000002</v>
      </c>
      <c r="J123" s="138">
        <v>2437.7447000000002</v>
      </c>
      <c r="K123" s="138">
        <v>2385.0167999999999</v>
      </c>
      <c r="L123" s="138">
        <v>1187.8178</v>
      </c>
      <c r="M123" s="138">
        <v>2601.1932999999999</v>
      </c>
      <c r="O123" s="140">
        <f t="shared" si="9"/>
        <v>41707</v>
      </c>
      <c r="P123" s="141">
        <f t="shared" si="13"/>
        <v>-0.21542790111681753</v>
      </c>
      <c r="Q123" s="141">
        <f t="shared" si="13"/>
        <v>0.13156146352121523</v>
      </c>
      <c r="R123" s="141">
        <f t="shared" si="13"/>
        <v>0.12875587321619375</v>
      </c>
      <c r="S123" s="141">
        <f t="shared" si="13"/>
        <v>-0.40780163536632619</v>
      </c>
      <c r="T123" s="141">
        <f t="shared" si="13"/>
        <v>1.1242422792266993</v>
      </c>
      <c r="V123" s="149"/>
      <c r="W123" s="150"/>
      <c r="X123" s="150"/>
      <c r="Y123" s="150"/>
      <c r="Z123" s="141"/>
      <c r="AA123" s="141"/>
      <c r="AC123" s="150"/>
      <c r="AD123" s="150"/>
      <c r="AE123" s="150"/>
      <c r="AF123" s="150"/>
      <c r="AG123" s="141"/>
      <c r="AH123" s="141"/>
    </row>
    <row r="124" spans="8:34">
      <c r="H124" s="137">
        <v>41714</v>
      </c>
      <c r="I124" s="138">
        <v>2122.8359999999998</v>
      </c>
      <c r="J124" s="138">
        <v>2302.0371</v>
      </c>
      <c r="K124" s="138">
        <v>2245.4641999999999</v>
      </c>
      <c r="L124" s="138">
        <v>1126.1039000000001</v>
      </c>
      <c r="M124" s="138">
        <v>2477.0315999999998</v>
      </c>
      <c r="O124" s="140">
        <f t="shared" si="9"/>
        <v>41714</v>
      </c>
      <c r="P124" s="141">
        <f t="shared" si="13"/>
        <v>-0.23189902400582407</v>
      </c>
      <c r="Q124" s="141">
        <f t="shared" si="13"/>
        <v>6.8568201566035158E-2</v>
      </c>
      <c r="R124" s="141">
        <f t="shared" si="13"/>
        <v>6.2709874348349182E-2</v>
      </c>
      <c r="S124" s="141">
        <f t="shared" si="13"/>
        <v>-0.43856971331158512</v>
      </c>
      <c r="T124" s="141">
        <f t="shared" si="13"/>
        <v>1.0228466879799196</v>
      </c>
      <c r="V124" s="149"/>
      <c r="W124" s="150"/>
      <c r="X124" s="150"/>
      <c r="Y124" s="150"/>
      <c r="Z124" s="141"/>
      <c r="AA124" s="141"/>
      <c r="AC124" s="150"/>
      <c r="AD124" s="150"/>
      <c r="AE124" s="150"/>
      <c r="AF124" s="150"/>
      <c r="AG124" s="141"/>
      <c r="AH124" s="141"/>
    </row>
    <row r="125" spans="8:34">
      <c r="H125" s="137">
        <v>41721</v>
      </c>
      <c r="I125" s="138">
        <v>2158.7979999999998</v>
      </c>
      <c r="J125" s="138">
        <v>2364.9497000000001</v>
      </c>
      <c r="K125" s="138">
        <v>2314.2240000000002</v>
      </c>
      <c r="L125" s="138">
        <v>1140.0393999999999</v>
      </c>
      <c r="M125" s="138">
        <v>2535.3119000000002</v>
      </c>
      <c r="O125" s="140">
        <f t="shared" si="9"/>
        <v>41721</v>
      </c>
      <c r="P125" s="141">
        <f t="shared" si="13"/>
        <v>-0.21888697441805449</v>
      </c>
      <c r="Q125" s="141">
        <f t="shared" si="13"/>
        <v>9.7771207824207007E-2</v>
      </c>
      <c r="R125" s="141">
        <f t="shared" si="13"/>
        <v>9.5251795265288264E-2</v>
      </c>
      <c r="S125" s="141">
        <f t="shared" si="13"/>
        <v>-0.4316220313435658</v>
      </c>
      <c r="T125" s="141">
        <f t="shared" si="13"/>
        <v>1.0704407969244634</v>
      </c>
      <c r="V125" s="149"/>
      <c r="W125" s="150"/>
      <c r="X125" s="150"/>
      <c r="Y125" s="150"/>
      <c r="Z125" s="141"/>
      <c r="AA125" s="141"/>
      <c r="AC125" s="150"/>
      <c r="AD125" s="150"/>
      <c r="AE125" s="150"/>
      <c r="AF125" s="150"/>
      <c r="AG125" s="141"/>
      <c r="AH125" s="141"/>
    </row>
    <row r="126" spans="8:34">
      <c r="H126" s="137">
        <v>41728</v>
      </c>
      <c r="I126" s="138">
        <v>2151.9650000000001</v>
      </c>
      <c r="J126" s="138">
        <v>2240.1324</v>
      </c>
      <c r="K126" s="138">
        <v>2189.6446000000001</v>
      </c>
      <c r="L126" s="138">
        <v>1124.9690000000001</v>
      </c>
      <c r="M126" s="138">
        <v>2358.1480000000001</v>
      </c>
      <c r="O126" s="140">
        <f t="shared" si="9"/>
        <v>41728</v>
      </c>
      <c r="P126" s="141">
        <f t="shared" si="13"/>
        <v>-0.22135934344183583</v>
      </c>
      <c r="Q126" s="141">
        <f t="shared" si="13"/>
        <v>3.983304610416849E-2</v>
      </c>
      <c r="R126" s="141">
        <f t="shared" si="13"/>
        <v>3.6292156309390977E-2</v>
      </c>
      <c r="S126" s="141">
        <f t="shared" si="13"/>
        <v>-0.43913552898131392</v>
      </c>
      <c r="T126" s="141">
        <f t="shared" si="13"/>
        <v>0.92576141199267403</v>
      </c>
      <c r="V126" s="149"/>
      <c r="W126" s="150"/>
      <c r="X126" s="150"/>
      <c r="Y126" s="150"/>
      <c r="Z126" s="141"/>
      <c r="AA126" s="141"/>
      <c r="AC126" s="150"/>
      <c r="AD126" s="150"/>
      <c r="AE126" s="150"/>
      <c r="AF126" s="150"/>
      <c r="AG126" s="141"/>
      <c r="AH126" s="141"/>
    </row>
    <row r="127" spans="8:34">
      <c r="H127" s="137">
        <v>41735</v>
      </c>
      <c r="I127" s="138">
        <v>2185.4720000000002</v>
      </c>
      <c r="J127" s="138">
        <v>2290.7345999999998</v>
      </c>
      <c r="K127" s="138">
        <v>2251.8935000000001</v>
      </c>
      <c r="L127" s="138">
        <v>1121.1306</v>
      </c>
      <c r="M127" s="138">
        <v>2396.4618</v>
      </c>
      <c r="O127" s="140">
        <f t="shared" si="9"/>
        <v>41735</v>
      </c>
      <c r="P127" s="141">
        <f t="shared" si="13"/>
        <v>-0.20923558098320172</v>
      </c>
      <c r="Q127" s="141">
        <f t="shared" si="13"/>
        <v>6.3321764791319346E-2</v>
      </c>
      <c r="R127" s="141">
        <f t="shared" si="13"/>
        <v>6.5752666388920522E-2</v>
      </c>
      <c r="S127" s="141">
        <f t="shared" si="13"/>
        <v>-0.44104920143411763</v>
      </c>
      <c r="T127" s="141">
        <f t="shared" si="13"/>
        <v>0.95705004934147686</v>
      </c>
      <c r="V127" s="149"/>
      <c r="W127" s="150"/>
      <c r="X127" s="150"/>
      <c r="Y127" s="150"/>
      <c r="Z127" s="141"/>
      <c r="AA127" s="141"/>
      <c r="AC127" s="150"/>
      <c r="AD127" s="150"/>
      <c r="AE127" s="150"/>
      <c r="AF127" s="150"/>
      <c r="AG127" s="141"/>
      <c r="AH127" s="141"/>
    </row>
    <row r="128" spans="8:34">
      <c r="H128" s="137">
        <v>41742</v>
      </c>
      <c r="I128" s="138">
        <v>2270.6660000000002</v>
      </c>
      <c r="J128" s="138">
        <v>2362.0987</v>
      </c>
      <c r="K128" s="138">
        <v>2332.1286</v>
      </c>
      <c r="L128" s="138">
        <v>1150.5731000000001</v>
      </c>
      <c r="M128" s="138">
        <v>2439.8507</v>
      </c>
      <c r="O128" s="140">
        <f t="shared" si="9"/>
        <v>41742</v>
      </c>
      <c r="P128" s="141">
        <f t="shared" si="13"/>
        <v>-0.17841002754956492</v>
      </c>
      <c r="Q128" s="141">
        <f t="shared" si="13"/>
        <v>9.6447819968005666E-2</v>
      </c>
      <c r="R128" s="141">
        <f t="shared" si="13"/>
        <v>0.10372549759207539</v>
      </c>
      <c r="S128" s="141">
        <f t="shared" si="13"/>
        <v>-0.42637035056092232</v>
      </c>
      <c r="T128" s="141">
        <f t="shared" si="13"/>
        <v>0.99248322373460596</v>
      </c>
      <c r="V128" s="149"/>
      <c r="W128" s="150"/>
      <c r="X128" s="150"/>
      <c r="Y128" s="150"/>
      <c r="Z128" s="141"/>
      <c r="AA128" s="141"/>
      <c r="AC128" s="150"/>
      <c r="AD128" s="150"/>
      <c r="AE128" s="150"/>
      <c r="AF128" s="150"/>
      <c r="AG128" s="141"/>
      <c r="AH128" s="141"/>
    </row>
    <row r="129" spans="8:34">
      <c r="H129" s="137">
        <v>41749</v>
      </c>
      <c r="I129" s="138">
        <v>2224.4789999999998</v>
      </c>
      <c r="J129" s="138">
        <v>2385.6163999999999</v>
      </c>
      <c r="K129" s="138">
        <v>2359.0176000000001</v>
      </c>
      <c r="L129" s="138">
        <v>1144.7942</v>
      </c>
      <c r="M129" s="138">
        <v>2470.5147999999999</v>
      </c>
      <c r="O129" s="140">
        <f t="shared" si="9"/>
        <v>41749</v>
      </c>
      <c r="P129" s="141">
        <f t="shared" si="13"/>
        <v>-0.19512176589310315</v>
      </c>
      <c r="Q129" s="141">
        <f t="shared" si="13"/>
        <v>0.10736435402124456</v>
      </c>
      <c r="R129" s="141">
        <f t="shared" si="13"/>
        <v>0.11645124303542409</v>
      </c>
      <c r="S129" s="141">
        <f t="shared" si="13"/>
        <v>-0.42925147856673396</v>
      </c>
      <c r="T129" s="141">
        <f t="shared" si="13"/>
        <v>1.0175247989510403</v>
      </c>
      <c r="V129" s="149"/>
      <c r="W129" s="150"/>
      <c r="X129" s="150"/>
      <c r="Y129" s="150"/>
      <c r="Z129" s="141"/>
      <c r="AA129" s="141"/>
      <c r="AC129" s="150"/>
      <c r="AD129" s="150"/>
      <c r="AE129" s="150"/>
      <c r="AF129" s="150"/>
      <c r="AG129" s="141"/>
      <c r="AH129" s="141"/>
    </row>
    <row r="130" spans="8:34">
      <c r="H130" s="137">
        <v>41756</v>
      </c>
      <c r="I130" s="138">
        <v>2167.826</v>
      </c>
      <c r="J130" s="138">
        <v>2218.5679</v>
      </c>
      <c r="K130" s="138">
        <v>2171.3647000000001</v>
      </c>
      <c r="L130" s="138">
        <v>1123.0618999999999</v>
      </c>
      <c r="M130" s="138">
        <v>2310.8078</v>
      </c>
      <c r="O130" s="140">
        <f t="shared" si="9"/>
        <v>41756</v>
      </c>
      <c r="P130" s="141">
        <f t="shared" si="13"/>
        <v>-0.21562039348044282</v>
      </c>
      <c r="Q130" s="141">
        <f t="shared" si="13"/>
        <v>2.9823155741119711E-2</v>
      </c>
      <c r="R130" s="141">
        <f t="shared" si="13"/>
        <v>2.7640835913322892E-2</v>
      </c>
      <c r="S130" s="141">
        <f t="shared" si="13"/>
        <v>-0.44008633263250774</v>
      </c>
      <c r="T130" s="141">
        <f t="shared" si="13"/>
        <v>0.88710144222147402</v>
      </c>
      <c r="V130" s="149"/>
      <c r="W130" s="150"/>
      <c r="X130" s="150"/>
      <c r="Y130" s="150"/>
      <c r="Z130" s="141"/>
      <c r="AA130" s="141"/>
      <c r="AC130" s="150"/>
      <c r="AD130" s="150"/>
      <c r="AE130" s="150"/>
      <c r="AF130" s="150"/>
      <c r="AG130" s="141"/>
      <c r="AH130" s="141"/>
    </row>
    <row r="131" spans="8:34">
      <c r="H131" s="137">
        <v>41763</v>
      </c>
      <c r="I131" s="138">
        <v>2158.6590000000001</v>
      </c>
      <c r="J131" s="138">
        <v>2222.1552000000001</v>
      </c>
      <c r="K131" s="138">
        <v>2142.6731</v>
      </c>
      <c r="L131" s="138">
        <v>1158.7552000000001</v>
      </c>
      <c r="M131" s="138">
        <v>2395.0374000000002</v>
      </c>
      <c r="O131" s="140">
        <f t="shared" si="9"/>
        <v>41763</v>
      </c>
      <c r="P131" s="141">
        <f t="shared" si="13"/>
        <v>-0.21893726847546768</v>
      </c>
      <c r="Q131" s="141">
        <f t="shared" si="13"/>
        <v>3.1488322088559562E-2</v>
      </c>
      <c r="R131" s="141">
        <f t="shared" si="13"/>
        <v>1.4061974744726591E-2</v>
      </c>
      <c r="S131" s="141">
        <f t="shared" si="13"/>
        <v>-0.42229108332038323</v>
      </c>
      <c r="T131" s="141">
        <f t="shared" si="13"/>
        <v>0.95588682525408197</v>
      </c>
      <c r="V131" s="149"/>
      <c r="W131" s="150"/>
      <c r="X131" s="150"/>
      <c r="Y131" s="150"/>
      <c r="Z131" s="141"/>
      <c r="AA131" s="141"/>
      <c r="AC131" s="150"/>
      <c r="AD131" s="150"/>
      <c r="AE131" s="150"/>
      <c r="AF131" s="150"/>
      <c r="AG131" s="141"/>
      <c r="AH131" s="141"/>
    </row>
    <row r="132" spans="8:34">
      <c r="H132" s="137">
        <v>41770</v>
      </c>
      <c r="I132" s="138">
        <v>2133.9110000000001</v>
      </c>
      <c r="J132" s="138">
        <v>2190.8658</v>
      </c>
      <c r="K132" s="138">
        <v>2112.7150999999999</v>
      </c>
      <c r="L132" s="138">
        <v>1172.5814</v>
      </c>
      <c r="M132" s="138">
        <v>2323.9222</v>
      </c>
      <c r="O132" s="140">
        <f t="shared" ref="O132:O156" si="14">H132</f>
        <v>41770</v>
      </c>
      <c r="P132" s="141">
        <f t="shared" si="13"/>
        <v>-0.22789178166155644</v>
      </c>
      <c r="Q132" s="141">
        <f t="shared" si="13"/>
        <v>1.6964291226467587E-2</v>
      </c>
      <c r="R132" s="141">
        <f t="shared" si="13"/>
        <v>-1.162350061694184E-4</v>
      </c>
      <c r="S132" s="141">
        <f t="shared" si="13"/>
        <v>-0.41539789395321081</v>
      </c>
      <c r="T132" s="141">
        <f t="shared" si="13"/>
        <v>0.8978112049087339</v>
      </c>
      <c r="V132" s="149"/>
      <c r="W132" s="150"/>
      <c r="X132" s="150"/>
      <c r="Y132" s="150"/>
      <c r="Z132" s="141"/>
      <c r="AA132" s="141"/>
      <c r="AC132" s="150"/>
      <c r="AD132" s="150"/>
      <c r="AE132" s="150"/>
      <c r="AF132" s="150"/>
      <c r="AG132" s="141"/>
      <c r="AH132" s="141"/>
    </row>
    <row r="133" spans="8:34">
      <c r="H133" s="137">
        <v>41777</v>
      </c>
      <c r="I133" s="138">
        <v>2145.9520000000002</v>
      </c>
      <c r="J133" s="138">
        <v>2175.1513</v>
      </c>
      <c r="K133" s="138">
        <v>2109.2961</v>
      </c>
      <c r="L133" s="138">
        <v>1177.1020000000001</v>
      </c>
      <c r="M133" s="138">
        <v>2246.1363999999999</v>
      </c>
      <c r="O133" s="140">
        <f t="shared" si="14"/>
        <v>41777</v>
      </c>
      <c r="P133" s="141">
        <f t="shared" ref="P133:T156" si="15">I133/I$4-1</f>
        <v>-0.22353501370965345</v>
      </c>
      <c r="Q133" s="141">
        <f t="shared" si="15"/>
        <v>9.6698757700401927E-3</v>
      </c>
      <c r="R133" s="141">
        <f t="shared" si="15"/>
        <v>-1.7343436628991515E-3</v>
      </c>
      <c r="S133" s="141">
        <f t="shared" si="15"/>
        <v>-0.41314410391305234</v>
      </c>
      <c r="T133" s="141">
        <f t="shared" si="15"/>
        <v>0.83428809607884702</v>
      </c>
      <c r="V133" s="149"/>
      <c r="W133" s="150"/>
      <c r="X133" s="150"/>
      <c r="Y133" s="150"/>
      <c r="Z133" s="141"/>
      <c r="AA133" s="141"/>
      <c r="AC133" s="150"/>
      <c r="AD133" s="150"/>
      <c r="AE133" s="150"/>
      <c r="AF133" s="150"/>
      <c r="AG133" s="141"/>
      <c r="AH133" s="141"/>
    </row>
    <row r="134" spans="8:34">
      <c r="H134" s="137">
        <v>41784</v>
      </c>
      <c r="I134" s="138">
        <v>2148.4140000000002</v>
      </c>
      <c r="J134" s="138">
        <v>2251.9059999999999</v>
      </c>
      <c r="K134" s="138">
        <v>2202.1712000000002</v>
      </c>
      <c r="L134" s="138">
        <v>1173.9565</v>
      </c>
      <c r="M134" s="138">
        <v>2308.9679999999998</v>
      </c>
      <c r="O134" s="140">
        <f t="shared" si="14"/>
        <v>41784</v>
      </c>
      <c r="P134" s="141">
        <f t="shared" si="15"/>
        <v>-0.22264419378625966</v>
      </c>
      <c r="Q134" s="141">
        <f t="shared" si="15"/>
        <v>4.5298159841022478E-2</v>
      </c>
      <c r="R134" s="141">
        <f t="shared" si="15"/>
        <v>4.2220614893594632E-2</v>
      </c>
      <c r="S134" s="141">
        <f t="shared" si="15"/>
        <v>-0.4147123241872015</v>
      </c>
      <c r="T134" s="141">
        <f t="shared" si="15"/>
        <v>0.88559898527399472</v>
      </c>
      <c r="V134" s="149"/>
      <c r="W134" s="150"/>
      <c r="X134" s="150"/>
      <c r="Y134" s="150"/>
      <c r="Z134" s="141"/>
      <c r="AA134" s="141"/>
      <c r="AC134" s="150"/>
      <c r="AD134" s="150"/>
      <c r="AE134" s="150"/>
      <c r="AF134" s="150"/>
      <c r="AG134" s="141"/>
      <c r="AH134" s="141"/>
    </row>
    <row r="135" spans="8:34">
      <c r="H135" s="137">
        <v>41791</v>
      </c>
      <c r="I135" s="138">
        <v>2156.4639999999999</v>
      </c>
      <c r="J135" s="138">
        <v>2316.1008000000002</v>
      </c>
      <c r="K135" s="138">
        <v>2269.1873000000001</v>
      </c>
      <c r="L135" s="138">
        <v>1190.0208</v>
      </c>
      <c r="M135" s="138">
        <v>2379.0724</v>
      </c>
      <c r="O135" s="140">
        <f t="shared" si="14"/>
        <v>41791</v>
      </c>
      <c r="P135" s="141">
        <f t="shared" si="15"/>
        <v>-0.2197314803892978</v>
      </c>
      <c r="Q135" s="141">
        <f t="shared" si="15"/>
        <v>7.5096342496676405E-2</v>
      </c>
      <c r="R135" s="141">
        <f t="shared" si="15"/>
        <v>7.3937295662905633E-2</v>
      </c>
      <c r="S135" s="141">
        <f t="shared" si="15"/>
        <v>-0.40670330783049702</v>
      </c>
      <c r="T135" s="141">
        <f t="shared" si="15"/>
        <v>0.9428491444374143</v>
      </c>
      <c r="V135" s="149"/>
      <c r="W135" s="150"/>
      <c r="X135" s="150"/>
      <c r="Y135" s="150"/>
      <c r="Z135" s="141"/>
      <c r="AA135" s="141"/>
      <c r="AC135" s="150"/>
      <c r="AD135" s="150"/>
      <c r="AE135" s="150"/>
      <c r="AF135" s="150"/>
      <c r="AG135" s="141"/>
      <c r="AH135" s="141"/>
    </row>
    <row r="136" spans="8:34">
      <c r="H136" s="137">
        <v>41798</v>
      </c>
      <c r="I136" s="138">
        <v>2134.7159999999999</v>
      </c>
      <c r="J136" s="138">
        <v>2289.1642000000002</v>
      </c>
      <c r="K136" s="138">
        <v>2255.8242</v>
      </c>
      <c r="L136" s="138">
        <v>1168.6637000000001</v>
      </c>
      <c r="M136" s="138">
        <v>2315.2512000000002</v>
      </c>
      <c r="O136" s="140">
        <f t="shared" si="14"/>
        <v>41798</v>
      </c>
      <c r="P136" s="141">
        <f t="shared" si="15"/>
        <v>-0.22760051032186035</v>
      </c>
      <c r="Q136" s="141">
        <f t="shared" si="15"/>
        <v>6.2592810638608665E-2</v>
      </c>
      <c r="R136" s="141">
        <f t="shared" si="15"/>
        <v>6.7612947084155328E-2</v>
      </c>
      <c r="S136" s="141">
        <f t="shared" si="15"/>
        <v>-0.41735110220882488</v>
      </c>
      <c r="T136" s="141">
        <f t="shared" si="15"/>
        <v>0.89073010685916776</v>
      </c>
      <c r="V136" s="149"/>
      <c r="W136" s="150"/>
      <c r="X136" s="150"/>
      <c r="Y136" s="150"/>
      <c r="Z136" s="141"/>
      <c r="AA136" s="141"/>
      <c r="AC136" s="150"/>
      <c r="AD136" s="150"/>
      <c r="AE136" s="150"/>
      <c r="AF136" s="150"/>
      <c r="AG136" s="141"/>
      <c r="AH136" s="141"/>
    </row>
    <row r="137" spans="8:34">
      <c r="H137" s="137">
        <v>41805</v>
      </c>
      <c r="I137" s="138">
        <v>2176.2420000000002</v>
      </c>
      <c r="J137" s="138">
        <v>2346.9141</v>
      </c>
      <c r="K137" s="138">
        <v>2330.0419999999999</v>
      </c>
      <c r="L137" s="138">
        <v>1164.4272000000001</v>
      </c>
      <c r="M137" s="138">
        <v>2349.9861000000001</v>
      </c>
      <c r="O137" s="140">
        <f t="shared" si="14"/>
        <v>41805</v>
      </c>
      <c r="P137" s="141">
        <f t="shared" si="15"/>
        <v>-0.21257525112655062</v>
      </c>
      <c r="Q137" s="141">
        <f t="shared" si="15"/>
        <v>8.9399375477906107E-2</v>
      </c>
      <c r="R137" s="141">
        <f t="shared" si="15"/>
        <v>0.10273797330920531</v>
      </c>
      <c r="S137" s="141">
        <f t="shared" si="15"/>
        <v>-0.4194632513715757</v>
      </c>
      <c r="T137" s="141">
        <f t="shared" si="15"/>
        <v>0.91909606610745254</v>
      </c>
      <c r="V137" s="149"/>
      <c r="W137" s="150"/>
      <c r="X137" s="150"/>
      <c r="Y137" s="150"/>
      <c r="Z137" s="141"/>
      <c r="AA137" s="141"/>
      <c r="AC137" s="150"/>
      <c r="AD137" s="150"/>
      <c r="AE137" s="150"/>
      <c r="AF137" s="150"/>
      <c r="AG137" s="141"/>
      <c r="AH137" s="141"/>
    </row>
    <row r="138" spans="8:34">
      <c r="H138" s="137">
        <v>41812</v>
      </c>
      <c r="I138" s="138">
        <v>2136.7289999999998</v>
      </c>
      <c r="J138" s="138">
        <v>2321.4773</v>
      </c>
      <c r="K138" s="138">
        <v>2268.5214000000001</v>
      </c>
      <c r="L138" s="138">
        <v>1172.5198</v>
      </c>
      <c r="M138" s="138">
        <v>2415.9661999999998</v>
      </c>
      <c r="O138" s="140">
        <f t="shared" si="14"/>
        <v>41812</v>
      </c>
      <c r="P138" s="141">
        <f t="shared" si="15"/>
        <v>-0.22687215105874425</v>
      </c>
      <c r="Q138" s="141">
        <f t="shared" si="15"/>
        <v>7.7592026400171932E-2</v>
      </c>
      <c r="R138" s="141">
        <f t="shared" si="15"/>
        <v>7.3622145456846422E-2</v>
      </c>
      <c r="S138" s="141">
        <f t="shared" si="15"/>
        <v>-0.41542860524517955</v>
      </c>
      <c r="T138" s="141">
        <f t="shared" si="15"/>
        <v>0.97297815092122053</v>
      </c>
      <c r="V138" s="149"/>
      <c r="W138" s="150"/>
      <c r="X138" s="150"/>
      <c r="Y138" s="150"/>
      <c r="Z138" s="141"/>
      <c r="AA138" s="141"/>
      <c r="AC138" s="150"/>
      <c r="AD138" s="150"/>
      <c r="AE138" s="150"/>
      <c r="AF138" s="150"/>
      <c r="AG138" s="141"/>
      <c r="AH138" s="141"/>
    </row>
    <row r="139" spans="8:34">
      <c r="H139" s="137">
        <v>41819</v>
      </c>
      <c r="I139" s="138">
        <v>2150.2579999999998</v>
      </c>
      <c r="J139" s="138">
        <v>2423.8168000000001</v>
      </c>
      <c r="K139" s="138">
        <v>2375.5329000000002</v>
      </c>
      <c r="L139" s="138">
        <v>1227.5684000000001</v>
      </c>
      <c r="M139" s="138">
        <v>2497.8559</v>
      </c>
      <c r="O139" s="140">
        <f t="shared" si="14"/>
        <v>41819</v>
      </c>
      <c r="P139" s="141">
        <f t="shared" si="15"/>
        <v>-0.22197698341309235</v>
      </c>
      <c r="Q139" s="141">
        <f t="shared" si="15"/>
        <v>0.12509635874310732</v>
      </c>
      <c r="R139" s="141">
        <f t="shared" si="15"/>
        <v>0.12426743194987022</v>
      </c>
      <c r="S139" s="141">
        <f t="shared" si="15"/>
        <v>-0.38798357883172352</v>
      </c>
      <c r="T139" s="141">
        <f t="shared" si="15"/>
        <v>1.0398526746150925</v>
      </c>
      <c r="V139" s="149"/>
      <c r="W139" s="150"/>
      <c r="X139" s="150"/>
      <c r="Y139" s="150"/>
      <c r="Z139" s="141"/>
      <c r="AA139" s="141"/>
      <c r="AC139" s="150"/>
      <c r="AD139" s="150"/>
      <c r="AE139" s="150"/>
      <c r="AF139" s="150"/>
      <c r="AG139" s="141"/>
      <c r="AH139" s="141"/>
    </row>
    <row r="140" spans="8:34">
      <c r="H140" s="137">
        <v>41826</v>
      </c>
      <c r="I140" s="138">
        <v>2178.6950000000002</v>
      </c>
      <c r="J140" s="138">
        <v>2513.1992</v>
      </c>
      <c r="K140" s="138">
        <v>2434.4479000000001</v>
      </c>
      <c r="L140" s="138">
        <v>1230.4782</v>
      </c>
      <c r="M140" s="138">
        <v>2714.4758999999999</v>
      </c>
      <c r="O140" s="140">
        <f t="shared" si="14"/>
        <v>41826</v>
      </c>
      <c r="P140" s="141">
        <f t="shared" si="15"/>
        <v>-0.21168768765291746</v>
      </c>
      <c r="Q140" s="141">
        <f t="shared" si="15"/>
        <v>0.1665862158873106</v>
      </c>
      <c r="R140" s="141">
        <f t="shared" si="15"/>
        <v>0.15215010861299971</v>
      </c>
      <c r="S140" s="141">
        <f t="shared" si="15"/>
        <v>-0.38653286913414953</v>
      </c>
      <c r="T140" s="141">
        <f t="shared" si="15"/>
        <v>1.2167535464288433</v>
      </c>
      <c r="V140" s="149"/>
      <c r="W140" s="150"/>
      <c r="X140" s="150"/>
      <c r="Y140" s="150"/>
      <c r="Z140" s="141"/>
      <c r="AA140" s="141"/>
      <c r="AC140" s="150"/>
      <c r="AD140" s="150"/>
      <c r="AE140" s="150"/>
      <c r="AF140" s="150"/>
      <c r="AG140" s="141"/>
      <c r="AH140" s="141"/>
    </row>
    <row r="141" spans="8:34">
      <c r="H141" s="137">
        <v>41833</v>
      </c>
      <c r="I141" s="138">
        <v>2148.009</v>
      </c>
      <c r="J141" s="138">
        <v>2499.6504</v>
      </c>
      <c r="K141" s="138">
        <v>2445.0841999999998</v>
      </c>
      <c r="L141" s="138">
        <v>1258.2625</v>
      </c>
      <c r="M141" s="138">
        <v>2594.3942999999999</v>
      </c>
      <c r="O141" s="140">
        <f t="shared" si="14"/>
        <v>41833</v>
      </c>
      <c r="P141" s="141">
        <f t="shared" si="15"/>
        <v>-0.22279073402548577</v>
      </c>
      <c r="Q141" s="141">
        <f t="shared" si="15"/>
        <v>0.16029708316682667</v>
      </c>
      <c r="R141" s="141">
        <f t="shared" si="15"/>
        <v>0.15718394573074623</v>
      </c>
      <c r="S141" s="141">
        <f t="shared" si="15"/>
        <v>-0.37268073034443661</v>
      </c>
      <c r="T141" s="141">
        <f t="shared" si="15"/>
        <v>1.1186899339794385</v>
      </c>
      <c r="V141" s="149"/>
      <c r="W141" s="150"/>
      <c r="X141" s="150"/>
      <c r="Y141" s="150"/>
      <c r="Z141" s="141"/>
      <c r="AA141" s="141"/>
      <c r="AC141" s="150"/>
      <c r="AD141" s="150"/>
      <c r="AE141" s="150"/>
      <c r="AF141" s="150"/>
      <c r="AG141" s="141"/>
      <c r="AH141" s="141"/>
    </row>
    <row r="142" spans="8:34">
      <c r="H142" s="137">
        <v>41840</v>
      </c>
      <c r="I142" s="138">
        <v>2164.1439999999998</v>
      </c>
      <c r="J142" s="138">
        <v>2436.6039999999998</v>
      </c>
      <c r="K142" s="138">
        <v>2411.0255999999999</v>
      </c>
      <c r="L142" s="138">
        <v>1240.4229</v>
      </c>
      <c r="M142" s="138">
        <v>2429.1138999999998</v>
      </c>
      <c r="O142" s="140">
        <f t="shared" si="14"/>
        <v>41840</v>
      </c>
      <c r="P142" s="141">
        <f t="shared" si="15"/>
        <v>-0.21695264326027075</v>
      </c>
      <c r="Q142" s="141">
        <f t="shared" si="15"/>
        <v>0.13103196912361126</v>
      </c>
      <c r="R142" s="141">
        <f t="shared" si="15"/>
        <v>0.14106504678482645</v>
      </c>
      <c r="S142" s="141">
        <f t="shared" si="15"/>
        <v>-0.38157484015296017</v>
      </c>
      <c r="T142" s="141">
        <f t="shared" si="15"/>
        <v>0.98371510776890614</v>
      </c>
      <c r="V142" s="149"/>
      <c r="W142" s="150"/>
      <c r="X142" s="150"/>
      <c r="Y142" s="150"/>
      <c r="Z142" s="141"/>
      <c r="AA142" s="141"/>
      <c r="AC142" s="150"/>
      <c r="AD142" s="150"/>
      <c r="AE142" s="150"/>
      <c r="AF142" s="150"/>
      <c r="AG142" s="141"/>
      <c r="AH142" s="141"/>
    </row>
    <row r="143" spans="8:34">
      <c r="H143" s="137">
        <v>41847</v>
      </c>
      <c r="I143" s="138">
        <v>2260.4540000000002</v>
      </c>
      <c r="J143" s="138">
        <v>2418.7082999999998</v>
      </c>
      <c r="K143" s="138">
        <v>2394.3883999999998</v>
      </c>
      <c r="L143" s="138">
        <v>1283.1224999999999</v>
      </c>
      <c r="M143" s="138">
        <v>2357.6489999999999</v>
      </c>
      <c r="O143" s="140">
        <f t="shared" si="14"/>
        <v>41847</v>
      </c>
      <c r="P143" s="141">
        <f t="shared" si="15"/>
        <v>-0.18210501254456812</v>
      </c>
      <c r="Q143" s="141">
        <f t="shared" si="15"/>
        <v>0.12272507608319705</v>
      </c>
      <c r="R143" s="141">
        <f t="shared" si="15"/>
        <v>0.13319116630990813</v>
      </c>
      <c r="S143" s="141">
        <f t="shared" si="15"/>
        <v>-0.36028653037134895</v>
      </c>
      <c r="T143" s="141">
        <f t="shared" si="15"/>
        <v>0.92535390790701655</v>
      </c>
      <c r="V143" s="149"/>
      <c r="W143" s="150"/>
      <c r="X143" s="150"/>
      <c r="Y143" s="150"/>
      <c r="Z143" s="141"/>
      <c r="AA143" s="141"/>
      <c r="AC143" s="150"/>
      <c r="AD143" s="150"/>
      <c r="AE143" s="150"/>
      <c r="AF143" s="150"/>
      <c r="AG143" s="141"/>
      <c r="AH143" s="141"/>
    </row>
    <row r="144" spans="8:34">
      <c r="H144" s="137">
        <v>41854</v>
      </c>
      <c r="I144" s="138">
        <v>2329.402</v>
      </c>
      <c r="J144" s="138">
        <v>2458.8483999999999</v>
      </c>
      <c r="K144" s="138">
        <v>2440.6282000000001</v>
      </c>
      <c r="L144" s="138">
        <v>1276.5856000000001</v>
      </c>
      <c r="M144" s="138">
        <v>2402.6605</v>
      </c>
      <c r="O144" s="140">
        <f t="shared" si="14"/>
        <v>41854</v>
      </c>
      <c r="P144" s="141">
        <f t="shared" si="15"/>
        <v>-0.15715771275652679</v>
      </c>
      <c r="Q144" s="141">
        <f t="shared" si="15"/>
        <v>0.14135745801469612</v>
      </c>
      <c r="R144" s="141">
        <f t="shared" si="15"/>
        <v>0.15507505653086695</v>
      </c>
      <c r="S144" s="141">
        <f t="shared" si="15"/>
        <v>-0.36354556680755468</v>
      </c>
      <c r="T144" s="141">
        <f t="shared" si="15"/>
        <v>0.96211216472376782</v>
      </c>
      <c r="V144" s="149"/>
      <c r="W144" s="150"/>
      <c r="X144" s="150"/>
      <c r="Y144" s="150"/>
      <c r="Z144" s="141"/>
      <c r="AA144" s="141"/>
      <c r="AC144" s="150"/>
      <c r="AD144" s="150"/>
      <c r="AE144" s="150"/>
      <c r="AF144" s="150"/>
      <c r="AG144" s="141"/>
      <c r="AH144" s="141"/>
    </row>
    <row r="145" spans="8:34">
      <c r="H145" s="137">
        <v>41861</v>
      </c>
      <c r="I145" s="138">
        <v>2331.134</v>
      </c>
      <c r="J145" s="138">
        <v>2526.7833000000001</v>
      </c>
      <c r="K145" s="138">
        <v>2510.8964000000001</v>
      </c>
      <c r="L145" s="138">
        <v>1289.4033999999999</v>
      </c>
      <c r="M145" s="138">
        <v>2481.6828</v>
      </c>
      <c r="O145" s="140">
        <f t="shared" si="14"/>
        <v>41861</v>
      </c>
      <c r="P145" s="141">
        <f t="shared" si="15"/>
        <v>-0.15653102709149103</v>
      </c>
      <c r="Q145" s="141">
        <f t="shared" si="15"/>
        <v>0.1728917342939833</v>
      </c>
      <c r="R145" s="141">
        <f t="shared" si="15"/>
        <v>0.18833085726582599</v>
      </c>
      <c r="S145" s="141">
        <f t="shared" si="15"/>
        <v>-0.35715512527838966</v>
      </c>
      <c r="T145" s="141">
        <f t="shared" si="15"/>
        <v>1.0266450507118012</v>
      </c>
      <c r="V145" s="149"/>
      <c r="W145" s="150"/>
      <c r="X145" s="150"/>
      <c r="Y145" s="150"/>
      <c r="Z145" s="141"/>
      <c r="AA145" s="141"/>
      <c r="AC145" s="150"/>
      <c r="AD145" s="150"/>
      <c r="AE145" s="150"/>
      <c r="AF145" s="150"/>
      <c r="AG145" s="141"/>
      <c r="AH145" s="141"/>
    </row>
    <row r="146" spans="8:34">
      <c r="H146" s="137">
        <v>41868</v>
      </c>
      <c r="I146" s="138">
        <v>2360.6350000000002</v>
      </c>
      <c r="J146" s="138">
        <v>2591.4524000000001</v>
      </c>
      <c r="K146" s="138">
        <v>2563.3420000000001</v>
      </c>
      <c r="L146" s="138">
        <v>1317.5410999999999</v>
      </c>
      <c r="M146" s="138">
        <v>2588.4499000000001</v>
      </c>
      <c r="O146" s="140">
        <f t="shared" si="14"/>
        <v>41868</v>
      </c>
      <c r="P146" s="141">
        <f t="shared" si="15"/>
        <v>-0.14585674660406556</v>
      </c>
      <c r="Q146" s="141">
        <f t="shared" si="15"/>
        <v>0.20291007929975846</v>
      </c>
      <c r="R146" s="141">
        <f t="shared" si="15"/>
        <v>0.21315176377866374</v>
      </c>
      <c r="S146" s="141">
        <f t="shared" si="15"/>
        <v>-0.34312679540780444</v>
      </c>
      <c r="T146" s="141">
        <f t="shared" si="15"/>
        <v>1.1138354905189565</v>
      </c>
      <c r="V146" s="149"/>
      <c r="W146" s="150"/>
      <c r="X146" s="150"/>
      <c r="Y146" s="150"/>
      <c r="Z146" s="141"/>
      <c r="AA146" s="141"/>
      <c r="AC146" s="150"/>
      <c r="AD146" s="150"/>
      <c r="AE146" s="150"/>
      <c r="AF146" s="150"/>
      <c r="AG146" s="141"/>
      <c r="AH146" s="141"/>
    </row>
    <row r="147" spans="8:34">
      <c r="H147" s="137">
        <v>41875</v>
      </c>
      <c r="I147" s="138">
        <v>2365.364</v>
      </c>
      <c r="J147" s="138">
        <v>2670.6147999999998</v>
      </c>
      <c r="K147" s="138">
        <v>2664.3002999999999</v>
      </c>
      <c r="L147" s="138">
        <v>1289.9056</v>
      </c>
      <c r="M147" s="138">
        <v>2660.6808000000001</v>
      </c>
      <c r="O147" s="140">
        <f t="shared" si="14"/>
        <v>41875</v>
      </c>
      <c r="P147" s="141">
        <f t="shared" si="15"/>
        <v>-0.14414566316875721</v>
      </c>
      <c r="Q147" s="141">
        <f t="shared" si="15"/>
        <v>0.23965597857290688</v>
      </c>
      <c r="R147" s="141">
        <f t="shared" si="15"/>
        <v>0.26093225491605199</v>
      </c>
      <c r="S147" s="141">
        <f t="shared" si="15"/>
        <v>-0.35690474847925513</v>
      </c>
      <c r="T147" s="141">
        <f t="shared" si="15"/>
        <v>1.1728222377347808</v>
      </c>
      <c r="V147" s="149"/>
      <c r="W147" s="150"/>
      <c r="X147" s="150"/>
      <c r="Y147" s="150"/>
      <c r="Z147" s="141"/>
      <c r="AA147" s="141"/>
      <c r="AC147" s="150"/>
      <c r="AD147" s="150"/>
      <c r="AE147" s="150"/>
      <c r="AF147" s="150"/>
      <c r="AG147" s="141"/>
      <c r="AH147" s="141"/>
    </row>
    <row r="148" spans="8:34">
      <c r="H148" s="137">
        <v>41882</v>
      </c>
      <c r="I148" s="138">
        <v>2338.2869999999998</v>
      </c>
      <c r="J148" s="138">
        <v>2607.4358999999999</v>
      </c>
      <c r="K148" s="138">
        <v>2602.6309999999999</v>
      </c>
      <c r="L148" s="138">
        <v>1275.5579</v>
      </c>
      <c r="M148" s="138">
        <v>2577.5855000000001</v>
      </c>
      <c r="O148" s="140">
        <f t="shared" si="14"/>
        <v>41882</v>
      </c>
      <c r="P148" s="141">
        <f t="shared" si="15"/>
        <v>-0.15394287318733357</v>
      </c>
      <c r="Q148" s="141">
        <f t="shared" si="15"/>
        <v>0.21032936018351589</v>
      </c>
      <c r="R148" s="141">
        <f t="shared" si="15"/>
        <v>0.23174605187876884</v>
      </c>
      <c r="S148" s="141">
        <f t="shared" si="15"/>
        <v>-0.36405793685229904</v>
      </c>
      <c r="T148" s="141">
        <f t="shared" si="15"/>
        <v>1.1049631711036976</v>
      </c>
      <c r="V148" s="149"/>
      <c r="W148" s="150"/>
      <c r="X148" s="150"/>
      <c r="Y148" s="150"/>
      <c r="Z148" s="141"/>
      <c r="AA148" s="141"/>
      <c r="AC148" s="150"/>
      <c r="AD148" s="150"/>
      <c r="AE148" s="150"/>
      <c r="AF148" s="150"/>
      <c r="AG148" s="141"/>
      <c r="AH148" s="141"/>
    </row>
    <row r="149" spans="8:34">
      <c r="H149" s="137">
        <v>41889</v>
      </c>
      <c r="I149" s="138">
        <v>2449.259</v>
      </c>
      <c r="J149" s="138">
        <v>2771.4404</v>
      </c>
      <c r="K149" s="138">
        <v>2766.5279999999998</v>
      </c>
      <c r="L149" s="138">
        <v>1324.8510000000001</v>
      </c>
      <c r="M149" s="138">
        <v>2769.0803000000001</v>
      </c>
      <c r="O149" s="140">
        <f t="shared" si="14"/>
        <v>41889</v>
      </c>
      <c r="P149" s="141">
        <f t="shared" si="15"/>
        <v>-0.11379012398389721</v>
      </c>
      <c r="Q149" s="141">
        <f t="shared" si="15"/>
        <v>0.28645758314470826</v>
      </c>
      <c r="R149" s="141">
        <f t="shared" si="15"/>
        <v>0.30931351444444743</v>
      </c>
      <c r="S149" s="141">
        <f t="shared" si="15"/>
        <v>-0.33948237214218591</v>
      </c>
      <c r="T149" s="141">
        <f t="shared" si="15"/>
        <v>1.2613457630518088</v>
      </c>
      <c r="V149" s="149"/>
      <c r="W149" s="150"/>
      <c r="X149" s="150"/>
      <c r="Y149" s="150"/>
      <c r="Z149" s="141"/>
      <c r="AA149" s="141"/>
      <c r="AC149" s="150"/>
      <c r="AD149" s="150"/>
      <c r="AE149" s="150"/>
      <c r="AF149" s="150"/>
      <c r="AG149" s="141"/>
      <c r="AH149" s="141"/>
    </row>
    <row r="150" spans="8:34">
      <c r="H150" s="137">
        <v>41896</v>
      </c>
      <c r="I150" s="138">
        <v>2438.3580000000002</v>
      </c>
      <c r="J150" s="138">
        <v>2822.9205999999999</v>
      </c>
      <c r="K150" s="138">
        <v>2841.5868999999998</v>
      </c>
      <c r="L150" s="138">
        <v>1315.2691</v>
      </c>
      <c r="M150" s="138">
        <v>2777.0655999999999</v>
      </c>
      <c r="O150" s="140">
        <f t="shared" si="14"/>
        <v>41896</v>
      </c>
      <c r="P150" s="141">
        <f t="shared" si="15"/>
        <v>-0.11773440829946025</v>
      </c>
      <c r="Q150" s="141">
        <f t="shared" si="15"/>
        <v>0.31035385515972491</v>
      </c>
      <c r="R150" s="141">
        <f t="shared" si="15"/>
        <v>0.34483660770406166</v>
      </c>
      <c r="S150" s="141">
        <f t="shared" si="15"/>
        <v>-0.34425952357911793</v>
      </c>
      <c r="T150" s="141">
        <f t="shared" si="15"/>
        <v>1.2678668900562147</v>
      </c>
      <c r="V150" s="149"/>
      <c r="W150" s="150"/>
      <c r="X150" s="150"/>
      <c r="Y150" s="150"/>
      <c r="Z150" s="141"/>
      <c r="AA150" s="141"/>
      <c r="AC150" s="150"/>
      <c r="AD150" s="150"/>
      <c r="AE150" s="150"/>
      <c r="AF150" s="150"/>
      <c r="AG150" s="141"/>
      <c r="AH150" s="141"/>
    </row>
    <row r="151" spans="8:34">
      <c r="H151" s="137">
        <v>41903</v>
      </c>
      <c r="I151" s="138">
        <v>2425.2109999999998</v>
      </c>
      <c r="J151" s="138">
        <v>2808.6765999999998</v>
      </c>
      <c r="K151" s="138">
        <v>2838.8045000000002</v>
      </c>
      <c r="L151" s="138">
        <v>1327.192</v>
      </c>
      <c r="M151" s="138">
        <v>2705.9992999999999</v>
      </c>
      <c r="O151" s="140">
        <f t="shared" si="14"/>
        <v>41903</v>
      </c>
      <c r="P151" s="141">
        <f t="shared" si="15"/>
        <v>-0.12249135774416331</v>
      </c>
      <c r="Q151" s="141">
        <f t="shared" si="15"/>
        <v>0.30374202189991029</v>
      </c>
      <c r="R151" s="141">
        <f t="shared" si="15"/>
        <v>0.34351978245501691</v>
      </c>
      <c r="S151" s="141">
        <f t="shared" si="15"/>
        <v>-0.33831524333538787</v>
      </c>
      <c r="T151" s="141">
        <f t="shared" si="15"/>
        <v>1.2098312034779779</v>
      </c>
      <c r="V151" s="149"/>
      <c r="W151" s="150"/>
      <c r="X151" s="150"/>
      <c r="Y151" s="150"/>
      <c r="Z151" s="141"/>
      <c r="AA151" s="141"/>
      <c r="AC151" s="150"/>
      <c r="AD151" s="150"/>
      <c r="AE151" s="150"/>
      <c r="AF151" s="150"/>
      <c r="AG151" s="141"/>
      <c r="AH151" s="141"/>
    </row>
    <row r="152" spans="8:34">
      <c r="H152" s="137">
        <v>41910</v>
      </c>
      <c r="I152" s="138">
        <v>2437.201</v>
      </c>
      <c r="J152" s="138">
        <v>2917.0706</v>
      </c>
      <c r="K152" s="138">
        <v>2957.9032999999999</v>
      </c>
      <c r="L152" s="138">
        <v>1324.7562</v>
      </c>
      <c r="M152" s="138">
        <v>2831.1929</v>
      </c>
      <c r="O152" s="140">
        <f t="shared" si="14"/>
        <v>41910</v>
      </c>
      <c r="P152" s="141">
        <f t="shared" si="15"/>
        <v>-0.11815304300757024</v>
      </c>
      <c r="Q152" s="141">
        <f t="shared" si="15"/>
        <v>0.35405675472526288</v>
      </c>
      <c r="R152" s="141">
        <f t="shared" si="15"/>
        <v>0.39988562021054141</v>
      </c>
      <c r="S152" s="141">
        <f t="shared" si="15"/>
        <v>-0.33952963562398186</v>
      </c>
      <c r="T152" s="141">
        <f t="shared" si="15"/>
        <v>1.3120694870413705</v>
      </c>
      <c r="V152" s="149"/>
      <c r="W152" s="150"/>
      <c r="X152" s="150"/>
      <c r="Y152" s="150"/>
      <c r="Z152" s="141"/>
      <c r="AA152" s="141"/>
      <c r="AC152" s="150"/>
      <c r="AD152" s="150"/>
      <c r="AE152" s="150"/>
      <c r="AF152" s="150"/>
      <c r="AG152" s="141"/>
      <c r="AH152" s="141"/>
    </row>
    <row r="153" spans="8:34">
      <c r="H153" s="137">
        <v>41917</v>
      </c>
      <c r="I153" s="138">
        <v>2450.9879999999998</v>
      </c>
      <c r="J153" s="138">
        <v>2982.7842000000001</v>
      </c>
      <c r="K153" s="138">
        <v>3033.1765999999998</v>
      </c>
      <c r="L153" s="138">
        <v>1324.6762000000001</v>
      </c>
      <c r="M153" s="138">
        <v>2896.4531000000002</v>
      </c>
      <c r="O153" s="140">
        <f t="shared" si="14"/>
        <v>41917</v>
      </c>
      <c r="P153" s="141">
        <f t="shared" si="15"/>
        <v>-0.11316452380211506</v>
      </c>
      <c r="Q153" s="141">
        <f t="shared" si="15"/>
        <v>0.38455993965239976</v>
      </c>
      <c r="R153" s="141">
        <f t="shared" si="15"/>
        <v>0.43551018246576922</v>
      </c>
      <c r="S153" s="141">
        <f t="shared" si="15"/>
        <v>-0.33956952041874644</v>
      </c>
      <c r="T153" s="141">
        <f t="shared" si="15"/>
        <v>1.3653636716722435</v>
      </c>
      <c r="V153" s="149"/>
      <c r="W153" s="150"/>
      <c r="X153" s="150"/>
      <c r="Y153" s="150"/>
      <c r="Z153" s="141"/>
      <c r="AA153" s="141"/>
      <c r="AC153" s="150"/>
      <c r="AD153" s="150"/>
      <c r="AE153" s="150"/>
      <c r="AF153" s="150"/>
      <c r="AG153" s="141"/>
      <c r="AH153" s="141"/>
    </row>
    <row r="154" spans="8:34">
      <c r="H154" s="137">
        <v>41924</v>
      </c>
      <c r="I154" s="138">
        <v>2466.7890000000002</v>
      </c>
      <c r="J154" s="138">
        <v>2992.2213000000002</v>
      </c>
      <c r="K154" s="138">
        <v>3061.0434</v>
      </c>
      <c r="L154" s="138">
        <v>1326.9765</v>
      </c>
      <c r="M154" s="138">
        <v>2850.3933000000002</v>
      </c>
      <c r="O154" s="140">
        <f t="shared" si="14"/>
        <v>41924</v>
      </c>
      <c r="P154" s="141">
        <f t="shared" si="15"/>
        <v>-0.10744728350579247</v>
      </c>
      <c r="Q154" s="141">
        <f t="shared" si="15"/>
        <v>0.38894048806971182</v>
      </c>
      <c r="R154" s="141">
        <f t="shared" si="15"/>
        <v>0.44869869089377756</v>
      </c>
      <c r="S154" s="141">
        <f t="shared" si="15"/>
        <v>-0.33842268300128497</v>
      </c>
      <c r="T154" s="141">
        <f t="shared" si="15"/>
        <v>1.3277493296190306</v>
      </c>
      <c r="V154" s="149"/>
      <c r="W154" s="150"/>
      <c r="X154" s="150"/>
      <c r="Y154" s="150"/>
      <c r="Z154" s="141"/>
      <c r="AA154" s="141"/>
      <c r="AC154" s="150"/>
      <c r="AD154" s="150"/>
      <c r="AE154" s="150"/>
      <c r="AF154" s="150"/>
      <c r="AG154" s="141"/>
      <c r="AH154" s="141"/>
    </row>
    <row r="155" spans="8:34">
      <c r="H155" s="137">
        <v>41931</v>
      </c>
      <c r="I155" s="138">
        <v>2441.732</v>
      </c>
      <c r="J155" s="138">
        <v>2863.7714999999998</v>
      </c>
      <c r="K155" s="138">
        <v>2917.2467999999999</v>
      </c>
      <c r="L155" s="138">
        <v>1325.4788000000001</v>
      </c>
      <c r="M155" s="138">
        <v>2709.4414000000002</v>
      </c>
      <c r="O155" s="140">
        <f t="shared" si="14"/>
        <v>41931</v>
      </c>
      <c r="P155" s="141">
        <f t="shared" si="15"/>
        <v>-0.11651360146699452</v>
      </c>
      <c r="Q155" s="141">
        <f t="shared" si="15"/>
        <v>0.32931617889697207</v>
      </c>
      <c r="R155" s="141">
        <f t="shared" si="15"/>
        <v>0.38064413597470126</v>
      </c>
      <c r="S155" s="141">
        <f t="shared" si="15"/>
        <v>-0.33916937621527099</v>
      </c>
      <c r="T155" s="141">
        <f t="shared" si="15"/>
        <v>1.2126421650275585</v>
      </c>
      <c r="V155" s="149"/>
      <c r="W155" s="150"/>
      <c r="X155" s="150"/>
      <c r="Y155" s="150"/>
      <c r="Z155" s="141"/>
      <c r="AA155" s="141"/>
      <c r="AC155" s="150"/>
      <c r="AD155" s="150"/>
      <c r="AE155" s="150"/>
      <c r="AF155" s="150"/>
      <c r="AG155" s="141"/>
      <c r="AH155" s="141"/>
    </row>
    <row r="156" spans="8:34">
      <c r="H156" s="137">
        <v>41936</v>
      </c>
      <c r="I156" s="138">
        <v>2390.7060000000001</v>
      </c>
      <c r="J156" s="138">
        <v>2842.9076</v>
      </c>
      <c r="K156" s="138">
        <v>2912.9825999999998</v>
      </c>
      <c r="L156" s="138">
        <v>1271.9614999999999</v>
      </c>
      <c r="M156" s="138">
        <v>2681.8240000000001</v>
      </c>
      <c r="O156" s="151">
        <f t="shared" si="14"/>
        <v>41936</v>
      </c>
      <c r="P156" s="141">
        <f t="shared" si="15"/>
        <v>-0.13497622429847023</v>
      </c>
      <c r="Q156" s="141">
        <f t="shared" si="15"/>
        <v>0.31963149566547533</v>
      </c>
      <c r="R156" s="141">
        <f t="shared" si="15"/>
        <v>0.37862601987817368</v>
      </c>
      <c r="S156" s="141">
        <f t="shared" si="15"/>
        <v>-0.3658509578009399</v>
      </c>
      <c r="T156" s="141">
        <f t="shared" si="15"/>
        <v>1.1900886513297046</v>
      </c>
      <c r="V156" s="149"/>
      <c r="W156" s="150"/>
      <c r="X156" s="150"/>
      <c r="Y156" s="150"/>
      <c r="Z156" s="141"/>
      <c r="AA156" s="141"/>
      <c r="AC156" s="150"/>
      <c r="AD156" s="150"/>
      <c r="AE156" s="150"/>
      <c r="AF156" s="150"/>
      <c r="AG156" s="141"/>
      <c r="AH156" s="141"/>
    </row>
    <row r="157" spans="8:34">
      <c r="H157" s="137"/>
      <c r="I157" s="138"/>
      <c r="J157" s="138"/>
      <c r="K157" s="138"/>
      <c r="L157" s="138"/>
      <c r="M157" s="138"/>
      <c r="N157" s="57"/>
      <c r="O157" s="57"/>
      <c r="P157" s="150"/>
      <c r="Q157" s="150"/>
      <c r="R157" s="150"/>
      <c r="S157" s="150"/>
      <c r="T157" s="150"/>
      <c r="W157" s="152"/>
      <c r="X157" s="152"/>
      <c r="Y157" s="152"/>
      <c r="AC157" s="150"/>
      <c r="AD157" s="150"/>
      <c r="AE157" s="150"/>
      <c r="AF157" s="150"/>
    </row>
    <row r="158" spans="8:34">
      <c r="H158" s="137"/>
      <c r="I158" s="138"/>
      <c r="J158" s="138"/>
      <c r="K158" s="138"/>
      <c r="L158" s="138"/>
      <c r="M158" s="138"/>
      <c r="N158" s="57"/>
      <c r="O158" s="57"/>
      <c r="P158" s="150"/>
      <c r="Q158" s="150"/>
      <c r="R158" s="150"/>
      <c r="S158" s="150"/>
      <c r="T158" s="150"/>
      <c r="W158" s="152"/>
      <c r="X158" s="152"/>
      <c r="Y158" s="152"/>
      <c r="AC158" s="150"/>
      <c r="AD158" s="150"/>
      <c r="AE158" s="150"/>
      <c r="AF158" s="150"/>
    </row>
    <row r="159" spans="8:34">
      <c r="H159" s="137"/>
      <c r="I159" s="138"/>
      <c r="J159" s="138"/>
      <c r="K159" s="138"/>
      <c r="L159" s="138"/>
      <c r="M159" s="138"/>
      <c r="N159" s="57"/>
      <c r="O159" s="57"/>
      <c r="P159" s="150"/>
      <c r="Q159" s="150"/>
      <c r="R159" s="150"/>
      <c r="S159" s="150"/>
      <c r="T159" s="150"/>
      <c r="W159" s="152"/>
      <c r="X159" s="152"/>
      <c r="Y159" s="152"/>
      <c r="AC159" s="150"/>
      <c r="AD159" s="150"/>
      <c r="AE159" s="150"/>
      <c r="AF159" s="150"/>
    </row>
    <row r="160" spans="8:34">
      <c r="H160" s="137"/>
      <c r="I160" s="138"/>
      <c r="J160" s="138"/>
      <c r="K160" s="138"/>
      <c r="L160" s="138"/>
      <c r="M160" s="138"/>
      <c r="N160" s="57"/>
      <c r="O160" s="57"/>
      <c r="P160" s="150"/>
      <c r="Q160" s="150"/>
      <c r="R160" s="150"/>
      <c r="S160" s="150"/>
      <c r="T160" s="150"/>
      <c r="W160" s="152"/>
      <c r="X160" s="152"/>
      <c r="Y160" s="152"/>
      <c r="AC160" s="150"/>
      <c r="AD160" s="150"/>
      <c r="AE160" s="150"/>
      <c r="AF160" s="150"/>
    </row>
    <row r="161" spans="8:32">
      <c r="H161" s="137"/>
      <c r="I161" s="138"/>
      <c r="J161" s="138"/>
      <c r="K161" s="138"/>
      <c r="L161" s="138"/>
      <c r="M161" s="138"/>
      <c r="N161" s="57"/>
      <c r="O161" s="57"/>
      <c r="P161" s="150"/>
      <c r="Q161" s="150"/>
      <c r="R161" s="150"/>
      <c r="S161" s="150"/>
      <c r="T161" s="150"/>
      <c r="W161" s="152"/>
      <c r="X161" s="152"/>
      <c r="Y161" s="152"/>
      <c r="AC161" s="150"/>
      <c r="AD161" s="150"/>
      <c r="AE161" s="150"/>
      <c r="AF161" s="150"/>
    </row>
    <row r="162" spans="8:32">
      <c r="H162" s="137"/>
      <c r="I162" s="138"/>
      <c r="J162" s="138"/>
      <c r="K162" s="138"/>
      <c r="L162" s="138"/>
      <c r="M162" s="138"/>
      <c r="N162" s="57"/>
      <c r="O162" s="57"/>
      <c r="P162" s="150"/>
      <c r="Q162" s="150"/>
      <c r="R162" s="150"/>
      <c r="S162" s="150"/>
      <c r="T162" s="150"/>
      <c r="W162" s="152"/>
      <c r="X162" s="152"/>
      <c r="Y162" s="152"/>
      <c r="AC162" s="150"/>
      <c r="AD162" s="150"/>
      <c r="AE162" s="150"/>
      <c r="AF162" s="150"/>
    </row>
    <row r="163" spans="8:32">
      <c r="H163" s="137"/>
      <c r="I163" s="138"/>
      <c r="J163" s="138"/>
      <c r="K163" s="138"/>
      <c r="L163" s="138"/>
      <c r="M163" s="138"/>
      <c r="O163" s="140"/>
      <c r="P163" s="150"/>
      <c r="Q163" s="150"/>
      <c r="R163" s="150"/>
      <c r="S163" s="150"/>
      <c r="T163" s="150"/>
      <c r="W163" s="152"/>
      <c r="X163" s="152"/>
      <c r="Y163" s="152"/>
      <c r="AC163" s="150"/>
      <c r="AD163" s="150"/>
      <c r="AE163" s="150"/>
      <c r="AF163" s="150"/>
    </row>
    <row r="164" spans="8:32">
      <c r="H164" s="137"/>
      <c r="I164" s="138"/>
      <c r="J164" s="138"/>
      <c r="K164" s="138"/>
      <c r="L164" s="138"/>
      <c r="M164" s="138"/>
      <c r="O164" s="140"/>
      <c r="P164" s="150"/>
      <c r="Q164" s="150"/>
      <c r="R164" s="150"/>
      <c r="S164" s="150"/>
      <c r="T164" s="150"/>
      <c r="W164" s="152"/>
      <c r="X164" s="152"/>
      <c r="Y164" s="152"/>
      <c r="AC164" s="150"/>
      <c r="AD164" s="150"/>
      <c r="AE164" s="150"/>
      <c r="AF164" s="150"/>
    </row>
    <row r="165" spans="8:32">
      <c r="H165" s="137"/>
      <c r="I165" s="138"/>
      <c r="J165" s="138"/>
      <c r="K165" s="138"/>
      <c r="L165" s="138"/>
      <c r="M165" s="138"/>
      <c r="O165" s="140"/>
      <c r="P165" s="150"/>
      <c r="Q165" s="150"/>
      <c r="R165" s="150"/>
      <c r="S165" s="150"/>
      <c r="T165" s="150"/>
      <c r="W165" s="152"/>
      <c r="X165" s="152"/>
      <c r="Y165" s="152"/>
      <c r="AC165" s="150"/>
      <c r="AD165" s="150"/>
      <c r="AE165" s="150"/>
      <c r="AF165" s="150"/>
    </row>
    <row r="166" spans="8:32">
      <c r="H166" s="153"/>
      <c r="I166" s="138"/>
      <c r="J166" s="138"/>
      <c r="K166" s="138"/>
      <c r="L166" s="138"/>
      <c r="M166" s="138"/>
      <c r="O166" s="140"/>
      <c r="P166" s="150"/>
      <c r="Q166" s="150"/>
      <c r="R166" s="150"/>
      <c r="S166" s="150"/>
      <c r="T166" s="150"/>
      <c r="W166" s="152"/>
      <c r="X166" s="152"/>
      <c r="Y166" s="152"/>
      <c r="AC166" s="150"/>
      <c r="AD166" s="150"/>
      <c r="AE166" s="150"/>
      <c r="AF166" s="150"/>
    </row>
    <row r="167" spans="8:32">
      <c r="H167" s="153"/>
      <c r="I167" s="154"/>
      <c r="J167" s="154"/>
      <c r="K167" s="154"/>
      <c r="L167" s="154"/>
      <c r="M167" s="154"/>
      <c r="O167" s="140"/>
      <c r="P167" s="150"/>
      <c r="Q167" s="150"/>
      <c r="R167" s="150"/>
      <c r="S167" s="150"/>
      <c r="T167" s="150"/>
      <c r="W167" s="152"/>
      <c r="X167" s="152"/>
      <c r="Y167" s="152"/>
      <c r="AC167" s="150"/>
      <c r="AD167" s="150"/>
      <c r="AE167" s="150"/>
      <c r="AF167" s="150"/>
    </row>
    <row r="168" spans="8:32">
      <c r="H168" s="153"/>
      <c r="I168" s="154"/>
      <c r="J168" s="154"/>
      <c r="K168" s="154"/>
      <c r="L168" s="154"/>
      <c r="M168" s="154"/>
      <c r="O168" s="140"/>
      <c r="P168" s="150"/>
      <c r="Q168" s="150"/>
      <c r="R168" s="150"/>
      <c r="S168" s="150"/>
      <c r="T168" s="150"/>
      <c r="W168" s="152"/>
      <c r="X168" s="152"/>
      <c r="Y168" s="152"/>
      <c r="AC168" s="150"/>
      <c r="AD168" s="150"/>
      <c r="AE168" s="150"/>
      <c r="AF168" s="150"/>
    </row>
    <row r="169" spans="8:32">
      <c r="H169" s="153"/>
      <c r="I169" s="154"/>
      <c r="J169" s="154"/>
      <c r="K169" s="154"/>
      <c r="L169" s="154"/>
      <c r="M169" s="154"/>
      <c r="O169" s="140"/>
      <c r="P169" s="150"/>
      <c r="Q169" s="150"/>
      <c r="R169" s="150"/>
      <c r="S169" s="150"/>
      <c r="T169" s="150"/>
      <c r="W169" s="152"/>
      <c r="X169" s="152"/>
      <c r="Y169" s="152"/>
      <c r="AC169" s="150"/>
      <c r="AD169" s="150"/>
      <c r="AE169" s="150"/>
      <c r="AF169" s="150"/>
    </row>
    <row r="170" spans="8:32">
      <c r="H170" s="153"/>
      <c r="I170" s="154"/>
      <c r="J170" s="154"/>
      <c r="K170" s="154"/>
      <c r="L170" s="154"/>
      <c r="M170" s="154"/>
      <c r="O170" s="140"/>
      <c r="P170" s="150"/>
      <c r="Q170" s="150"/>
      <c r="R170" s="150"/>
      <c r="S170" s="150"/>
      <c r="T170" s="150"/>
      <c r="W170" s="152"/>
      <c r="X170" s="152"/>
      <c r="Y170" s="152"/>
      <c r="AC170" s="150"/>
      <c r="AD170" s="150"/>
      <c r="AE170" s="150"/>
      <c r="AF170" s="150"/>
    </row>
    <row r="171" spans="8:32">
      <c r="H171" s="153"/>
      <c r="I171" s="154"/>
      <c r="J171" s="154"/>
      <c r="K171" s="154"/>
      <c r="L171" s="154"/>
      <c r="M171" s="154"/>
      <c r="O171" s="140"/>
      <c r="P171" s="150"/>
      <c r="Q171" s="150"/>
      <c r="R171" s="150"/>
      <c r="S171" s="150"/>
      <c r="T171" s="150"/>
      <c r="W171" s="152"/>
      <c r="X171" s="152"/>
      <c r="Y171" s="152"/>
      <c r="AC171" s="150"/>
      <c r="AD171" s="150"/>
      <c r="AE171" s="150"/>
      <c r="AF171" s="150"/>
    </row>
    <row r="172" spans="8:32">
      <c r="H172" s="153"/>
      <c r="I172" s="154"/>
      <c r="J172" s="154"/>
      <c r="K172" s="154"/>
      <c r="L172" s="154"/>
      <c r="M172" s="154"/>
      <c r="O172" s="140"/>
      <c r="P172" s="150"/>
      <c r="Q172" s="150"/>
      <c r="R172" s="150"/>
      <c r="S172" s="150"/>
      <c r="T172" s="150"/>
      <c r="W172" s="152"/>
      <c r="X172" s="152"/>
      <c r="Y172" s="152"/>
      <c r="AC172" s="150"/>
      <c r="AD172" s="150"/>
      <c r="AE172" s="150"/>
      <c r="AF172" s="150"/>
    </row>
    <row r="173" spans="8:32">
      <c r="H173" s="153"/>
      <c r="I173" s="154"/>
      <c r="J173" s="154"/>
      <c r="K173" s="154"/>
      <c r="L173" s="154"/>
      <c r="M173" s="154"/>
      <c r="O173" s="140"/>
      <c r="P173" s="150"/>
      <c r="Q173" s="150"/>
      <c r="R173" s="150"/>
      <c r="S173" s="150"/>
      <c r="T173" s="150"/>
      <c r="W173" s="152"/>
      <c r="X173" s="152"/>
      <c r="Y173" s="152"/>
      <c r="AC173" s="150"/>
      <c r="AD173" s="150"/>
      <c r="AE173" s="150"/>
      <c r="AF173" s="150"/>
    </row>
    <row r="174" spans="8:32">
      <c r="H174" s="153"/>
      <c r="I174" s="154"/>
      <c r="J174" s="154"/>
      <c r="K174" s="154"/>
      <c r="L174" s="154"/>
      <c r="M174" s="154"/>
      <c r="O174" s="140"/>
      <c r="P174" s="150"/>
      <c r="Q174" s="150"/>
      <c r="R174" s="150"/>
      <c r="S174" s="150"/>
      <c r="T174" s="150"/>
      <c r="W174" s="152"/>
      <c r="X174" s="152"/>
      <c r="Y174" s="152"/>
      <c r="AC174" s="150"/>
      <c r="AD174" s="150"/>
      <c r="AE174" s="150"/>
      <c r="AF174" s="150"/>
    </row>
    <row r="175" spans="8:32">
      <c r="H175" s="153"/>
      <c r="I175" s="154"/>
      <c r="J175" s="154"/>
      <c r="K175" s="154"/>
      <c r="L175" s="154"/>
      <c r="M175" s="154"/>
      <c r="O175" s="140"/>
      <c r="P175" s="150"/>
      <c r="Q175" s="150"/>
      <c r="R175" s="150"/>
      <c r="S175" s="150"/>
      <c r="T175" s="150"/>
      <c r="W175" s="152"/>
      <c r="X175" s="152"/>
      <c r="Y175" s="152"/>
      <c r="AC175" s="150"/>
      <c r="AD175" s="150"/>
      <c r="AE175" s="150"/>
      <c r="AF175" s="150"/>
    </row>
    <row r="176" spans="8:32">
      <c r="H176" s="153"/>
      <c r="I176" s="154"/>
      <c r="J176" s="154"/>
      <c r="K176" s="154"/>
      <c r="L176" s="154"/>
      <c r="M176" s="154"/>
      <c r="O176" s="140"/>
      <c r="P176" s="150"/>
      <c r="Q176" s="150"/>
      <c r="R176" s="150"/>
      <c r="S176" s="150"/>
      <c r="T176" s="150"/>
      <c r="W176" s="152"/>
      <c r="X176" s="152"/>
      <c r="Y176" s="152"/>
      <c r="AC176" s="150"/>
      <c r="AD176" s="150"/>
      <c r="AE176" s="150"/>
      <c r="AF176" s="150"/>
    </row>
    <row r="177" spans="8:32">
      <c r="H177" s="153"/>
      <c r="I177" s="154"/>
      <c r="J177" s="154"/>
      <c r="K177" s="154"/>
      <c r="L177" s="154"/>
      <c r="M177" s="154"/>
      <c r="O177" s="140"/>
      <c r="P177" s="150"/>
      <c r="Q177" s="150"/>
      <c r="R177" s="150"/>
      <c r="S177" s="150"/>
      <c r="T177" s="150"/>
      <c r="W177" s="152"/>
      <c r="X177" s="152"/>
      <c r="Y177" s="152"/>
      <c r="AC177" s="150"/>
      <c r="AD177" s="150"/>
      <c r="AE177" s="150"/>
      <c r="AF177" s="150"/>
    </row>
    <row r="178" spans="8:32">
      <c r="H178" s="153"/>
      <c r="I178" s="154"/>
      <c r="J178" s="154"/>
      <c r="K178" s="154"/>
      <c r="L178" s="154"/>
      <c r="M178" s="154"/>
      <c r="O178" s="140"/>
      <c r="P178" s="150"/>
      <c r="Q178" s="150"/>
      <c r="R178" s="150"/>
      <c r="S178" s="150"/>
      <c r="T178" s="150"/>
      <c r="W178" s="152"/>
      <c r="X178" s="152"/>
      <c r="Y178" s="152"/>
      <c r="AC178" s="150"/>
      <c r="AD178" s="150"/>
      <c r="AE178" s="150"/>
      <c r="AF178" s="150"/>
    </row>
    <row r="179" spans="8:32">
      <c r="H179" s="153"/>
      <c r="I179" s="154"/>
      <c r="J179" s="154"/>
      <c r="K179" s="154"/>
      <c r="L179" s="154"/>
      <c r="M179" s="154"/>
      <c r="O179" s="140"/>
      <c r="P179" s="150"/>
      <c r="Q179" s="150"/>
      <c r="R179" s="150"/>
      <c r="S179" s="150"/>
      <c r="T179" s="150"/>
      <c r="W179" s="152"/>
      <c r="X179" s="152"/>
      <c r="Y179" s="152"/>
      <c r="AC179" s="150"/>
      <c r="AD179" s="150"/>
      <c r="AE179" s="150"/>
      <c r="AF179" s="150"/>
    </row>
    <row r="180" spans="8:32">
      <c r="H180" s="153"/>
      <c r="I180" s="154"/>
      <c r="J180" s="154"/>
      <c r="K180" s="154"/>
      <c r="L180" s="154"/>
      <c r="M180" s="154"/>
      <c r="O180" s="140"/>
      <c r="P180" s="150"/>
      <c r="Q180" s="150"/>
      <c r="R180" s="150"/>
      <c r="S180" s="150"/>
      <c r="T180" s="150"/>
      <c r="W180" s="152"/>
      <c r="X180" s="152"/>
      <c r="Y180" s="152"/>
      <c r="AC180" s="150"/>
      <c r="AD180" s="150"/>
      <c r="AE180" s="150"/>
      <c r="AF180" s="150"/>
    </row>
    <row r="181" spans="8:32">
      <c r="H181" s="153"/>
      <c r="I181" s="154"/>
      <c r="J181" s="154"/>
      <c r="K181" s="154"/>
      <c r="L181" s="154"/>
      <c r="M181" s="154"/>
      <c r="O181" s="140"/>
      <c r="P181" s="150"/>
      <c r="Q181" s="150"/>
      <c r="R181" s="150"/>
      <c r="S181" s="150"/>
      <c r="T181" s="150"/>
      <c r="W181" s="152"/>
      <c r="X181" s="152"/>
      <c r="Y181" s="152"/>
      <c r="AC181" s="150"/>
      <c r="AD181" s="150"/>
      <c r="AE181" s="150"/>
      <c r="AF181" s="150"/>
    </row>
    <row r="182" spans="8:32">
      <c r="H182" s="153"/>
      <c r="I182" s="154"/>
      <c r="J182" s="154"/>
      <c r="K182" s="154"/>
      <c r="L182" s="154"/>
      <c r="M182" s="154"/>
      <c r="O182" s="140"/>
      <c r="P182" s="150"/>
      <c r="Q182" s="150"/>
      <c r="R182" s="150"/>
      <c r="S182" s="150"/>
      <c r="T182" s="150"/>
      <c r="AC182" s="150"/>
      <c r="AD182" s="150"/>
      <c r="AE182" s="150"/>
      <c r="AF182" s="150"/>
    </row>
    <row r="183" spans="8:32">
      <c r="H183" s="153"/>
      <c r="I183" s="154"/>
      <c r="J183" s="154"/>
      <c r="K183" s="154"/>
      <c r="L183" s="154"/>
      <c r="M183" s="154"/>
      <c r="O183" s="140"/>
      <c r="P183" s="150"/>
      <c r="Q183" s="150"/>
      <c r="R183" s="150"/>
      <c r="S183" s="150"/>
      <c r="T183" s="150"/>
      <c r="AC183" s="150"/>
      <c r="AD183" s="150"/>
      <c r="AE183" s="150"/>
      <c r="AF183" s="150"/>
    </row>
    <row r="184" spans="8:32">
      <c r="H184" s="153"/>
      <c r="I184" s="154"/>
      <c r="J184" s="154"/>
      <c r="K184" s="154"/>
      <c r="L184" s="154"/>
      <c r="M184" s="154"/>
      <c r="O184" s="140"/>
      <c r="P184" s="150"/>
      <c r="Q184" s="150"/>
      <c r="R184" s="150"/>
      <c r="S184" s="150"/>
      <c r="T184" s="150"/>
      <c r="AC184" s="150"/>
      <c r="AD184" s="150"/>
      <c r="AE184" s="150"/>
      <c r="AF184" s="150"/>
    </row>
    <row r="185" spans="8:32">
      <c r="H185" s="153"/>
      <c r="I185" s="154"/>
      <c r="J185" s="154"/>
      <c r="K185" s="154"/>
      <c r="L185" s="154"/>
      <c r="M185" s="154"/>
      <c r="O185" s="140"/>
      <c r="P185" s="150"/>
      <c r="Q185" s="150"/>
      <c r="R185" s="150"/>
      <c r="S185" s="150"/>
      <c r="T185" s="150"/>
      <c r="AC185" s="150"/>
      <c r="AD185" s="150"/>
      <c r="AE185" s="150"/>
      <c r="AF185" s="150"/>
    </row>
    <row r="186" spans="8:32">
      <c r="H186" s="153"/>
      <c r="I186" s="154"/>
      <c r="J186" s="154"/>
      <c r="K186" s="154"/>
      <c r="L186" s="154"/>
      <c r="M186" s="154"/>
      <c r="O186" s="140"/>
      <c r="P186" s="150"/>
      <c r="Q186" s="150"/>
      <c r="R186" s="150"/>
      <c r="S186" s="150"/>
      <c r="T186" s="150"/>
      <c r="AC186" s="150"/>
      <c r="AD186" s="150"/>
      <c r="AE186" s="150"/>
      <c r="AF186" s="150"/>
    </row>
    <row r="187" spans="8:32">
      <c r="H187" s="153"/>
      <c r="I187" s="154"/>
      <c r="J187" s="154"/>
      <c r="K187" s="154"/>
      <c r="L187" s="154"/>
      <c r="M187" s="154"/>
      <c r="O187" s="140"/>
      <c r="P187" s="150"/>
      <c r="Q187" s="150"/>
      <c r="R187" s="150"/>
      <c r="S187" s="150"/>
      <c r="T187" s="150"/>
      <c r="AC187" s="150"/>
      <c r="AD187" s="150"/>
      <c r="AE187" s="150"/>
      <c r="AF187" s="150"/>
    </row>
    <row r="188" spans="8:32">
      <c r="H188" s="153"/>
      <c r="I188" s="154"/>
      <c r="J188" s="154"/>
      <c r="K188" s="154"/>
      <c r="L188" s="154"/>
      <c r="M188" s="154"/>
      <c r="O188" s="140"/>
      <c r="P188" s="150"/>
      <c r="Q188" s="150"/>
      <c r="R188" s="150"/>
      <c r="S188" s="150"/>
      <c r="T188" s="150"/>
      <c r="AC188" s="150"/>
      <c r="AD188" s="150"/>
      <c r="AE188" s="150"/>
      <c r="AF188" s="150"/>
    </row>
    <row r="189" spans="8:32">
      <c r="H189" s="153"/>
      <c r="I189" s="154"/>
      <c r="J189" s="154"/>
      <c r="K189" s="154"/>
      <c r="L189" s="154"/>
      <c r="M189" s="154"/>
      <c r="O189" s="140"/>
      <c r="P189" s="150"/>
      <c r="Q189" s="150"/>
      <c r="R189" s="150"/>
      <c r="S189" s="150"/>
      <c r="T189" s="150"/>
      <c r="AC189" s="150"/>
      <c r="AD189" s="150"/>
      <c r="AE189" s="150"/>
      <c r="AF189" s="150"/>
    </row>
    <row r="190" spans="8:32">
      <c r="H190" s="153"/>
      <c r="I190" s="154"/>
      <c r="J190" s="154"/>
      <c r="K190" s="154"/>
      <c r="L190" s="154"/>
      <c r="M190" s="154"/>
      <c r="O190" s="140"/>
      <c r="P190" s="150"/>
      <c r="Q190" s="150"/>
      <c r="R190" s="150"/>
      <c r="S190" s="150"/>
      <c r="T190" s="150"/>
      <c r="AC190" s="150"/>
      <c r="AD190" s="150"/>
      <c r="AE190" s="150"/>
      <c r="AF190" s="150"/>
    </row>
    <row r="191" spans="8:32">
      <c r="H191" s="153"/>
      <c r="I191" s="154"/>
      <c r="J191" s="154"/>
      <c r="K191" s="154"/>
      <c r="L191" s="154"/>
      <c r="M191" s="154"/>
      <c r="O191" s="140"/>
      <c r="P191" s="150"/>
      <c r="Q191" s="150"/>
      <c r="R191" s="150"/>
      <c r="S191" s="150"/>
      <c r="T191" s="150"/>
      <c r="AC191" s="150"/>
      <c r="AD191" s="150"/>
      <c r="AE191" s="150"/>
      <c r="AF191" s="150"/>
    </row>
    <row r="192" spans="8:32">
      <c r="H192" s="153"/>
      <c r="I192" s="154"/>
      <c r="J192" s="154"/>
      <c r="K192" s="154"/>
      <c r="L192" s="154"/>
      <c r="M192" s="154"/>
      <c r="O192" s="140"/>
      <c r="P192" s="150"/>
      <c r="Q192" s="150"/>
      <c r="R192" s="150"/>
      <c r="S192" s="150"/>
      <c r="T192" s="150"/>
      <c r="AC192" s="150"/>
      <c r="AD192" s="150"/>
      <c r="AE192" s="150"/>
      <c r="AF192" s="150"/>
    </row>
    <row r="193" spans="8:32">
      <c r="H193" s="153"/>
      <c r="I193" s="154"/>
      <c r="J193" s="154"/>
      <c r="K193" s="154"/>
      <c r="L193" s="154"/>
      <c r="M193" s="154"/>
      <c r="O193" s="140"/>
      <c r="P193" s="150"/>
      <c r="Q193" s="150"/>
      <c r="R193" s="150"/>
      <c r="S193" s="150"/>
      <c r="T193" s="150"/>
      <c r="AC193" s="150"/>
      <c r="AD193" s="150"/>
      <c r="AE193" s="150"/>
      <c r="AF193" s="150"/>
    </row>
    <row r="194" spans="8:32">
      <c r="H194" s="153"/>
      <c r="I194" s="154"/>
      <c r="J194" s="154"/>
      <c r="K194" s="154"/>
      <c r="L194" s="154"/>
      <c r="M194" s="154"/>
      <c r="O194" s="140"/>
      <c r="P194" s="150"/>
      <c r="Q194" s="150"/>
      <c r="R194" s="150"/>
      <c r="S194" s="150"/>
      <c r="T194" s="150"/>
      <c r="AC194" s="150"/>
      <c r="AD194" s="150"/>
      <c r="AE194" s="150"/>
      <c r="AF194" s="150"/>
    </row>
    <row r="195" spans="8:32">
      <c r="H195" s="153"/>
      <c r="I195" s="154"/>
      <c r="J195" s="154"/>
      <c r="K195" s="154"/>
      <c r="L195" s="154"/>
      <c r="M195" s="154"/>
      <c r="O195" s="140"/>
      <c r="P195" s="150"/>
      <c r="Q195" s="150"/>
      <c r="R195" s="150"/>
      <c r="S195" s="150"/>
      <c r="T195" s="150"/>
      <c r="AC195" s="150"/>
      <c r="AD195" s="150"/>
      <c r="AE195" s="150"/>
      <c r="AF195" s="150"/>
    </row>
    <row r="196" spans="8:32">
      <c r="H196" s="153"/>
      <c r="I196" s="154"/>
      <c r="J196" s="154"/>
      <c r="K196" s="154"/>
      <c r="L196" s="154"/>
      <c r="M196" s="154"/>
      <c r="O196" s="140"/>
      <c r="P196" s="150"/>
      <c r="Q196" s="150"/>
      <c r="R196" s="150"/>
      <c r="S196" s="150"/>
      <c r="T196" s="150"/>
      <c r="AC196" s="150"/>
      <c r="AD196" s="150"/>
      <c r="AE196" s="150"/>
      <c r="AF196" s="150"/>
    </row>
    <row r="197" spans="8:32">
      <c r="H197" s="153"/>
      <c r="I197" s="154"/>
      <c r="J197" s="154"/>
      <c r="K197" s="154"/>
      <c r="L197" s="154"/>
      <c r="M197" s="154"/>
      <c r="O197" s="140"/>
      <c r="P197" s="150"/>
      <c r="Q197" s="150"/>
      <c r="R197" s="150"/>
      <c r="S197" s="150"/>
      <c r="T197" s="150"/>
      <c r="AC197" s="150"/>
      <c r="AD197" s="150"/>
      <c r="AE197" s="150"/>
      <c r="AF197" s="150"/>
    </row>
    <row r="198" spans="8:32">
      <c r="H198" s="153"/>
      <c r="I198" s="154"/>
      <c r="J198" s="154"/>
      <c r="K198" s="154"/>
      <c r="L198" s="154"/>
      <c r="M198" s="154"/>
      <c r="O198" s="140"/>
      <c r="P198" s="150"/>
      <c r="Q198" s="150"/>
      <c r="R198" s="150"/>
      <c r="S198" s="150"/>
      <c r="T198" s="150"/>
      <c r="AC198" s="150"/>
      <c r="AD198" s="150"/>
      <c r="AE198" s="150"/>
      <c r="AF198" s="150"/>
    </row>
    <row r="199" spans="8:32">
      <c r="H199" s="153"/>
      <c r="I199" s="154"/>
      <c r="J199" s="154"/>
      <c r="K199" s="154"/>
      <c r="L199" s="154"/>
      <c r="M199" s="154"/>
      <c r="O199" s="140"/>
      <c r="P199" s="150"/>
      <c r="Q199" s="150"/>
      <c r="R199" s="150"/>
      <c r="S199" s="150"/>
      <c r="T199" s="150"/>
      <c r="AC199" s="150"/>
      <c r="AD199" s="150"/>
      <c r="AE199" s="150"/>
      <c r="AF199" s="150"/>
    </row>
    <row r="200" spans="8:32">
      <c r="H200" s="153"/>
      <c r="I200" s="154"/>
      <c r="J200" s="154"/>
      <c r="K200" s="154"/>
      <c r="L200" s="154"/>
      <c r="M200" s="154"/>
      <c r="O200" s="140"/>
      <c r="P200" s="150"/>
      <c r="Q200" s="150"/>
      <c r="R200" s="150"/>
      <c r="S200" s="150"/>
      <c r="T200" s="150"/>
      <c r="AC200" s="150"/>
      <c r="AD200" s="150"/>
      <c r="AE200" s="150"/>
      <c r="AF200" s="150"/>
    </row>
    <row r="201" spans="8:32">
      <c r="H201" s="153"/>
      <c r="I201" s="154"/>
      <c r="J201" s="154"/>
      <c r="K201" s="154"/>
      <c r="L201" s="154"/>
      <c r="M201" s="154"/>
      <c r="O201" s="140"/>
      <c r="P201" s="150"/>
      <c r="Q201" s="150"/>
      <c r="R201" s="150"/>
      <c r="S201" s="150"/>
      <c r="T201" s="150"/>
      <c r="AC201" s="150"/>
      <c r="AD201" s="150"/>
      <c r="AE201" s="150"/>
      <c r="AF201" s="150"/>
    </row>
    <row r="202" spans="8:32">
      <c r="H202" s="153"/>
      <c r="I202" s="154"/>
      <c r="J202" s="154"/>
      <c r="K202" s="154"/>
      <c r="L202" s="154"/>
      <c r="M202" s="154"/>
      <c r="O202" s="140"/>
      <c r="P202" s="150"/>
      <c r="Q202" s="150"/>
      <c r="R202" s="150"/>
      <c r="S202" s="150"/>
      <c r="T202" s="150"/>
      <c r="AC202" s="150"/>
      <c r="AD202" s="150"/>
      <c r="AE202" s="150"/>
      <c r="AF202" s="150"/>
    </row>
    <row r="203" spans="8:32">
      <c r="H203" s="153"/>
      <c r="I203" s="154"/>
      <c r="J203" s="154"/>
      <c r="K203" s="154"/>
      <c r="L203" s="154"/>
      <c r="M203" s="154"/>
      <c r="O203" s="140"/>
      <c r="P203" s="150"/>
      <c r="Q203" s="150"/>
      <c r="R203" s="150"/>
      <c r="S203" s="150"/>
      <c r="T203" s="150"/>
      <c r="AC203" s="150"/>
      <c r="AD203" s="150"/>
      <c r="AE203" s="150"/>
      <c r="AF203" s="150"/>
    </row>
    <row r="204" spans="8:32">
      <c r="H204" s="153"/>
      <c r="I204" s="154"/>
      <c r="J204" s="154"/>
      <c r="K204" s="154"/>
      <c r="L204" s="154"/>
      <c r="M204" s="154"/>
      <c r="O204" s="140"/>
      <c r="P204" s="150"/>
      <c r="Q204" s="150"/>
      <c r="R204" s="150"/>
      <c r="S204" s="150"/>
      <c r="T204" s="150"/>
      <c r="AC204" s="150"/>
      <c r="AD204" s="150"/>
      <c r="AE204" s="150"/>
      <c r="AF204" s="150"/>
    </row>
    <row r="205" spans="8:32">
      <c r="H205" s="153"/>
      <c r="I205" s="154"/>
      <c r="J205" s="154"/>
      <c r="K205" s="154"/>
      <c r="L205" s="154"/>
      <c r="M205" s="154"/>
      <c r="O205" s="140"/>
      <c r="P205" s="150"/>
      <c r="Q205" s="150"/>
      <c r="R205" s="150"/>
      <c r="S205" s="150"/>
      <c r="T205" s="150"/>
      <c r="AC205" s="150"/>
      <c r="AD205" s="150"/>
      <c r="AE205" s="150"/>
      <c r="AF205" s="150"/>
    </row>
    <row r="206" spans="8:32">
      <c r="H206" s="153"/>
      <c r="I206" s="154"/>
      <c r="J206" s="154"/>
      <c r="K206" s="154"/>
      <c r="L206" s="154"/>
      <c r="M206" s="154"/>
      <c r="O206" s="140"/>
      <c r="P206" s="150"/>
      <c r="Q206" s="150"/>
      <c r="R206" s="150"/>
      <c r="S206" s="150"/>
      <c r="T206" s="150"/>
      <c r="AC206" s="150"/>
      <c r="AD206" s="150"/>
      <c r="AE206" s="150"/>
      <c r="AF206" s="150"/>
    </row>
    <row r="207" spans="8:32">
      <c r="H207" s="153"/>
      <c r="I207" s="154"/>
      <c r="J207" s="154"/>
      <c r="K207" s="154"/>
      <c r="L207" s="154"/>
      <c r="M207" s="154"/>
      <c r="O207" s="140"/>
      <c r="P207" s="150"/>
      <c r="Q207" s="150"/>
      <c r="R207" s="150"/>
      <c r="S207" s="150"/>
      <c r="T207" s="150"/>
      <c r="AC207" s="150"/>
      <c r="AD207" s="150"/>
      <c r="AE207" s="150"/>
      <c r="AF207" s="150"/>
    </row>
    <row r="208" spans="8:32">
      <c r="H208" s="153"/>
      <c r="I208" s="154"/>
      <c r="J208" s="154"/>
      <c r="K208" s="154"/>
      <c r="L208" s="154"/>
      <c r="M208" s="154"/>
      <c r="O208" s="140"/>
      <c r="P208" s="150"/>
      <c r="Q208" s="150"/>
      <c r="R208" s="150"/>
      <c r="S208" s="150"/>
      <c r="T208" s="150"/>
      <c r="AC208" s="150"/>
      <c r="AD208" s="150"/>
      <c r="AE208" s="150"/>
      <c r="AF208" s="150"/>
    </row>
    <row r="209" spans="8:32">
      <c r="H209" s="153"/>
      <c r="I209" s="154"/>
      <c r="J209" s="154"/>
      <c r="K209" s="154"/>
      <c r="L209" s="154"/>
      <c r="M209" s="154"/>
      <c r="O209" s="140"/>
      <c r="P209" s="150"/>
      <c r="Q209" s="150"/>
      <c r="R209" s="150"/>
      <c r="S209" s="150"/>
      <c r="T209" s="150"/>
      <c r="AC209" s="150"/>
      <c r="AD209" s="150"/>
      <c r="AE209" s="150"/>
      <c r="AF209" s="150"/>
    </row>
    <row r="210" spans="8:32">
      <c r="H210" s="153"/>
      <c r="I210" s="154"/>
      <c r="J210" s="154"/>
      <c r="K210" s="154"/>
      <c r="L210" s="154"/>
      <c r="M210" s="154"/>
      <c r="O210" s="140"/>
      <c r="P210" s="150"/>
      <c r="Q210" s="150"/>
      <c r="R210" s="150"/>
      <c r="S210" s="150"/>
      <c r="T210" s="150"/>
      <c r="AC210" s="150"/>
      <c r="AD210" s="150"/>
      <c r="AE210" s="150"/>
      <c r="AF210" s="150"/>
    </row>
    <row r="211" spans="8:32">
      <c r="H211" s="153"/>
      <c r="I211" s="154"/>
      <c r="J211" s="154"/>
      <c r="K211" s="154"/>
      <c r="L211" s="154"/>
      <c r="M211" s="154"/>
      <c r="O211" s="140"/>
      <c r="P211" s="150"/>
      <c r="Q211" s="150"/>
      <c r="R211" s="150"/>
      <c r="S211" s="150"/>
      <c r="T211" s="150"/>
      <c r="AC211" s="150"/>
      <c r="AD211" s="150"/>
      <c r="AE211" s="150"/>
      <c r="AF211" s="150"/>
    </row>
    <row r="212" spans="8:32">
      <c r="H212" s="153"/>
      <c r="I212" s="154"/>
      <c r="J212" s="154"/>
      <c r="K212" s="154"/>
      <c r="L212" s="154"/>
      <c r="M212" s="154"/>
      <c r="O212" s="140"/>
      <c r="P212" s="150"/>
      <c r="Q212" s="150"/>
      <c r="R212" s="150"/>
      <c r="S212" s="150"/>
      <c r="T212" s="150"/>
      <c r="AC212" s="150"/>
      <c r="AD212" s="150"/>
      <c r="AE212" s="150"/>
      <c r="AF212" s="150"/>
    </row>
    <row r="213" spans="8:32">
      <c r="H213" s="153"/>
      <c r="I213" s="154"/>
      <c r="J213" s="154"/>
      <c r="K213" s="154"/>
      <c r="L213" s="154"/>
      <c r="M213" s="154"/>
      <c r="O213" s="140"/>
      <c r="P213" s="150"/>
      <c r="Q213" s="150"/>
      <c r="R213" s="150"/>
      <c r="S213" s="150"/>
      <c r="T213" s="150"/>
      <c r="AC213" s="150"/>
    </row>
    <row r="214" spans="8:32">
      <c r="H214" s="153"/>
      <c r="I214" s="154"/>
      <c r="J214" s="154"/>
      <c r="K214" s="154"/>
      <c r="L214" s="154"/>
      <c r="M214" s="154"/>
      <c r="O214" s="140"/>
      <c r="P214" s="150"/>
      <c r="Q214" s="150"/>
      <c r="R214" s="150"/>
      <c r="S214" s="150"/>
      <c r="T214" s="150"/>
      <c r="AC214" s="150"/>
    </row>
    <row r="215" spans="8:32">
      <c r="H215" s="153"/>
      <c r="I215" s="154"/>
      <c r="J215" s="154"/>
      <c r="K215" s="154"/>
      <c r="L215" s="154"/>
      <c r="M215" s="154"/>
      <c r="O215" s="140"/>
      <c r="P215" s="150"/>
      <c r="Q215" s="150"/>
      <c r="R215" s="150"/>
      <c r="S215" s="150"/>
      <c r="T215" s="150"/>
      <c r="AC215" s="150"/>
    </row>
    <row r="216" spans="8:32">
      <c r="H216" s="153"/>
      <c r="I216" s="154"/>
      <c r="J216" s="154"/>
      <c r="K216" s="154"/>
      <c r="L216" s="154"/>
      <c r="M216" s="154"/>
      <c r="O216" s="140"/>
      <c r="P216" s="150"/>
      <c r="Q216" s="150"/>
      <c r="R216" s="150"/>
      <c r="S216" s="150"/>
      <c r="T216" s="150"/>
      <c r="AC216" s="150"/>
    </row>
    <row r="217" spans="8:32">
      <c r="H217" s="153"/>
      <c r="I217" s="154"/>
      <c r="J217" s="154"/>
      <c r="K217" s="154"/>
      <c r="L217" s="154"/>
      <c r="M217" s="154"/>
      <c r="O217" s="140"/>
      <c r="P217" s="150"/>
      <c r="Q217" s="150"/>
      <c r="R217" s="150"/>
      <c r="S217" s="150"/>
      <c r="T217" s="150"/>
      <c r="AC217" s="150"/>
    </row>
    <row r="218" spans="8:32">
      <c r="H218" s="153"/>
      <c r="I218" s="154"/>
      <c r="J218" s="154"/>
      <c r="K218" s="154"/>
      <c r="L218" s="154"/>
      <c r="M218" s="154"/>
      <c r="O218" s="140"/>
      <c r="P218" s="150"/>
      <c r="Q218" s="150"/>
      <c r="R218" s="150"/>
      <c r="S218" s="150"/>
      <c r="T218" s="150"/>
      <c r="AC218" s="150"/>
    </row>
    <row r="219" spans="8:32">
      <c r="H219" s="153"/>
      <c r="I219" s="154"/>
      <c r="J219" s="154"/>
      <c r="K219" s="154"/>
      <c r="L219" s="154"/>
      <c r="M219" s="154"/>
      <c r="O219" s="140"/>
      <c r="P219" s="150"/>
      <c r="Q219" s="150"/>
      <c r="R219" s="150"/>
      <c r="S219" s="150"/>
      <c r="T219" s="150"/>
      <c r="AC219" s="150"/>
    </row>
    <row r="220" spans="8:32">
      <c r="H220" s="153"/>
      <c r="I220" s="154"/>
      <c r="J220" s="154"/>
      <c r="K220" s="154"/>
      <c r="L220" s="154"/>
      <c r="M220" s="154"/>
      <c r="O220" s="140"/>
      <c r="P220" s="150"/>
      <c r="Q220" s="150"/>
      <c r="R220" s="150"/>
      <c r="S220" s="150"/>
      <c r="T220" s="150"/>
      <c r="AC220" s="150"/>
    </row>
    <row r="221" spans="8:32">
      <c r="H221" s="153"/>
      <c r="I221" s="154"/>
      <c r="J221" s="154"/>
      <c r="K221" s="154"/>
      <c r="L221" s="154"/>
      <c r="M221" s="154"/>
      <c r="O221" s="140"/>
      <c r="P221" s="150"/>
      <c r="Q221" s="150"/>
      <c r="R221" s="150"/>
      <c r="S221" s="150"/>
      <c r="T221" s="150"/>
      <c r="AC221" s="150"/>
    </row>
    <row r="222" spans="8:32">
      <c r="H222" s="153"/>
      <c r="I222" s="154"/>
      <c r="J222" s="154"/>
      <c r="K222" s="154"/>
      <c r="L222" s="154"/>
      <c r="M222" s="154"/>
      <c r="O222" s="140"/>
      <c r="P222" s="150"/>
      <c r="Q222" s="150"/>
      <c r="R222" s="150"/>
      <c r="S222" s="150"/>
      <c r="T222" s="150"/>
      <c r="AC222" s="150"/>
    </row>
    <row r="223" spans="8:32">
      <c r="H223" s="153"/>
      <c r="I223" s="154"/>
      <c r="J223" s="154"/>
      <c r="K223" s="154"/>
      <c r="L223" s="154"/>
      <c r="M223" s="154"/>
      <c r="O223" s="140"/>
      <c r="P223" s="150"/>
      <c r="Q223" s="150"/>
      <c r="R223" s="150"/>
      <c r="S223" s="150"/>
      <c r="T223" s="150"/>
      <c r="AC223" s="150"/>
    </row>
    <row r="224" spans="8:32">
      <c r="H224" s="153"/>
      <c r="I224" s="154"/>
      <c r="J224" s="154"/>
      <c r="K224" s="154"/>
      <c r="L224" s="154"/>
      <c r="M224" s="154"/>
      <c r="O224" s="140"/>
      <c r="P224" s="150"/>
      <c r="Q224" s="150"/>
      <c r="R224" s="150"/>
      <c r="S224" s="150"/>
      <c r="T224" s="150"/>
      <c r="AC224" s="150"/>
    </row>
    <row r="225" spans="8:29">
      <c r="H225" s="153"/>
      <c r="I225" s="154"/>
      <c r="J225" s="154"/>
      <c r="K225" s="154"/>
      <c r="L225" s="154"/>
      <c r="M225" s="154"/>
      <c r="O225" s="140"/>
      <c r="P225" s="150"/>
      <c r="Q225" s="150"/>
      <c r="R225" s="150"/>
      <c r="S225" s="150"/>
      <c r="T225" s="150"/>
      <c r="AC225" s="150"/>
    </row>
    <row r="226" spans="8:29">
      <c r="H226" s="153"/>
      <c r="I226" s="154"/>
      <c r="J226" s="154"/>
      <c r="K226" s="154"/>
      <c r="L226" s="154"/>
      <c r="M226" s="154"/>
      <c r="O226" s="140"/>
      <c r="P226" s="150"/>
      <c r="Q226" s="150"/>
      <c r="R226" s="150"/>
      <c r="S226" s="150"/>
      <c r="T226" s="150"/>
      <c r="AC226" s="150"/>
    </row>
    <row r="227" spans="8:29">
      <c r="H227" s="153"/>
      <c r="I227" s="154"/>
      <c r="J227" s="154"/>
      <c r="K227" s="154"/>
      <c r="L227" s="154"/>
      <c r="M227" s="154"/>
      <c r="O227" s="140"/>
      <c r="P227" s="150"/>
      <c r="Q227" s="150"/>
      <c r="R227" s="150"/>
      <c r="S227" s="150"/>
      <c r="T227" s="150"/>
    </row>
    <row r="228" spans="8:29">
      <c r="H228" s="153"/>
      <c r="I228" s="154"/>
      <c r="J228" s="154"/>
      <c r="K228" s="154"/>
      <c r="L228" s="154"/>
      <c r="M228" s="154"/>
      <c r="O228" s="140"/>
      <c r="P228" s="150"/>
      <c r="Q228" s="150"/>
      <c r="R228" s="150"/>
      <c r="S228" s="150"/>
      <c r="T228" s="150"/>
    </row>
    <row r="229" spans="8:29">
      <c r="H229" s="153"/>
      <c r="I229" s="154"/>
      <c r="J229" s="154"/>
      <c r="K229" s="154"/>
      <c r="L229" s="154"/>
      <c r="M229" s="154"/>
      <c r="O229" s="140"/>
      <c r="P229" s="150"/>
      <c r="Q229" s="150"/>
      <c r="R229" s="150"/>
      <c r="S229" s="150"/>
      <c r="T229" s="150"/>
    </row>
    <row r="230" spans="8:29">
      <c r="H230" s="153"/>
      <c r="I230" s="154"/>
      <c r="J230" s="154"/>
      <c r="K230" s="154"/>
      <c r="L230" s="154"/>
      <c r="M230" s="154"/>
      <c r="O230" s="140"/>
      <c r="P230" s="150"/>
      <c r="Q230" s="150"/>
      <c r="R230" s="150"/>
      <c r="S230" s="150"/>
      <c r="T230" s="150"/>
    </row>
    <row r="231" spans="8:29">
      <c r="H231" s="153"/>
      <c r="I231" s="154"/>
      <c r="J231" s="154"/>
      <c r="K231" s="154"/>
      <c r="L231" s="154"/>
      <c r="M231" s="154"/>
      <c r="O231" s="140"/>
      <c r="P231" s="150"/>
      <c r="Q231" s="150"/>
      <c r="R231" s="150"/>
      <c r="S231" s="150"/>
      <c r="T231" s="150"/>
    </row>
    <row r="232" spans="8:29">
      <c r="H232" s="153"/>
      <c r="I232" s="154"/>
      <c r="J232" s="154"/>
      <c r="K232" s="154"/>
      <c r="L232" s="154"/>
      <c r="M232" s="154"/>
      <c r="O232" s="140"/>
      <c r="P232" s="150"/>
      <c r="Q232" s="150"/>
      <c r="R232" s="150"/>
      <c r="S232" s="150"/>
      <c r="T232" s="150"/>
    </row>
    <row r="233" spans="8:29">
      <c r="H233" s="153"/>
      <c r="I233" s="154"/>
      <c r="J233" s="154"/>
      <c r="K233" s="154"/>
      <c r="L233" s="154"/>
      <c r="M233" s="154"/>
      <c r="O233" s="140"/>
      <c r="P233" s="150"/>
      <c r="Q233" s="150"/>
      <c r="R233" s="150"/>
      <c r="S233" s="150"/>
      <c r="T233" s="150"/>
    </row>
    <row r="234" spans="8:29">
      <c r="H234" s="153"/>
      <c r="I234" s="154"/>
      <c r="J234" s="154"/>
      <c r="K234" s="154"/>
      <c r="L234" s="154"/>
      <c r="M234" s="154"/>
      <c r="O234" s="140"/>
      <c r="P234" s="150"/>
      <c r="Q234" s="150"/>
      <c r="R234" s="150"/>
      <c r="S234" s="150"/>
      <c r="T234" s="150"/>
    </row>
    <row r="235" spans="8:29">
      <c r="H235" s="153"/>
      <c r="I235" s="154"/>
      <c r="J235" s="154"/>
      <c r="K235" s="154"/>
      <c r="L235" s="154"/>
      <c r="M235" s="154"/>
      <c r="O235" s="140"/>
      <c r="P235" s="150"/>
      <c r="Q235" s="150"/>
      <c r="R235" s="150"/>
      <c r="S235" s="150"/>
      <c r="T235" s="150"/>
    </row>
    <row r="236" spans="8:29">
      <c r="H236" s="153"/>
      <c r="I236" s="154"/>
      <c r="J236" s="154"/>
      <c r="K236" s="154"/>
      <c r="L236" s="154"/>
      <c r="M236" s="154"/>
      <c r="O236" s="140"/>
      <c r="P236" s="150"/>
      <c r="Q236" s="150"/>
      <c r="R236" s="150"/>
      <c r="S236" s="150"/>
      <c r="T236" s="150"/>
    </row>
    <row r="237" spans="8:29">
      <c r="H237" s="153"/>
      <c r="I237" s="154"/>
      <c r="J237" s="154"/>
      <c r="K237" s="154"/>
      <c r="L237" s="154"/>
      <c r="M237" s="154"/>
      <c r="O237" s="140"/>
      <c r="P237" s="150"/>
      <c r="Q237" s="150"/>
      <c r="R237" s="150"/>
      <c r="S237" s="150"/>
      <c r="T237" s="150"/>
    </row>
    <row r="238" spans="8:29">
      <c r="H238" s="153"/>
      <c r="I238" s="154"/>
      <c r="J238" s="154"/>
      <c r="K238" s="154"/>
      <c r="L238" s="154"/>
      <c r="M238" s="154"/>
      <c r="O238" s="140"/>
      <c r="P238" s="150"/>
      <c r="Q238" s="150"/>
      <c r="R238" s="150"/>
      <c r="S238" s="150"/>
      <c r="T238" s="150"/>
    </row>
    <row r="239" spans="8:29">
      <c r="H239" s="153"/>
      <c r="I239" s="154"/>
      <c r="J239" s="154"/>
      <c r="K239" s="154"/>
      <c r="L239" s="154"/>
      <c r="M239" s="154"/>
      <c r="O239" s="140"/>
      <c r="P239" s="150"/>
      <c r="Q239" s="150"/>
      <c r="R239" s="150"/>
      <c r="S239" s="150"/>
      <c r="T239" s="150"/>
    </row>
    <row r="240" spans="8:29">
      <c r="H240" s="153"/>
      <c r="I240" s="154"/>
      <c r="J240" s="154"/>
      <c r="K240" s="154"/>
      <c r="L240" s="154"/>
      <c r="M240" s="154"/>
      <c r="O240" s="140"/>
      <c r="P240" s="150"/>
      <c r="Q240" s="150"/>
      <c r="R240" s="150"/>
      <c r="S240" s="150"/>
      <c r="T240" s="150"/>
    </row>
    <row r="241" spans="8:20">
      <c r="H241" s="153"/>
      <c r="I241" s="154"/>
      <c r="J241" s="154"/>
      <c r="K241" s="154"/>
      <c r="L241" s="154"/>
      <c r="M241" s="154"/>
      <c r="O241" s="140"/>
      <c r="P241" s="150"/>
      <c r="Q241" s="150"/>
      <c r="R241" s="150"/>
      <c r="S241" s="150"/>
      <c r="T241" s="150"/>
    </row>
    <row r="242" spans="8:20">
      <c r="H242" s="153"/>
      <c r="I242" s="154"/>
      <c r="J242" s="154"/>
      <c r="K242" s="154"/>
      <c r="L242" s="154"/>
      <c r="M242" s="154"/>
      <c r="O242" s="140"/>
      <c r="P242" s="150"/>
      <c r="Q242" s="150"/>
      <c r="R242" s="150"/>
      <c r="S242" s="150"/>
      <c r="T242" s="150"/>
    </row>
    <row r="243" spans="8:20">
      <c r="H243" s="153"/>
      <c r="I243" s="154"/>
      <c r="J243" s="154"/>
      <c r="K243" s="154"/>
      <c r="L243" s="154"/>
      <c r="M243" s="154"/>
      <c r="O243" s="140"/>
      <c r="P243" s="150"/>
      <c r="Q243" s="150"/>
      <c r="R243" s="150"/>
      <c r="S243" s="150"/>
      <c r="T243" s="150"/>
    </row>
    <row r="244" spans="8:20">
      <c r="H244" s="153"/>
      <c r="I244" s="154"/>
      <c r="J244" s="154"/>
      <c r="K244" s="154"/>
      <c r="L244" s="154"/>
      <c r="M244" s="154"/>
      <c r="O244" s="140"/>
      <c r="P244" s="150"/>
      <c r="Q244" s="150"/>
      <c r="R244" s="150"/>
      <c r="S244" s="150"/>
      <c r="T244" s="150"/>
    </row>
    <row r="245" spans="8:20">
      <c r="H245" s="153"/>
      <c r="I245" s="154"/>
      <c r="J245" s="154"/>
      <c r="K245" s="154"/>
      <c r="L245" s="154"/>
      <c r="M245" s="154"/>
      <c r="O245" s="140"/>
      <c r="P245" s="150"/>
      <c r="Q245" s="150"/>
      <c r="R245" s="150"/>
      <c r="S245" s="150"/>
      <c r="T245" s="150"/>
    </row>
    <row r="246" spans="8:20">
      <c r="H246" s="153"/>
      <c r="I246" s="154"/>
      <c r="J246" s="154"/>
      <c r="K246" s="154"/>
      <c r="L246" s="154"/>
      <c r="M246" s="154"/>
      <c r="O246" s="140"/>
      <c r="P246" s="150"/>
      <c r="Q246" s="150"/>
      <c r="R246" s="150"/>
      <c r="S246" s="150"/>
      <c r="T246" s="150"/>
    </row>
    <row r="247" spans="8:20">
      <c r="H247" s="153"/>
      <c r="I247" s="154"/>
      <c r="J247" s="154"/>
      <c r="K247" s="154"/>
      <c r="L247" s="154"/>
      <c r="M247" s="154"/>
      <c r="O247" s="140"/>
      <c r="P247" s="150"/>
      <c r="Q247" s="150"/>
      <c r="R247" s="150"/>
      <c r="S247" s="150"/>
      <c r="T247" s="150"/>
    </row>
    <row r="248" spans="8:20">
      <c r="H248" s="153"/>
      <c r="I248" s="154"/>
      <c r="J248" s="154"/>
      <c r="K248" s="154"/>
      <c r="L248" s="154"/>
      <c r="M248" s="154"/>
      <c r="O248" s="140"/>
      <c r="P248" s="150"/>
      <c r="Q248" s="150"/>
      <c r="R248" s="150"/>
      <c r="S248" s="150"/>
      <c r="T248" s="150"/>
    </row>
    <row r="249" spans="8:20">
      <c r="H249" s="153"/>
      <c r="I249" s="154"/>
      <c r="J249" s="154"/>
      <c r="K249" s="154"/>
      <c r="L249" s="154"/>
      <c r="M249" s="154"/>
      <c r="O249" s="140"/>
      <c r="P249" s="150"/>
      <c r="Q249" s="150"/>
      <c r="R249" s="150"/>
      <c r="S249" s="150"/>
      <c r="T249" s="150"/>
    </row>
    <row r="250" spans="8:20">
      <c r="H250" s="153"/>
      <c r="I250" s="154"/>
      <c r="J250" s="154"/>
      <c r="K250" s="154"/>
      <c r="L250" s="154"/>
      <c r="M250" s="154"/>
      <c r="O250" s="140"/>
      <c r="P250" s="150"/>
      <c r="Q250" s="150"/>
      <c r="R250" s="150"/>
      <c r="S250" s="150"/>
      <c r="T250" s="150"/>
    </row>
    <row r="251" spans="8:20">
      <c r="H251" s="153"/>
      <c r="I251" s="154"/>
      <c r="J251" s="154"/>
      <c r="K251" s="154"/>
      <c r="L251" s="154"/>
      <c r="M251" s="154"/>
      <c r="O251" s="140"/>
      <c r="P251" s="150"/>
      <c r="Q251" s="150"/>
      <c r="R251" s="150"/>
      <c r="S251" s="150"/>
      <c r="T251" s="150"/>
    </row>
    <row r="252" spans="8:20">
      <c r="H252" s="153"/>
      <c r="I252" s="154"/>
      <c r="J252" s="154"/>
      <c r="K252" s="154"/>
      <c r="L252" s="154"/>
      <c r="M252" s="154"/>
      <c r="O252" s="140"/>
      <c r="P252" s="150"/>
      <c r="Q252" s="150"/>
      <c r="R252" s="150"/>
      <c r="S252" s="150"/>
      <c r="T252" s="150"/>
    </row>
    <row r="253" spans="8:20">
      <c r="H253" s="153"/>
      <c r="I253" s="154"/>
      <c r="J253" s="154"/>
      <c r="K253" s="154"/>
      <c r="L253" s="154"/>
      <c r="M253" s="154"/>
      <c r="O253" s="140"/>
      <c r="P253" s="150"/>
      <c r="Q253" s="150"/>
      <c r="R253" s="150"/>
      <c r="S253" s="150"/>
      <c r="T253" s="150"/>
    </row>
    <row r="254" spans="8:20">
      <c r="H254" s="153"/>
      <c r="I254" s="154"/>
      <c r="J254" s="154"/>
      <c r="K254" s="154"/>
      <c r="L254" s="154"/>
      <c r="M254" s="154"/>
      <c r="O254" s="140"/>
      <c r="P254" s="150"/>
      <c r="Q254" s="150"/>
      <c r="R254" s="150"/>
      <c r="S254" s="150"/>
      <c r="T254" s="150"/>
    </row>
    <row r="255" spans="8:20">
      <c r="H255" s="153"/>
      <c r="I255" s="154"/>
      <c r="J255" s="154"/>
      <c r="K255" s="154"/>
      <c r="L255" s="154"/>
      <c r="M255" s="154"/>
      <c r="O255" s="140"/>
      <c r="P255" s="150"/>
      <c r="Q255" s="150"/>
      <c r="R255" s="150"/>
      <c r="S255" s="150"/>
      <c r="T255" s="150"/>
    </row>
    <row r="256" spans="8:20">
      <c r="H256" s="153"/>
      <c r="I256" s="154"/>
      <c r="J256" s="154"/>
      <c r="K256" s="154"/>
      <c r="L256" s="154"/>
      <c r="M256" s="154"/>
      <c r="O256" s="140"/>
      <c r="P256" s="150"/>
      <c r="Q256" s="150"/>
      <c r="R256" s="150"/>
      <c r="S256" s="150"/>
      <c r="T256" s="150"/>
    </row>
    <row r="257" spans="8:20">
      <c r="H257" s="153"/>
      <c r="I257" s="154"/>
      <c r="J257" s="154"/>
      <c r="K257" s="154"/>
      <c r="L257" s="154"/>
      <c r="M257" s="154"/>
      <c r="O257" s="140"/>
      <c r="P257" s="150"/>
      <c r="Q257" s="150"/>
      <c r="R257" s="150"/>
      <c r="S257" s="150"/>
      <c r="T257" s="150"/>
    </row>
    <row r="258" spans="8:20">
      <c r="H258" s="153"/>
      <c r="I258" s="154"/>
      <c r="J258" s="154"/>
      <c r="K258" s="154"/>
      <c r="L258" s="154"/>
      <c r="M258" s="154"/>
      <c r="O258" s="140"/>
      <c r="P258" s="150"/>
      <c r="Q258" s="150"/>
      <c r="R258" s="150"/>
      <c r="S258" s="150"/>
      <c r="T258" s="150"/>
    </row>
    <row r="259" spans="8:20">
      <c r="H259" s="153"/>
      <c r="I259" s="154"/>
      <c r="J259" s="154"/>
      <c r="K259" s="154"/>
      <c r="L259" s="154"/>
      <c r="M259" s="154"/>
      <c r="O259" s="140"/>
      <c r="P259" s="150"/>
      <c r="Q259" s="150"/>
      <c r="R259" s="150"/>
      <c r="S259" s="150"/>
      <c r="T259" s="150"/>
    </row>
    <row r="260" spans="8:20">
      <c r="H260" s="153"/>
      <c r="I260" s="154"/>
      <c r="J260" s="154"/>
      <c r="K260" s="154"/>
      <c r="L260" s="154"/>
      <c r="M260" s="154"/>
      <c r="O260" s="140"/>
      <c r="P260" s="150"/>
      <c r="Q260" s="150"/>
      <c r="R260" s="150"/>
      <c r="S260" s="150"/>
      <c r="T260" s="150"/>
    </row>
    <row r="261" spans="8:20">
      <c r="H261" s="153"/>
      <c r="I261" s="154"/>
      <c r="J261" s="154"/>
      <c r="K261" s="154"/>
      <c r="L261" s="154"/>
      <c r="M261" s="154"/>
      <c r="O261" s="140"/>
      <c r="P261" s="150"/>
      <c r="Q261" s="150"/>
      <c r="R261" s="150"/>
      <c r="S261" s="150"/>
      <c r="T261" s="150"/>
    </row>
    <row r="262" spans="8:20">
      <c r="H262" s="153"/>
      <c r="I262" s="154"/>
      <c r="J262" s="154"/>
      <c r="K262" s="154"/>
      <c r="L262" s="154"/>
      <c r="M262" s="154"/>
      <c r="O262" s="140"/>
      <c r="P262" s="150"/>
      <c r="Q262" s="150"/>
      <c r="R262" s="150"/>
      <c r="S262" s="150"/>
      <c r="T262" s="150"/>
    </row>
    <row r="263" spans="8:20">
      <c r="H263" s="153"/>
      <c r="I263" s="154"/>
      <c r="J263" s="154"/>
      <c r="K263" s="154"/>
      <c r="L263" s="154"/>
      <c r="M263" s="154"/>
      <c r="O263" s="140"/>
      <c r="P263" s="150"/>
      <c r="Q263" s="150"/>
      <c r="R263" s="150"/>
      <c r="S263" s="150"/>
      <c r="T263" s="150"/>
    </row>
    <row r="264" spans="8:20">
      <c r="H264" s="153"/>
      <c r="I264" s="154"/>
      <c r="J264" s="154"/>
      <c r="K264" s="154"/>
      <c r="L264" s="154"/>
      <c r="M264" s="154"/>
      <c r="O264" s="140"/>
      <c r="P264" s="150"/>
      <c r="Q264" s="150"/>
      <c r="R264" s="150"/>
      <c r="S264" s="150"/>
      <c r="T264" s="150"/>
    </row>
    <row r="265" spans="8:20">
      <c r="H265" s="153"/>
      <c r="I265" s="154"/>
      <c r="J265" s="154"/>
      <c r="K265" s="154"/>
      <c r="L265" s="154"/>
      <c r="M265" s="154"/>
      <c r="O265" s="140"/>
      <c r="P265" s="150"/>
      <c r="Q265" s="150"/>
      <c r="R265" s="150"/>
      <c r="S265" s="150"/>
      <c r="T265" s="150"/>
    </row>
    <row r="266" spans="8:20">
      <c r="H266" s="153"/>
      <c r="I266" s="154"/>
      <c r="J266" s="154"/>
      <c r="K266" s="154"/>
      <c r="L266" s="154"/>
      <c r="M266" s="154"/>
      <c r="O266" s="140"/>
      <c r="P266" s="150"/>
      <c r="Q266" s="150"/>
      <c r="R266" s="150"/>
      <c r="S266" s="150"/>
      <c r="T266" s="150"/>
    </row>
    <row r="267" spans="8:20">
      <c r="H267" s="153"/>
      <c r="I267" s="154"/>
      <c r="J267" s="154"/>
      <c r="K267" s="154"/>
      <c r="L267" s="154"/>
      <c r="M267" s="154"/>
      <c r="O267" s="140"/>
      <c r="P267" s="150"/>
      <c r="Q267" s="150"/>
      <c r="R267" s="150"/>
      <c r="S267" s="150"/>
      <c r="T267" s="150"/>
    </row>
    <row r="268" spans="8:20">
      <c r="H268" s="153"/>
      <c r="I268" s="154"/>
      <c r="J268" s="154"/>
      <c r="K268" s="154"/>
      <c r="L268" s="154"/>
      <c r="M268" s="154"/>
      <c r="O268" s="140"/>
      <c r="P268" s="150"/>
      <c r="Q268" s="150"/>
      <c r="R268" s="150"/>
      <c r="S268" s="150"/>
      <c r="T268" s="150"/>
    </row>
    <row r="269" spans="8:20">
      <c r="H269" s="153"/>
      <c r="I269" s="154"/>
      <c r="J269" s="154"/>
      <c r="K269" s="154"/>
      <c r="L269" s="154"/>
      <c r="M269" s="154"/>
      <c r="O269" s="140"/>
      <c r="P269" s="150"/>
      <c r="Q269" s="150"/>
      <c r="R269" s="150"/>
      <c r="S269" s="150"/>
      <c r="T269" s="150"/>
    </row>
    <row r="270" spans="8:20">
      <c r="H270" s="153"/>
      <c r="I270" s="154"/>
      <c r="J270" s="154"/>
      <c r="K270" s="154"/>
      <c r="L270" s="154"/>
      <c r="M270" s="154"/>
      <c r="O270" s="140"/>
      <c r="P270" s="150"/>
      <c r="Q270" s="150"/>
      <c r="R270" s="150"/>
      <c r="S270" s="150"/>
      <c r="T270" s="150"/>
    </row>
    <row r="271" spans="8:20">
      <c r="H271" s="153"/>
      <c r="I271" s="154"/>
      <c r="J271" s="154"/>
      <c r="K271" s="154"/>
      <c r="L271" s="154"/>
      <c r="M271" s="154"/>
      <c r="O271" s="140"/>
      <c r="P271" s="150"/>
      <c r="Q271" s="150"/>
      <c r="R271" s="150"/>
      <c r="S271" s="150"/>
      <c r="T271" s="150"/>
    </row>
    <row r="272" spans="8:20">
      <c r="H272" s="153"/>
      <c r="I272" s="154"/>
      <c r="J272" s="154"/>
      <c r="K272" s="154"/>
      <c r="L272" s="154"/>
      <c r="M272" s="154"/>
      <c r="O272" s="140"/>
      <c r="P272" s="150"/>
      <c r="Q272" s="150"/>
      <c r="R272" s="150"/>
      <c r="S272" s="150"/>
      <c r="T272" s="150"/>
    </row>
    <row r="273" spans="8:20">
      <c r="H273" s="153"/>
      <c r="I273" s="154"/>
      <c r="J273" s="154"/>
      <c r="K273" s="154"/>
      <c r="L273" s="154"/>
      <c r="M273" s="154"/>
      <c r="O273" s="140"/>
      <c r="P273" s="150"/>
      <c r="Q273" s="150"/>
      <c r="R273" s="150"/>
      <c r="S273" s="150"/>
      <c r="T273" s="150"/>
    </row>
    <row r="274" spans="8:20">
      <c r="H274" s="153"/>
      <c r="I274" s="154"/>
      <c r="J274" s="154"/>
      <c r="K274" s="154"/>
      <c r="L274" s="154"/>
      <c r="M274" s="154"/>
      <c r="O274" s="140"/>
      <c r="P274" s="150"/>
      <c r="Q274" s="150"/>
      <c r="R274" s="150"/>
      <c r="S274" s="150"/>
      <c r="T274" s="150"/>
    </row>
    <row r="275" spans="8:20">
      <c r="H275" s="153"/>
      <c r="I275" s="154"/>
      <c r="J275" s="154"/>
      <c r="K275" s="154"/>
      <c r="L275" s="154"/>
      <c r="M275" s="154"/>
      <c r="O275" s="140"/>
      <c r="P275" s="150"/>
      <c r="Q275" s="150"/>
      <c r="R275" s="150"/>
      <c r="S275" s="150"/>
      <c r="T275" s="150"/>
    </row>
    <row r="276" spans="8:20">
      <c r="H276" s="153"/>
      <c r="I276" s="154"/>
      <c r="J276" s="154"/>
      <c r="K276" s="154"/>
      <c r="L276" s="154"/>
      <c r="M276" s="154"/>
      <c r="O276" s="140"/>
      <c r="P276" s="150"/>
      <c r="Q276" s="150"/>
      <c r="R276" s="150"/>
      <c r="S276" s="150"/>
      <c r="T276" s="150"/>
    </row>
    <row r="277" spans="8:20">
      <c r="H277" s="153"/>
      <c r="I277" s="154"/>
      <c r="J277" s="154"/>
      <c r="K277" s="154"/>
      <c r="L277" s="154"/>
      <c r="M277" s="154"/>
      <c r="O277" s="140"/>
      <c r="P277" s="150"/>
      <c r="Q277" s="150"/>
      <c r="R277" s="150"/>
      <c r="S277" s="150"/>
      <c r="T277" s="150"/>
    </row>
    <row r="278" spans="8:20">
      <c r="H278" s="153"/>
      <c r="I278" s="154"/>
      <c r="J278" s="154"/>
      <c r="K278" s="154"/>
      <c r="L278" s="154"/>
      <c r="M278" s="154"/>
      <c r="O278" s="140"/>
      <c r="P278" s="150"/>
      <c r="Q278" s="150"/>
      <c r="R278" s="150"/>
      <c r="S278" s="150"/>
      <c r="T278" s="150"/>
    </row>
    <row r="279" spans="8:20">
      <c r="H279" s="153"/>
      <c r="I279" s="154"/>
      <c r="J279" s="154"/>
      <c r="K279" s="154"/>
      <c r="L279" s="154"/>
      <c r="M279" s="154"/>
      <c r="O279" s="140"/>
      <c r="P279" s="150"/>
      <c r="Q279" s="150"/>
      <c r="R279" s="150"/>
      <c r="S279" s="150"/>
      <c r="T279" s="150"/>
    </row>
    <row r="280" spans="8:20">
      <c r="H280" s="153"/>
      <c r="I280" s="154"/>
      <c r="J280" s="154"/>
      <c r="K280" s="154"/>
      <c r="L280" s="154"/>
      <c r="M280" s="154"/>
      <c r="O280" s="140"/>
      <c r="P280" s="150"/>
      <c r="Q280" s="150"/>
      <c r="R280" s="150"/>
      <c r="S280" s="150"/>
      <c r="T280" s="150"/>
    </row>
    <row r="281" spans="8:20">
      <c r="H281" s="153"/>
      <c r="I281" s="154"/>
      <c r="J281" s="154"/>
      <c r="K281" s="154"/>
      <c r="L281" s="154"/>
      <c r="M281" s="154"/>
      <c r="O281" s="140"/>
      <c r="P281" s="150"/>
      <c r="Q281" s="150"/>
      <c r="R281" s="150"/>
      <c r="S281" s="150"/>
      <c r="T281" s="150"/>
    </row>
    <row r="282" spans="8:20">
      <c r="H282" s="153"/>
      <c r="I282" s="154"/>
      <c r="J282" s="154"/>
      <c r="K282" s="154"/>
      <c r="L282" s="154"/>
      <c r="M282" s="154"/>
      <c r="O282" s="140"/>
      <c r="P282" s="150"/>
      <c r="Q282" s="150"/>
      <c r="R282" s="150"/>
      <c r="S282" s="150"/>
      <c r="T282" s="150"/>
    </row>
    <row r="283" spans="8:20">
      <c r="H283" s="153"/>
      <c r="I283" s="154"/>
      <c r="J283" s="154"/>
      <c r="K283" s="154"/>
      <c r="L283" s="154"/>
      <c r="M283" s="154"/>
      <c r="O283" s="140"/>
      <c r="P283" s="150"/>
      <c r="Q283" s="150"/>
      <c r="R283" s="150"/>
      <c r="S283" s="150"/>
      <c r="T283" s="150"/>
    </row>
    <row r="284" spans="8:20">
      <c r="H284" s="153"/>
      <c r="I284" s="154"/>
      <c r="J284" s="154"/>
      <c r="K284" s="154"/>
      <c r="L284" s="154"/>
      <c r="M284" s="154"/>
      <c r="O284" s="140"/>
      <c r="P284" s="150"/>
      <c r="Q284" s="150"/>
      <c r="R284" s="150"/>
      <c r="S284" s="150"/>
      <c r="T284" s="150"/>
    </row>
    <row r="285" spans="8:20">
      <c r="H285" s="153"/>
      <c r="I285" s="154"/>
      <c r="J285" s="154"/>
      <c r="K285" s="154"/>
      <c r="L285" s="154"/>
      <c r="M285" s="154"/>
      <c r="O285" s="140"/>
      <c r="P285" s="150"/>
      <c r="Q285" s="150"/>
      <c r="R285" s="150"/>
      <c r="S285" s="150"/>
      <c r="T285" s="150"/>
    </row>
    <row r="286" spans="8:20">
      <c r="H286" s="153"/>
      <c r="I286" s="154"/>
      <c r="J286" s="154"/>
      <c r="K286" s="154"/>
      <c r="L286" s="154"/>
      <c r="M286" s="154"/>
      <c r="O286" s="140"/>
      <c r="P286" s="150"/>
      <c r="Q286" s="150"/>
      <c r="R286" s="150"/>
      <c r="S286" s="150"/>
      <c r="T286" s="150"/>
    </row>
    <row r="287" spans="8:20">
      <c r="H287" s="153"/>
      <c r="I287" s="154"/>
      <c r="J287" s="154"/>
      <c r="K287" s="154"/>
      <c r="L287" s="154"/>
      <c r="M287" s="154"/>
      <c r="O287" s="140"/>
      <c r="P287" s="150"/>
      <c r="Q287" s="150"/>
      <c r="R287" s="150"/>
      <c r="S287" s="150"/>
      <c r="T287" s="150"/>
    </row>
    <row r="288" spans="8:20">
      <c r="H288" s="153"/>
      <c r="I288" s="154"/>
      <c r="J288" s="154"/>
      <c r="K288" s="154"/>
      <c r="L288" s="154"/>
      <c r="M288" s="154"/>
      <c r="O288" s="140"/>
      <c r="P288" s="150"/>
      <c r="Q288" s="150"/>
      <c r="R288" s="150"/>
      <c r="S288" s="150"/>
      <c r="T288" s="150"/>
    </row>
    <row r="289" spans="8:20">
      <c r="H289" s="153"/>
      <c r="I289" s="154"/>
      <c r="J289" s="154"/>
      <c r="K289" s="154"/>
      <c r="L289" s="154"/>
      <c r="M289" s="154"/>
      <c r="O289" s="140"/>
      <c r="P289" s="150"/>
      <c r="Q289" s="150"/>
      <c r="R289" s="150"/>
      <c r="S289" s="150"/>
      <c r="T289" s="150"/>
    </row>
    <row r="290" spans="8:20">
      <c r="H290" s="153"/>
      <c r="I290" s="154"/>
      <c r="J290" s="154"/>
      <c r="K290" s="154"/>
      <c r="L290" s="154"/>
      <c r="M290" s="154"/>
      <c r="O290" s="140"/>
      <c r="P290" s="150"/>
      <c r="Q290" s="150"/>
      <c r="R290" s="150"/>
      <c r="S290" s="150"/>
      <c r="T290" s="150"/>
    </row>
    <row r="291" spans="8:20">
      <c r="H291" s="153"/>
      <c r="I291" s="154"/>
      <c r="J291" s="154"/>
      <c r="K291" s="154"/>
      <c r="L291" s="154"/>
      <c r="M291" s="154"/>
      <c r="O291" s="140"/>
      <c r="P291" s="150"/>
      <c r="Q291" s="150"/>
      <c r="R291" s="150"/>
      <c r="S291" s="150"/>
      <c r="T291" s="150"/>
    </row>
    <row r="292" spans="8:20">
      <c r="H292" s="153"/>
      <c r="I292" s="154"/>
      <c r="J292" s="154"/>
      <c r="K292" s="154"/>
      <c r="L292" s="154"/>
      <c r="M292" s="154"/>
      <c r="O292" s="140"/>
      <c r="P292" s="150"/>
      <c r="Q292" s="150"/>
      <c r="R292" s="150"/>
      <c r="S292" s="150"/>
      <c r="T292" s="150"/>
    </row>
    <row r="293" spans="8:20">
      <c r="H293" s="153"/>
      <c r="I293" s="154"/>
      <c r="J293" s="154"/>
      <c r="K293" s="154"/>
      <c r="L293" s="154"/>
      <c r="M293" s="154"/>
      <c r="O293" s="155"/>
      <c r="P293" s="150"/>
      <c r="Q293" s="150"/>
      <c r="R293" s="150"/>
      <c r="S293" s="150"/>
      <c r="T293" s="150"/>
    </row>
    <row r="294" spans="8:20">
      <c r="H294" s="153"/>
      <c r="I294" s="154"/>
      <c r="J294" s="154"/>
      <c r="K294" s="154"/>
      <c r="L294" s="154"/>
      <c r="M294" s="154"/>
      <c r="O294" s="155"/>
      <c r="P294" s="150"/>
      <c r="Q294" s="150"/>
      <c r="R294" s="150"/>
      <c r="S294" s="150"/>
      <c r="T294" s="150"/>
    </row>
    <row r="295" spans="8:20">
      <c r="H295" s="153"/>
      <c r="I295" s="154"/>
      <c r="J295" s="154"/>
      <c r="K295" s="154"/>
      <c r="L295" s="154"/>
      <c r="M295" s="154"/>
      <c r="O295" s="155"/>
      <c r="P295" s="150"/>
      <c r="Q295" s="150"/>
      <c r="R295" s="150"/>
      <c r="S295" s="150"/>
      <c r="T295" s="150"/>
    </row>
    <row r="296" spans="8:20">
      <c r="H296" s="153"/>
      <c r="I296" s="154"/>
      <c r="J296" s="154"/>
      <c r="K296" s="154"/>
      <c r="L296" s="154"/>
      <c r="M296" s="154"/>
      <c r="O296" s="155"/>
      <c r="P296" s="150"/>
      <c r="Q296" s="150"/>
      <c r="R296" s="150"/>
      <c r="S296" s="150"/>
      <c r="T296" s="150"/>
    </row>
    <row r="297" spans="8:20">
      <c r="H297" s="153"/>
      <c r="I297" s="154"/>
      <c r="J297" s="154"/>
      <c r="K297" s="154"/>
      <c r="L297" s="154"/>
      <c r="M297" s="154"/>
      <c r="O297" s="155"/>
      <c r="P297" s="150"/>
      <c r="Q297" s="150"/>
      <c r="R297" s="150"/>
      <c r="S297" s="150"/>
      <c r="T297" s="150"/>
    </row>
    <row r="298" spans="8:20">
      <c r="H298" s="153"/>
      <c r="I298" s="154"/>
      <c r="J298" s="154"/>
      <c r="K298" s="154"/>
      <c r="L298" s="154"/>
      <c r="M298" s="154"/>
      <c r="O298" s="155"/>
      <c r="P298" s="150"/>
      <c r="Q298" s="150"/>
      <c r="R298" s="150"/>
      <c r="S298" s="150"/>
      <c r="T298" s="150"/>
    </row>
    <row r="299" spans="8:20">
      <c r="H299" s="153"/>
      <c r="I299" s="154"/>
      <c r="J299" s="154"/>
      <c r="K299" s="154"/>
      <c r="L299" s="154"/>
      <c r="M299" s="154"/>
      <c r="O299" s="155"/>
      <c r="P299" s="150"/>
      <c r="Q299" s="150"/>
      <c r="R299" s="150"/>
      <c r="S299" s="150"/>
      <c r="T299" s="150"/>
    </row>
    <row r="300" spans="8:20">
      <c r="H300" s="153"/>
      <c r="I300" s="154"/>
      <c r="J300" s="154"/>
      <c r="K300" s="154"/>
      <c r="L300" s="154"/>
      <c r="M300" s="154"/>
      <c r="O300" s="155"/>
      <c r="P300" s="150"/>
      <c r="Q300" s="150"/>
      <c r="R300" s="150"/>
      <c r="S300" s="150"/>
      <c r="T300" s="150"/>
    </row>
    <row r="301" spans="8:20">
      <c r="H301" s="153"/>
      <c r="I301" s="154"/>
      <c r="J301" s="154"/>
      <c r="K301" s="154"/>
      <c r="L301" s="154"/>
      <c r="M301" s="154"/>
      <c r="O301" s="155"/>
      <c r="P301" s="150"/>
      <c r="Q301" s="150"/>
      <c r="R301" s="150"/>
      <c r="S301" s="150"/>
      <c r="T301" s="150"/>
    </row>
    <row r="302" spans="8:20">
      <c r="H302" s="153"/>
      <c r="I302" s="154"/>
      <c r="J302" s="154"/>
      <c r="K302" s="154"/>
      <c r="L302" s="154"/>
      <c r="M302" s="154"/>
      <c r="O302" s="155"/>
      <c r="P302" s="150"/>
      <c r="Q302" s="150"/>
      <c r="R302" s="150"/>
      <c r="S302" s="150"/>
      <c r="T302" s="150"/>
    </row>
    <row r="303" spans="8:20">
      <c r="H303" s="153"/>
      <c r="I303" s="154"/>
      <c r="J303" s="154"/>
      <c r="K303" s="154"/>
      <c r="L303" s="154"/>
      <c r="M303" s="154"/>
      <c r="O303" s="155"/>
      <c r="P303" s="150"/>
      <c r="Q303" s="150"/>
      <c r="R303" s="150"/>
      <c r="S303" s="150"/>
      <c r="T303" s="150"/>
    </row>
    <row r="304" spans="8:20">
      <c r="H304" s="153"/>
      <c r="I304" s="154"/>
      <c r="J304" s="154"/>
      <c r="K304" s="154"/>
      <c r="L304" s="154"/>
      <c r="M304" s="154"/>
      <c r="O304" s="155"/>
      <c r="P304" s="150"/>
      <c r="Q304" s="150"/>
      <c r="R304" s="150"/>
      <c r="S304" s="150"/>
      <c r="T304" s="150"/>
    </row>
    <row r="305" spans="8:20">
      <c r="H305" s="153"/>
      <c r="I305" s="154"/>
      <c r="J305" s="154"/>
      <c r="K305" s="154"/>
      <c r="L305" s="154"/>
      <c r="M305" s="154"/>
      <c r="O305" s="155"/>
      <c r="P305" s="150"/>
      <c r="Q305" s="150"/>
      <c r="R305" s="150"/>
      <c r="S305" s="150"/>
      <c r="T305" s="150"/>
    </row>
    <row r="306" spans="8:20">
      <c r="H306" s="153"/>
      <c r="I306" s="154"/>
      <c r="J306" s="154"/>
      <c r="K306" s="154"/>
      <c r="L306" s="154"/>
      <c r="M306" s="154"/>
      <c r="O306" s="155"/>
      <c r="P306" s="150"/>
      <c r="Q306" s="150"/>
      <c r="R306" s="150"/>
      <c r="S306" s="150"/>
      <c r="T306" s="150"/>
    </row>
    <row r="307" spans="8:20">
      <c r="H307" s="153"/>
      <c r="I307" s="154"/>
      <c r="J307" s="154"/>
      <c r="K307" s="154"/>
      <c r="L307" s="154"/>
      <c r="M307" s="154"/>
      <c r="O307" s="155"/>
      <c r="P307" s="150"/>
      <c r="Q307" s="150"/>
      <c r="R307" s="150"/>
      <c r="S307" s="150"/>
      <c r="T307" s="150"/>
    </row>
    <row r="308" spans="8:20">
      <c r="H308" s="153"/>
      <c r="I308" s="154"/>
      <c r="J308" s="154"/>
      <c r="K308" s="154"/>
      <c r="L308" s="154"/>
      <c r="M308" s="154"/>
      <c r="O308" s="155"/>
      <c r="P308" s="150"/>
      <c r="Q308" s="150"/>
      <c r="R308" s="150"/>
      <c r="S308" s="150"/>
      <c r="T308" s="150"/>
    </row>
    <row r="309" spans="8:20">
      <c r="H309" s="153"/>
      <c r="I309" s="154"/>
      <c r="J309" s="154"/>
      <c r="K309" s="154"/>
      <c r="L309" s="154"/>
      <c r="M309" s="154"/>
      <c r="O309" s="155"/>
      <c r="P309" s="150"/>
      <c r="Q309" s="150"/>
      <c r="R309" s="150"/>
      <c r="S309" s="150"/>
      <c r="T309" s="150"/>
    </row>
    <row r="310" spans="8:20">
      <c r="H310" s="153"/>
      <c r="I310" s="154"/>
      <c r="J310" s="154"/>
      <c r="K310" s="154"/>
      <c r="L310" s="154"/>
      <c r="M310" s="154"/>
      <c r="O310" s="155"/>
      <c r="P310" s="150"/>
      <c r="Q310" s="150"/>
      <c r="R310" s="150"/>
      <c r="S310" s="150"/>
      <c r="T310" s="150"/>
    </row>
    <row r="311" spans="8:20">
      <c r="H311" s="153"/>
      <c r="I311" s="154"/>
      <c r="J311" s="154"/>
      <c r="K311" s="154"/>
      <c r="L311" s="154"/>
      <c r="M311" s="154"/>
      <c r="O311" s="155"/>
      <c r="P311" s="150"/>
      <c r="Q311" s="150"/>
      <c r="R311" s="150"/>
      <c r="S311" s="150"/>
      <c r="T311" s="150"/>
    </row>
    <row r="312" spans="8:20">
      <c r="H312" s="153"/>
      <c r="I312" s="154"/>
      <c r="J312" s="154"/>
      <c r="K312" s="154"/>
      <c r="L312" s="154"/>
      <c r="M312" s="154"/>
      <c r="O312" s="155"/>
      <c r="P312" s="150"/>
      <c r="Q312" s="150"/>
      <c r="R312" s="150"/>
      <c r="S312" s="150"/>
      <c r="T312" s="150"/>
    </row>
    <row r="313" spans="8:20">
      <c r="H313" s="153"/>
      <c r="I313" s="154"/>
      <c r="J313" s="154"/>
      <c r="K313" s="154"/>
      <c r="L313" s="154"/>
      <c r="M313" s="154"/>
      <c r="O313" s="155"/>
      <c r="P313" s="150"/>
      <c r="Q313" s="150"/>
      <c r="R313" s="150"/>
      <c r="S313" s="150"/>
      <c r="T313" s="150"/>
    </row>
    <row r="314" spans="8:20">
      <c r="H314" s="152"/>
      <c r="I314" s="152"/>
      <c r="J314" s="152"/>
      <c r="K314" s="152"/>
      <c r="L314" s="152"/>
      <c r="M314" s="152"/>
      <c r="O314" s="155"/>
      <c r="P314" s="150"/>
      <c r="Q314" s="150"/>
      <c r="R314" s="150"/>
      <c r="S314" s="150"/>
      <c r="T314" s="150"/>
    </row>
    <row r="315" spans="8:20">
      <c r="H315" s="152"/>
      <c r="I315" s="152"/>
      <c r="J315" s="152"/>
      <c r="K315" s="152"/>
      <c r="L315" s="152"/>
      <c r="M315" s="152"/>
      <c r="O315" s="155"/>
      <c r="P315" s="150"/>
      <c r="Q315" s="150"/>
      <c r="R315" s="150"/>
      <c r="S315" s="150"/>
      <c r="T315" s="150"/>
    </row>
    <row r="316" spans="8:20">
      <c r="H316" s="152"/>
      <c r="I316" s="152"/>
      <c r="J316" s="152"/>
      <c r="K316" s="152"/>
      <c r="L316" s="152"/>
      <c r="M316" s="152"/>
      <c r="O316" s="155"/>
      <c r="P316" s="150"/>
      <c r="Q316" s="150"/>
      <c r="R316" s="150"/>
      <c r="S316" s="150"/>
      <c r="T316" s="150"/>
    </row>
    <row r="317" spans="8:20">
      <c r="H317" s="152"/>
      <c r="I317" s="152"/>
      <c r="J317" s="152"/>
      <c r="K317" s="152"/>
      <c r="L317" s="152"/>
      <c r="M317" s="152"/>
      <c r="O317" s="155"/>
      <c r="P317" s="150"/>
      <c r="Q317" s="150"/>
      <c r="R317" s="150"/>
      <c r="S317" s="150"/>
      <c r="T317" s="150"/>
    </row>
    <row r="318" spans="8:20">
      <c r="H318" s="152"/>
      <c r="I318" s="152"/>
      <c r="J318" s="152"/>
      <c r="K318" s="152"/>
      <c r="L318" s="152"/>
      <c r="M318" s="152"/>
      <c r="O318" s="155"/>
      <c r="P318" s="150"/>
      <c r="Q318" s="150"/>
      <c r="R318" s="150"/>
      <c r="S318" s="150"/>
      <c r="T318" s="150"/>
    </row>
    <row r="319" spans="8:20">
      <c r="H319" s="152"/>
      <c r="I319" s="152"/>
      <c r="J319" s="152"/>
      <c r="K319" s="152"/>
      <c r="L319" s="152"/>
      <c r="M319" s="152"/>
      <c r="O319" s="155"/>
      <c r="P319" s="150"/>
      <c r="Q319" s="150"/>
      <c r="R319" s="150"/>
      <c r="S319" s="150"/>
      <c r="T319" s="150"/>
    </row>
    <row r="320" spans="8:20">
      <c r="H320" s="152"/>
      <c r="I320" s="152"/>
      <c r="J320" s="152"/>
      <c r="K320" s="152"/>
      <c r="L320" s="152"/>
      <c r="M320" s="152"/>
      <c r="O320" s="155"/>
      <c r="P320" s="150"/>
      <c r="Q320" s="150"/>
      <c r="R320" s="150"/>
      <c r="S320" s="150"/>
      <c r="T320" s="150"/>
    </row>
    <row r="321" spans="8:20">
      <c r="H321" s="152"/>
      <c r="I321" s="152"/>
      <c r="J321" s="152"/>
      <c r="K321" s="152"/>
      <c r="L321" s="152"/>
      <c r="M321" s="152"/>
      <c r="O321" s="155"/>
      <c r="P321" s="150"/>
      <c r="Q321" s="150"/>
      <c r="R321" s="150"/>
      <c r="S321" s="150"/>
      <c r="T321" s="150"/>
    </row>
    <row r="322" spans="8:20">
      <c r="H322" s="152"/>
      <c r="I322" s="152"/>
      <c r="J322" s="152"/>
      <c r="K322" s="152"/>
      <c r="L322" s="152"/>
      <c r="M322" s="152"/>
      <c r="O322" s="155"/>
      <c r="P322" s="150"/>
      <c r="Q322" s="150"/>
      <c r="R322" s="150"/>
      <c r="S322" s="150"/>
      <c r="T322" s="150"/>
    </row>
    <row r="323" spans="8:20">
      <c r="H323" s="152"/>
      <c r="I323" s="152"/>
      <c r="J323" s="152"/>
      <c r="K323" s="152"/>
      <c r="L323" s="152"/>
      <c r="M323" s="152"/>
      <c r="O323" s="155"/>
      <c r="P323" s="150"/>
      <c r="Q323" s="150"/>
      <c r="R323" s="150"/>
      <c r="S323" s="150"/>
      <c r="T323" s="150"/>
    </row>
    <row r="324" spans="8:20">
      <c r="H324" s="152"/>
      <c r="I324" s="152"/>
      <c r="J324" s="152"/>
      <c r="K324" s="152"/>
      <c r="L324" s="152"/>
      <c r="M324" s="152"/>
      <c r="O324" s="155"/>
      <c r="P324" s="150"/>
      <c r="Q324" s="150"/>
      <c r="R324" s="150"/>
      <c r="S324" s="150"/>
      <c r="T324" s="150"/>
    </row>
    <row r="325" spans="8:20">
      <c r="H325" s="152"/>
      <c r="I325" s="152"/>
      <c r="J325" s="152"/>
      <c r="K325" s="152"/>
      <c r="L325" s="152"/>
      <c r="M325" s="152"/>
      <c r="O325" s="155"/>
      <c r="P325" s="150"/>
      <c r="Q325" s="150"/>
      <c r="R325" s="150"/>
      <c r="S325" s="150"/>
      <c r="T325" s="150"/>
    </row>
    <row r="326" spans="8:20">
      <c r="H326" s="152"/>
      <c r="I326" s="152"/>
      <c r="J326" s="152"/>
      <c r="K326" s="152"/>
      <c r="L326" s="152"/>
      <c r="M326" s="152"/>
      <c r="O326" s="155"/>
      <c r="P326" s="150"/>
      <c r="Q326" s="150"/>
      <c r="R326" s="150"/>
      <c r="S326" s="150"/>
      <c r="T326" s="150"/>
    </row>
    <row r="327" spans="8:20">
      <c r="H327" s="152"/>
      <c r="I327" s="152"/>
      <c r="J327" s="152"/>
      <c r="K327" s="152"/>
      <c r="L327" s="152"/>
      <c r="M327" s="152"/>
      <c r="O327" s="155"/>
      <c r="P327" s="150"/>
      <c r="Q327" s="150"/>
      <c r="R327" s="150"/>
      <c r="S327" s="150"/>
      <c r="T327" s="150"/>
    </row>
    <row r="328" spans="8:20">
      <c r="H328" s="152"/>
      <c r="I328" s="152"/>
      <c r="J328" s="152"/>
      <c r="K328" s="152"/>
      <c r="L328" s="152"/>
      <c r="M328" s="152"/>
      <c r="O328" s="155"/>
      <c r="P328" s="150"/>
      <c r="Q328" s="150"/>
      <c r="R328" s="150"/>
      <c r="S328" s="150"/>
      <c r="T328" s="150"/>
    </row>
    <row r="329" spans="8:20">
      <c r="H329" s="152"/>
      <c r="I329" s="152"/>
      <c r="J329" s="152"/>
      <c r="K329" s="152"/>
      <c r="L329" s="152"/>
      <c r="M329" s="152"/>
      <c r="O329" s="155"/>
      <c r="P329" s="150"/>
      <c r="Q329" s="150"/>
      <c r="R329" s="150"/>
      <c r="S329" s="150"/>
      <c r="T329" s="150"/>
    </row>
    <row r="330" spans="8:20">
      <c r="H330" s="152"/>
      <c r="I330" s="152"/>
      <c r="J330" s="152"/>
      <c r="K330" s="152"/>
      <c r="L330" s="152"/>
      <c r="M330" s="152"/>
      <c r="O330" s="155"/>
      <c r="P330" s="150"/>
      <c r="Q330" s="150"/>
      <c r="R330" s="150"/>
      <c r="S330" s="150"/>
      <c r="T330" s="150"/>
    </row>
    <row r="331" spans="8:20">
      <c r="H331" s="152"/>
      <c r="I331" s="152"/>
      <c r="J331" s="152"/>
      <c r="K331" s="152"/>
      <c r="L331" s="152"/>
      <c r="M331" s="152"/>
      <c r="O331" s="155"/>
      <c r="P331" s="150"/>
      <c r="Q331" s="150"/>
      <c r="R331" s="150"/>
      <c r="S331" s="150"/>
      <c r="T331" s="150"/>
    </row>
    <row r="332" spans="8:20">
      <c r="H332" s="152"/>
      <c r="I332" s="152"/>
      <c r="J332" s="152"/>
      <c r="K332" s="152"/>
      <c r="L332" s="152"/>
      <c r="M332" s="152"/>
      <c r="O332" s="155"/>
      <c r="P332" s="150"/>
      <c r="Q332" s="150"/>
      <c r="R332" s="150"/>
      <c r="S332" s="150"/>
      <c r="T332" s="150"/>
    </row>
    <row r="333" spans="8:20">
      <c r="H333" s="152"/>
      <c r="I333" s="152"/>
      <c r="J333" s="152"/>
      <c r="K333" s="152"/>
      <c r="L333" s="152"/>
      <c r="M333" s="152"/>
      <c r="O333" s="155"/>
      <c r="P333" s="150"/>
      <c r="Q333" s="150"/>
      <c r="R333" s="150"/>
      <c r="S333" s="150"/>
      <c r="T333" s="150"/>
    </row>
    <row r="334" spans="8:20">
      <c r="H334" s="152"/>
      <c r="I334" s="152"/>
      <c r="J334" s="152"/>
      <c r="K334" s="152"/>
      <c r="L334" s="152"/>
      <c r="M334" s="152"/>
      <c r="O334" s="155"/>
      <c r="P334" s="150"/>
      <c r="Q334" s="150"/>
      <c r="R334" s="150"/>
      <c r="S334" s="150"/>
      <c r="T334" s="150"/>
    </row>
    <row r="335" spans="8:20">
      <c r="H335" s="152"/>
      <c r="I335" s="152"/>
      <c r="J335" s="152"/>
      <c r="K335" s="152"/>
      <c r="L335" s="152"/>
      <c r="M335" s="152"/>
      <c r="O335" s="155"/>
      <c r="P335" s="150"/>
      <c r="Q335" s="150"/>
      <c r="R335" s="150"/>
      <c r="S335" s="150"/>
      <c r="T335" s="150"/>
    </row>
    <row r="336" spans="8:20">
      <c r="H336" s="152"/>
      <c r="I336" s="152"/>
      <c r="J336" s="152"/>
      <c r="K336" s="152"/>
      <c r="L336" s="152"/>
      <c r="M336" s="152"/>
      <c r="O336" s="155"/>
      <c r="P336" s="150"/>
      <c r="Q336" s="150"/>
      <c r="R336" s="150"/>
      <c r="S336" s="150"/>
      <c r="T336" s="150"/>
    </row>
    <row r="337" spans="8:20">
      <c r="H337" s="152"/>
      <c r="I337" s="152"/>
      <c r="J337" s="152"/>
      <c r="K337" s="152"/>
      <c r="L337" s="152"/>
      <c r="M337" s="152"/>
      <c r="O337" s="155"/>
      <c r="P337" s="150"/>
      <c r="Q337" s="150"/>
      <c r="R337" s="150"/>
      <c r="S337" s="150"/>
      <c r="T337" s="150"/>
    </row>
    <row r="338" spans="8:20">
      <c r="H338" s="152"/>
      <c r="I338" s="152"/>
      <c r="J338" s="152"/>
      <c r="K338" s="152"/>
      <c r="L338" s="152"/>
      <c r="M338" s="152"/>
      <c r="O338" s="155"/>
      <c r="P338" s="150"/>
      <c r="Q338" s="150"/>
      <c r="R338" s="150"/>
      <c r="S338" s="150"/>
      <c r="T338" s="150"/>
    </row>
    <row r="339" spans="8:20">
      <c r="H339" s="152"/>
      <c r="I339" s="152"/>
      <c r="J339" s="152"/>
      <c r="K339" s="152"/>
      <c r="L339" s="152"/>
      <c r="M339" s="152"/>
      <c r="O339" s="155"/>
      <c r="P339" s="150"/>
      <c r="Q339" s="150"/>
      <c r="R339" s="150"/>
      <c r="S339" s="150"/>
      <c r="T339" s="150"/>
    </row>
    <row r="340" spans="8:20">
      <c r="H340" s="152"/>
      <c r="I340" s="152"/>
      <c r="J340" s="152"/>
      <c r="K340" s="152"/>
      <c r="L340" s="152"/>
      <c r="M340" s="152"/>
      <c r="O340" s="155"/>
      <c r="P340" s="150"/>
      <c r="Q340" s="150"/>
      <c r="R340" s="150"/>
      <c r="S340" s="150"/>
      <c r="T340" s="150"/>
    </row>
    <row r="341" spans="8:20">
      <c r="H341" s="152"/>
      <c r="I341" s="152"/>
      <c r="J341" s="152"/>
      <c r="K341" s="152"/>
      <c r="L341" s="152"/>
      <c r="M341" s="152"/>
      <c r="O341" s="155"/>
      <c r="P341" s="150"/>
      <c r="Q341" s="150"/>
      <c r="R341" s="150"/>
      <c r="S341" s="150"/>
      <c r="T341" s="150"/>
    </row>
    <row r="342" spans="8:20">
      <c r="H342" s="152"/>
      <c r="I342" s="152"/>
      <c r="J342" s="152"/>
      <c r="K342" s="152"/>
      <c r="L342" s="152"/>
      <c r="M342" s="152"/>
      <c r="O342" s="155"/>
      <c r="P342" s="150"/>
      <c r="Q342" s="150"/>
      <c r="R342" s="150"/>
      <c r="S342" s="150"/>
      <c r="T342" s="150"/>
    </row>
    <row r="343" spans="8:20">
      <c r="H343" s="152"/>
      <c r="I343" s="152"/>
      <c r="J343" s="152"/>
      <c r="K343" s="152"/>
      <c r="L343" s="152"/>
      <c r="M343" s="152"/>
      <c r="O343" s="155"/>
      <c r="P343" s="150"/>
      <c r="Q343" s="150"/>
      <c r="R343" s="150"/>
      <c r="S343" s="150"/>
      <c r="T343" s="150"/>
    </row>
    <row r="344" spans="8:20">
      <c r="H344" s="152"/>
      <c r="I344" s="152"/>
      <c r="J344" s="152"/>
      <c r="K344" s="152"/>
      <c r="L344" s="152"/>
      <c r="M344" s="152"/>
      <c r="O344" s="155"/>
      <c r="P344" s="150"/>
      <c r="Q344" s="150"/>
      <c r="R344" s="150"/>
      <c r="S344" s="150"/>
      <c r="T344" s="150"/>
    </row>
    <row r="345" spans="8:20">
      <c r="H345" s="152"/>
      <c r="I345" s="152"/>
      <c r="J345" s="152"/>
      <c r="K345" s="152"/>
      <c r="L345" s="152"/>
      <c r="M345" s="152"/>
      <c r="O345" s="155"/>
      <c r="P345" s="150"/>
      <c r="Q345" s="150"/>
      <c r="R345" s="150"/>
      <c r="S345" s="150"/>
      <c r="T345" s="150"/>
    </row>
    <row r="346" spans="8:20">
      <c r="H346" s="152"/>
      <c r="I346" s="152"/>
      <c r="J346" s="152"/>
      <c r="K346" s="152"/>
      <c r="L346" s="152"/>
      <c r="M346" s="152"/>
      <c r="O346" s="155"/>
      <c r="P346" s="150"/>
      <c r="Q346" s="150"/>
      <c r="R346" s="150"/>
      <c r="S346" s="150"/>
      <c r="T346" s="150"/>
    </row>
    <row r="347" spans="8:20">
      <c r="H347" s="152"/>
      <c r="I347" s="152"/>
      <c r="J347" s="152"/>
      <c r="K347" s="152"/>
      <c r="L347" s="152"/>
      <c r="M347" s="152"/>
      <c r="O347" s="155"/>
      <c r="P347" s="150"/>
      <c r="Q347" s="150"/>
      <c r="R347" s="150"/>
      <c r="S347" s="150"/>
      <c r="T347" s="150"/>
    </row>
    <row r="348" spans="8:20">
      <c r="H348" s="152"/>
      <c r="I348" s="152"/>
      <c r="J348" s="152"/>
      <c r="K348" s="152"/>
      <c r="L348" s="152"/>
      <c r="M348" s="152"/>
      <c r="O348" s="155"/>
      <c r="P348" s="150"/>
      <c r="Q348" s="150"/>
      <c r="R348" s="150"/>
      <c r="S348" s="150"/>
      <c r="T348" s="150"/>
    </row>
    <row r="349" spans="8:20">
      <c r="H349" s="152"/>
      <c r="I349" s="152"/>
      <c r="J349" s="152"/>
      <c r="K349" s="152"/>
      <c r="L349" s="152"/>
      <c r="M349" s="152"/>
      <c r="O349" s="155"/>
      <c r="P349" s="150"/>
      <c r="Q349" s="150"/>
      <c r="R349" s="150"/>
      <c r="S349" s="150"/>
      <c r="T349" s="150"/>
    </row>
    <row r="350" spans="8:20">
      <c r="H350" s="152"/>
      <c r="I350" s="152"/>
      <c r="J350" s="152"/>
      <c r="K350" s="152"/>
      <c r="L350" s="152"/>
      <c r="M350" s="152"/>
      <c r="O350" s="155"/>
      <c r="P350" s="150"/>
      <c r="Q350" s="150"/>
      <c r="R350" s="150"/>
      <c r="S350" s="150"/>
      <c r="T350" s="150"/>
    </row>
    <row r="351" spans="8:20">
      <c r="H351" s="152"/>
      <c r="I351" s="152"/>
      <c r="J351" s="152"/>
      <c r="K351" s="152"/>
      <c r="L351" s="152"/>
      <c r="M351" s="152"/>
      <c r="O351" s="155"/>
      <c r="P351" s="150"/>
      <c r="Q351" s="150"/>
      <c r="R351" s="150"/>
      <c r="S351" s="150"/>
      <c r="T351" s="150"/>
    </row>
    <row r="352" spans="8:20">
      <c r="H352" s="152"/>
      <c r="I352" s="152"/>
      <c r="J352" s="152"/>
      <c r="K352" s="152"/>
      <c r="L352" s="152"/>
      <c r="M352" s="152"/>
      <c r="O352" s="155"/>
      <c r="P352" s="150"/>
      <c r="Q352" s="150"/>
      <c r="R352" s="150"/>
      <c r="S352" s="150"/>
      <c r="T352" s="150"/>
    </row>
  </sheetData>
  <mergeCells count="3">
    <mergeCell ref="O1:T1"/>
    <mergeCell ref="V1:AA1"/>
    <mergeCell ref="AC1:AH1"/>
  </mergeCells>
  <phoneticPr fontId="5" type="noConversion"/>
  <conditionalFormatting sqref="H166:H273 AC57:AC106 V108:V156 O163:O292">
    <cfRule type="expression" dxfId="3" priority="2" stopIfTrue="1">
      <formula>H57&gt;0</formula>
    </cfRule>
  </conditionalFormatting>
  <conditionalFormatting sqref="A4:B4 A7:B7">
    <cfRule type="expression" dxfId="2" priority="1" stopIfTrue="1">
      <formula>A4&gt;0</formula>
    </cfRule>
  </conditionalFormatting>
  <conditionalFormatting sqref="N4:N156 N163:N65535 AB4:AB65535 U4:U156">
    <cfRule type="expression" dxfId="1" priority="3" stopIfTrue="1">
      <formula>OR(O4&lt;&gt;"",M4&lt;&gt;"")</formula>
    </cfRule>
  </conditionalFormatting>
  <conditionalFormatting sqref="U157:U65535">
    <cfRule type="expression" dxfId="0" priority="4" stopIfTrue="1">
      <formula>OR(V158&lt;&gt;"",T157&lt;&gt;"")</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01" r:id="rId4" name="Drop Down 1">
              <controlPr defaultSize="0" autoLine="0" autoPict="0">
                <anchor moveWithCells="1">
                  <from>
                    <xdr:col>1</xdr:col>
                    <xdr:colOff>0</xdr:colOff>
                    <xdr:row>7</xdr:row>
                    <xdr:rowOff>0</xdr:rowOff>
                  </from>
                  <to>
                    <xdr:col>1</xdr:col>
                    <xdr:colOff>714375</xdr:colOff>
                    <xdr:row>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51"/>
  <sheetViews>
    <sheetView showGridLines="0" topLeftCell="A10" zoomScaleNormal="100" workbookViewId="0">
      <selection activeCell="A21" sqref="A21:G22"/>
    </sheetView>
  </sheetViews>
  <sheetFormatPr defaultRowHeight="14.25"/>
  <cols>
    <col min="14" max="14" width="9.625" customWidth="1"/>
  </cols>
  <sheetData>
    <row r="1" spans="1:14" ht="20.25" customHeight="1">
      <c r="A1" s="2"/>
      <c r="B1" s="2"/>
      <c r="C1" s="2"/>
    </row>
    <row r="2" spans="1:14" ht="15.75">
      <c r="A2" s="2"/>
      <c r="B2" s="2"/>
      <c r="C2" s="2"/>
    </row>
    <row r="3" spans="1:14" ht="18" customHeight="1">
      <c r="A3" s="2"/>
      <c r="B3" s="2"/>
      <c r="C3" s="2"/>
    </row>
    <row r="4" spans="1:14">
      <c r="A4" s="185" t="s">
        <v>30</v>
      </c>
      <c r="B4" s="185"/>
      <c r="C4" s="185"/>
      <c r="D4" s="185"/>
      <c r="E4" s="185"/>
      <c r="F4" s="185"/>
      <c r="G4" s="185"/>
      <c r="H4" s="185"/>
      <c r="I4" s="185"/>
      <c r="J4" s="185"/>
      <c r="K4" s="185"/>
      <c r="L4" s="185"/>
      <c r="M4" s="185"/>
      <c r="N4" s="185"/>
    </row>
    <row r="5" spans="1:14">
      <c r="A5" s="188" t="s">
        <v>31</v>
      </c>
      <c r="B5" s="188"/>
      <c r="C5" s="188"/>
      <c r="D5" s="188"/>
      <c r="E5" s="188"/>
      <c r="F5" s="188"/>
      <c r="G5" s="188"/>
      <c r="H5" s="188" t="s">
        <v>38</v>
      </c>
      <c r="I5" s="188"/>
      <c r="J5" s="188"/>
      <c r="K5" s="188"/>
      <c r="L5" s="188"/>
      <c r="M5" s="188"/>
      <c r="N5" s="188"/>
    </row>
    <row r="6" spans="1:14" ht="13.5" customHeight="1">
      <c r="A6" s="188"/>
      <c r="B6" s="188"/>
      <c r="C6" s="188"/>
      <c r="D6" s="188"/>
      <c r="E6" s="188"/>
      <c r="F6" s="188"/>
      <c r="G6" s="188"/>
      <c r="H6" s="188"/>
      <c r="I6" s="188"/>
      <c r="J6" s="188"/>
      <c r="K6" s="188"/>
      <c r="L6" s="188"/>
      <c r="M6" s="188"/>
      <c r="N6" s="188"/>
    </row>
    <row r="7" spans="1:14" ht="15.75">
      <c r="A7" s="43"/>
      <c r="B7" s="43"/>
      <c r="C7" s="43"/>
      <c r="D7" s="43"/>
      <c r="E7" s="43"/>
      <c r="F7" s="43"/>
      <c r="G7" s="43"/>
      <c r="H7" s="43"/>
      <c r="I7" s="43"/>
      <c r="J7" s="43"/>
      <c r="K7" s="43"/>
      <c r="L7" s="43"/>
      <c r="M7" s="3"/>
    </row>
    <row r="8" spans="1:14" ht="15.75">
      <c r="A8" s="43"/>
      <c r="B8" s="43"/>
      <c r="C8" s="43"/>
      <c r="D8" s="43"/>
      <c r="E8" s="43"/>
      <c r="F8" s="43"/>
      <c r="G8" s="43"/>
      <c r="H8" s="43"/>
      <c r="I8" s="43"/>
      <c r="J8" s="43"/>
      <c r="K8" s="43"/>
      <c r="L8" s="43"/>
      <c r="M8" s="3"/>
    </row>
    <row r="9" spans="1:14" ht="15.75">
      <c r="A9" s="43"/>
      <c r="B9" s="43"/>
      <c r="C9" s="43"/>
      <c r="D9" s="43"/>
      <c r="E9" s="43"/>
      <c r="F9" s="43"/>
      <c r="G9" s="43"/>
      <c r="H9" s="43"/>
      <c r="I9" s="43"/>
      <c r="J9" s="43"/>
      <c r="K9" s="43"/>
      <c r="L9" s="43"/>
      <c r="M9" s="3"/>
    </row>
    <row r="10" spans="1:14" ht="15.75">
      <c r="A10" s="43"/>
      <c r="B10" s="43"/>
      <c r="C10" s="43"/>
      <c r="D10" s="43"/>
      <c r="E10" s="43"/>
      <c r="F10" s="43"/>
      <c r="G10" s="43"/>
      <c r="H10" s="43"/>
      <c r="I10" s="43"/>
      <c r="J10" s="43"/>
      <c r="K10" s="43"/>
      <c r="L10" s="43"/>
      <c r="M10" s="3"/>
    </row>
    <row r="11" spans="1:14" ht="15.75">
      <c r="A11" s="43"/>
      <c r="B11" s="43"/>
      <c r="C11" s="43"/>
      <c r="D11" s="43"/>
      <c r="E11" s="43"/>
      <c r="F11" s="43"/>
      <c r="G11" s="43"/>
      <c r="H11" s="43"/>
      <c r="I11" s="43"/>
      <c r="J11" s="43"/>
      <c r="K11" s="43"/>
      <c r="L11" s="43"/>
      <c r="M11" s="3"/>
    </row>
    <row r="12" spans="1:14" ht="15.75">
      <c r="A12" s="43"/>
      <c r="B12" s="43"/>
      <c r="C12" s="43"/>
      <c r="D12" s="43"/>
      <c r="E12" s="43"/>
      <c r="F12" s="43"/>
      <c r="G12" s="43"/>
      <c r="H12" s="43"/>
      <c r="I12" s="43"/>
      <c r="J12" s="43"/>
      <c r="K12" s="43"/>
      <c r="L12" s="43"/>
      <c r="M12" s="3"/>
    </row>
    <row r="13" spans="1:14" ht="15.75">
      <c r="A13" s="43"/>
      <c r="B13" s="43"/>
      <c r="C13" s="43"/>
      <c r="D13" s="43"/>
      <c r="E13" s="43"/>
      <c r="F13" s="43"/>
      <c r="G13" s="43"/>
      <c r="H13" s="43"/>
      <c r="I13" s="43"/>
      <c r="J13" s="43"/>
      <c r="K13" s="43"/>
      <c r="L13" s="43"/>
      <c r="M13" s="3"/>
    </row>
    <row r="14" spans="1:14" ht="15.75">
      <c r="A14" s="43"/>
      <c r="B14" s="43"/>
      <c r="C14" s="43"/>
      <c r="D14" s="43"/>
      <c r="E14" s="43"/>
      <c r="F14" s="43"/>
      <c r="G14" s="43"/>
      <c r="H14" s="43"/>
      <c r="I14" s="43"/>
      <c r="J14" s="43"/>
      <c r="K14" s="43"/>
      <c r="L14" s="43"/>
      <c r="M14" s="3"/>
    </row>
    <row r="15" spans="1:14" ht="15.75">
      <c r="A15" s="43"/>
      <c r="B15" s="43"/>
      <c r="C15" s="43"/>
      <c r="D15" s="43"/>
      <c r="E15" s="43"/>
      <c r="F15" s="43"/>
      <c r="G15" s="43"/>
      <c r="H15" s="43"/>
      <c r="I15" s="43"/>
      <c r="J15" s="43"/>
      <c r="K15" s="43"/>
      <c r="L15" s="43"/>
      <c r="M15" s="3"/>
    </row>
    <row r="16" spans="1:14" ht="15.75">
      <c r="A16" s="43"/>
      <c r="B16" s="43"/>
      <c r="C16" s="43"/>
      <c r="D16" s="43"/>
      <c r="E16" s="43"/>
      <c r="F16" s="43"/>
      <c r="G16" s="43"/>
      <c r="H16" s="43"/>
      <c r="I16" s="43"/>
      <c r="J16" s="43"/>
      <c r="K16" s="43"/>
      <c r="L16" s="43"/>
      <c r="M16" s="3"/>
    </row>
    <row r="17" spans="1:14" ht="15.75">
      <c r="A17" s="43"/>
      <c r="B17" s="43"/>
      <c r="C17" s="43"/>
      <c r="D17" s="43"/>
      <c r="E17" s="43"/>
      <c r="F17" s="43"/>
      <c r="G17" s="43"/>
      <c r="H17" s="43"/>
      <c r="I17" s="43"/>
      <c r="J17" s="43"/>
      <c r="K17" s="43"/>
      <c r="L17" s="43"/>
      <c r="M17" s="3"/>
    </row>
    <row r="18" spans="1:14" ht="15.75">
      <c r="A18" s="43"/>
      <c r="B18" s="43"/>
      <c r="C18" s="43"/>
      <c r="D18" s="43"/>
      <c r="E18" s="43"/>
      <c r="F18" s="43"/>
      <c r="G18" s="43"/>
      <c r="H18" s="43"/>
      <c r="I18" s="43"/>
      <c r="J18" s="43"/>
      <c r="K18" s="43"/>
      <c r="L18" s="43"/>
      <c r="M18" s="3"/>
    </row>
    <row r="19" spans="1:14" ht="15.75">
      <c r="A19" s="43"/>
      <c r="B19" s="43"/>
      <c r="C19" s="43"/>
      <c r="D19" s="43"/>
      <c r="E19" s="43"/>
      <c r="F19" s="43"/>
      <c r="G19" s="43"/>
      <c r="H19" s="43"/>
      <c r="I19" s="43"/>
      <c r="J19" s="43"/>
      <c r="K19" s="43"/>
      <c r="L19" s="43"/>
      <c r="M19" s="3"/>
    </row>
    <row r="20" spans="1:14" ht="15.75">
      <c r="A20" s="43"/>
      <c r="B20" s="43"/>
      <c r="C20" s="43"/>
      <c r="D20" s="43"/>
      <c r="E20" s="43"/>
      <c r="F20" s="43"/>
      <c r="G20" s="43"/>
      <c r="H20" s="43"/>
      <c r="I20" s="43"/>
      <c r="J20" s="43"/>
      <c r="K20" s="43"/>
      <c r="L20" s="43"/>
      <c r="M20" s="3"/>
    </row>
    <row r="21" spans="1:14" ht="15.75" customHeight="1">
      <c r="A21" s="188" t="s">
        <v>347</v>
      </c>
      <c r="B21" s="188"/>
      <c r="C21" s="188"/>
      <c r="D21" s="188"/>
      <c r="E21" s="188"/>
      <c r="F21" s="188"/>
      <c r="G21" s="188"/>
      <c r="H21" s="187" t="s">
        <v>29</v>
      </c>
      <c r="I21" s="187"/>
      <c r="J21" s="187"/>
      <c r="K21" s="187"/>
      <c r="L21" s="187"/>
      <c r="M21" s="187"/>
      <c r="N21" s="187"/>
    </row>
    <row r="22" spans="1:14" ht="15.75" customHeight="1">
      <c r="A22" s="188"/>
      <c r="B22" s="188"/>
      <c r="C22" s="188"/>
      <c r="D22" s="188"/>
      <c r="E22" s="188"/>
      <c r="F22" s="188"/>
      <c r="G22" s="188"/>
      <c r="H22" s="187"/>
      <c r="I22" s="187"/>
      <c r="J22" s="187"/>
      <c r="K22" s="187"/>
      <c r="L22" s="187"/>
      <c r="M22" s="187"/>
      <c r="N22" s="187"/>
    </row>
    <row r="23" spans="1:14" ht="15.75">
      <c r="A23" s="43"/>
      <c r="B23" s="43"/>
      <c r="C23" s="43"/>
      <c r="D23" s="43"/>
      <c r="E23" s="43"/>
      <c r="F23" s="43"/>
      <c r="G23" s="43"/>
      <c r="H23" s="43"/>
      <c r="I23" s="43"/>
      <c r="J23" s="43"/>
      <c r="K23" s="43"/>
      <c r="L23" s="43"/>
      <c r="M23" s="3"/>
    </row>
    <row r="24" spans="1:14" ht="15.75">
      <c r="A24" s="43"/>
      <c r="B24" s="43"/>
      <c r="C24" s="43"/>
      <c r="D24" s="43"/>
      <c r="E24" s="43"/>
      <c r="F24" s="43"/>
      <c r="G24" s="43"/>
      <c r="H24" s="43"/>
      <c r="I24" s="43"/>
      <c r="J24" s="43"/>
      <c r="K24" s="43"/>
      <c r="L24" s="43"/>
      <c r="M24" s="3"/>
    </row>
    <row r="25" spans="1:14" ht="15.75">
      <c r="A25" s="43"/>
      <c r="B25" s="43"/>
      <c r="C25" s="43"/>
      <c r="D25" s="43"/>
      <c r="E25" s="43"/>
      <c r="F25" s="43"/>
      <c r="G25" s="43"/>
      <c r="H25" s="43"/>
      <c r="I25" s="43"/>
      <c r="J25" s="43"/>
      <c r="K25" s="43"/>
      <c r="L25" s="43"/>
      <c r="M25" s="3"/>
    </row>
    <row r="26" spans="1:14" ht="15.75">
      <c r="A26" s="43"/>
      <c r="B26" s="43"/>
      <c r="C26" s="43"/>
      <c r="D26" s="43"/>
      <c r="E26" s="43"/>
      <c r="F26" s="43"/>
      <c r="G26" s="43"/>
      <c r="H26" s="43"/>
      <c r="I26" s="43"/>
      <c r="J26" s="43"/>
      <c r="K26" s="43"/>
      <c r="L26" s="43"/>
      <c r="M26" s="3"/>
    </row>
    <row r="27" spans="1:14" ht="15.75">
      <c r="A27" s="43"/>
      <c r="B27" s="43"/>
      <c r="C27" s="43"/>
      <c r="D27" s="43"/>
      <c r="E27" s="43"/>
      <c r="F27" s="43"/>
      <c r="G27" s="43"/>
      <c r="H27" s="43"/>
      <c r="I27" s="43"/>
      <c r="J27" s="43"/>
      <c r="K27" s="43"/>
      <c r="L27" s="43"/>
      <c r="M27" s="3"/>
    </row>
    <row r="28" spans="1:14" ht="15.75">
      <c r="A28" s="43"/>
      <c r="B28" s="43"/>
      <c r="C28" s="43"/>
      <c r="D28" s="43"/>
      <c r="E28" s="43"/>
      <c r="F28" s="43"/>
      <c r="G28" s="43"/>
      <c r="H28" s="43"/>
      <c r="I28" s="43"/>
      <c r="J28" s="43"/>
      <c r="K28" s="43"/>
      <c r="L28" s="43"/>
      <c r="M28" s="3"/>
    </row>
    <row r="29" spans="1:14" ht="15.75">
      <c r="A29" s="43"/>
      <c r="B29" s="43"/>
      <c r="C29" s="43"/>
      <c r="D29" s="43"/>
      <c r="E29" s="43"/>
      <c r="F29" s="43"/>
      <c r="G29" s="43"/>
      <c r="H29" s="43"/>
      <c r="I29" s="43"/>
      <c r="J29" s="43"/>
      <c r="K29" s="43"/>
      <c r="L29" s="43"/>
      <c r="M29" s="3"/>
    </row>
    <row r="30" spans="1:14" ht="15.75">
      <c r="A30" s="43"/>
      <c r="B30" s="43"/>
      <c r="C30" s="43"/>
      <c r="D30" s="43"/>
      <c r="E30" s="43"/>
      <c r="F30" s="43"/>
      <c r="G30" s="43"/>
      <c r="H30" s="43"/>
      <c r="I30" s="43"/>
      <c r="J30" s="43"/>
      <c r="K30" s="43"/>
      <c r="L30" s="43"/>
      <c r="M30" s="3"/>
    </row>
    <row r="31" spans="1:14" ht="15.75">
      <c r="A31" s="43"/>
      <c r="B31" s="43"/>
      <c r="C31" s="43"/>
      <c r="D31" s="43"/>
      <c r="E31" s="43"/>
      <c r="F31" s="43"/>
      <c r="G31" s="43"/>
      <c r="H31" s="43"/>
      <c r="I31" s="43"/>
      <c r="J31" s="43"/>
      <c r="K31" s="43"/>
      <c r="L31" s="43"/>
      <c r="M31" s="3"/>
    </row>
    <row r="32" spans="1:14" ht="15.75">
      <c r="A32" s="43"/>
      <c r="B32" s="43"/>
      <c r="C32" s="43"/>
      <c r="D32" s="43"/>
      <c r="E32" s="43"/>
      <c r="F32" s="43"/>
      <c r="G32" s="43"/>
      <c r="H32" s="43"/>
      <c r="I32" s="43"/>
      <c r="J32" s="43"/>
      <c r="K32" s="43"/>
      <c r="L32" s="43"/>
      <c r="M32" s="3"/>
    </row>
    <row r="33" spans="1:13" ht="15.75">
      <c r="A33" s="43"/>
      <c r="B33" s="43"/>
      <c r="C33" s="43"/>
      <c r="D33" s="43"/>
      <c r="E33" s="43"/>
      <c r="F33" s="43"/>
      <c r="G33" s="43"/>
      <c r="H33" s="43"/>
      <c r="I33" s="43"/>
      <c r="J33" s="43"/>
      <c r="K33" s="43"/>
      <c r="L33" s="43"/>
      <c r="M33" s="3"/>
    </row>
    <row r="34" spans="1:13" ht="15.75">
      <c r="A34" s="43"/>
      <c r="B34" s="43"/>
      <c r="C34" s="43"/>
      <c r="D34" s="43"/>
      <c r="E34" s="43"/>
      <c r="F34" s="43"/>
      <c r="G34" s="43"/>
      <c r="H34" s="43"/>
      <c r="I34" s="43"/>
      <c r="J34" s="43"/>
      <c r="K34" s="43"/>
      <c r="L34" s="43"/>
      <c r="M34" s="3"/>
    </row>
    <row r="35" spans="1:13" ht="15.75">
      <c r="A35" s="43"/>
      <c r="B35" s="43"/>
      <c r="C35" s="43"/>
      <c r="D35" s="43"/>
      <c r="E35" s="43"/>
      <c r="F35" s="43"/>
      <c r="G35" s="43"/>
      <c r="H35" s="43"/>
      <c r="I35" s="43"/>
      <c r="J35" s="43"/>
      <c r="K35" s="43"/>
      <c r="L35" s="43"/>
      <c r="M35" s="3"/>
    </row>
    <row r="36" spans="1:13" ht="15.75">
      <c r="A36" s="43"/>
      <c r="B36" s="43"/>
      <c r="C36" s="43"/>
      <c r="D36" s="43"/>
      <c r="E36" s="43"/>
      <c r="F36" s="43"/>
      <c r="G36" s="43"/>
      <c r="H36" s="43"/>
      <c r="I36" s="43"/>
      <c r="J36" s="43"/>
      <c r="K36" s="43"/>
      <c r="L36" s="43"/>
      <c r="M36" s="3"/>
    </row>
    <row r="37" spans="1:13" ht="15.75">
      <c r="A37" s="1" t="s">
        <v>34</v>
      </c>
      <c r="B37" s="4"/>
      <c r="C37" s="4"/>
      <c r="D37" s="43"/>
      <c r="E37" s="43"/>
      <c r="F37" s="43"/>
      <c r="G37" s="43"/>
      <c r="H37" s="186"/>
      <c r="I37" s="186"/>
      <c r="J37" s="186"/>
      <c r="K37" s="186"/>
      <c r="L37" s="186"/>
      <c r="M37" s="3"/>
    </row>
    <row r="38" spans="1:13" ht="15.75">
      <c r="A38" s="43"/>
      <c r="B38" s="43"/>
      <c r="C38" s="43"/>
      <c r="D38" s="43"/>
      <c r="E38" s="43"/>
      <c r="F38" s="43"/>
      <c r="G38" s="43"/>
      <c r="H38" s="43"/>
      <c r="I38" s="43"/>
      <c r="J38" s="43"/>
      <c r="K38" s="43"/>
      <c r="L38" s="43"/>
      <c r="M38" s="3"/>
    </row>
    <row r="39" spans="1:13" ht="15.75">
      <c r="H39" s="43"/>
      <c r="I39" s="43"/>
      <c r="J39" s="43"/>
      <c r="K39" s="43"/>
      <c r="L39" s="43"/>
      <c r="M39" s="3"/>
    </row>
    <row r="40" spans="1:13" ht="15.75">
      <c r="H40" s="43"/>
      <c r="I40" s="43"/>
      <c r="J40" s="43"/>
      <c r="K40" s="43"/>
      <c r="L40" s="43"/>
      <c r="M40" s="3"/>
    </row>
    <row r="41" spans="1:13" ht="15.75">
      <c r="H41" s="43"/>
      <c r="I41" s="43"/>
      <c r="J41" s="43"/>
      <c r="K41" s="43"/>
      <c r="L41" s="43"/>
      <c r="M41" s="3"/>
    </row>
    <row r="42" spans="1:13" ht="15.75">
      <c r="H42" s="43"/>
      <c r="I42" s="43"/>
      <c r="J42" s="43"/>
      <c r="K42" s="43"/>
      <c r="L42" s="43"/>
      <c r="M42" s="3"/>
    </row>
    <row r="43" spans="1:13" ht="15.75">
      <c r="H43" s="43"/>
      <c r="I43" s="43"/>
      <c r="J43" s="43"/>
      <c r="K43" s="43"/>
      <c r="L43" s="43"/>
      <c r="M43" s="3"/>
    </row>
    <row r="44" spans="1:13" ht="15.75">
      <c r="H44" s="43"/>
      <c r="I44" s="43"/>
      <c r="J44" s="43"/>
      <c r="K44" s="43"/>
      <c r="L44" s="43"/>
      <c r="M44" s="3"/>
    </row>
    <row r="45" spans="1:13" ht="15.75">
      <c r="H45" s="43"/>
      <c r="I45" s="43"/>
      <c r="J45" s="43"/>
      <c r="K45" s="43"/>
      <c r="L45" s="43"/>
      <c r="M45" s="3"/>
    </row>
    <row r="46" spans="1:13" ht="15.75">
      <c r="H46" s="43"/>
      <c r="I46" s="43"/>
      <c r="J46" s="43"/>
      <c r="K46" s="43"/>
      <c r="L46" s="43"/>
      <c r="M46" s="3"/>
    </row>
    <row r="47" spans="1:13" ht="15.75">
      <c r="H47" s="43"/>
      <c r="I47" s="43"/>
      <c r="J47" s="43"/>
      <c r="K47" s="43"/>
      <c r="L47" s="43"/>
      <c r="M47" s="3"/>
    </row>
    <row r="48" spans="1:13" ht="15.75">
      <c r="H48" s="43"/>
      <c r="I48" s="43"/>
      <c r="J48" s="43"/>
      <c r="K48" s="43"/>
      <c r="L48" s="43"/>
      <c r="M48" s="3"/>
    </row>
    <row r="49" spans="8:13" ht="15.75">
      <c r="H49" s="43"/>
      <c r="I49" s="43"/>
      <c r="J49" s="43"/>
      <c r="K49" s="43"/>
      <c r="L49" s="43"/>
      <c r="M49" s="3"/>
    </row>
    <row r="50" spans="8:13" ht="15.75">
      <c r="H50" s="43"/>
      <c r="I50" s="43"/>
      <c r="J50" s="43"/>
      <c r="K50" s="43"/>
      <c r="L50" s="43"/>
      <c r="M50" s="3"/>
    </row>
    <row r="51" spans="8:13" ht="15.75">
      <c r="H51" s="43"/>
      <c r="I51" s="43"/>
      <c r="J51" s="43"/>
      <c r="K51" s="43"/>
      <c r="L51" s="43"/>
      <c r="M51" s="3"/>
    </row>
  </sheetData>
  <mergeCells count="6">
    <mergeCell ref="A4:N4"/>
    <mergeCell ref="H37:L37"/>
    <mergeCell ref="H21:N22"/>
    <mergeCell ref="A21:G22"/>
    <mergeCell ref="A5:G6"/>
    <mergeCell ref="H5:N6"/>
  </mergeCells>
  <phoneticPr fontId="73"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24"/>
  <sheetViews>
    <sheetView showGridLines="0" workbookViewId="0">
      <pane xSplit="12" topLeftCell="M1" activePane="topRight" state="frozenSplit"/>
      <selection pane="topRight" activeCell="F19" sqref="F19"/>
    </sheetView>
  </sheetViews>
  <sheetFormatPr defaultRowHeight="15.75"/>
  <cols>
    <col min="1" max="1" width="9" style="52"/>
    <col min="2" max="2" width="9" style="52" customWidth="1"/>
    <col min="3" max="3" width="10.25" style="52" customWidth="1"/>
    <col min="4" max="9" width="9" style="52" customWidth="1"/>
    <col min="10" max="10" width="11.125" style="52" bestFit="1" customWidth="1"/>
    <col min="11" max="12" width="9" style="52" customWidth="1"/>
    <col min="13" max="16384" width="9" style="52"/>
  </cols>
  <sheetData>
    <row r="1" spans="1:12">
      <c r="G1" s="79"/>
    </row>
    <row r="3" spans="1:12" ht="13.5" customHeight="1"/>
    <row r="4" spans="1:12">
      <c r="A4" s="67" t="s">
        <v>56</v>
      </c>
      <c r="B4" s="66">
        <f>通信行业周报!H7-3</f>
        <v>41936</v>
      </c>
      <c r="C4" s="66"/>
      <c r="D4" s="65"/>
    </row>
    <row r="5" spans="1:12" ht="24" customHeight="1" thickBot="1">
      <c r="A5" s="189" t="s">
        <v>55</v>
      </c>
      <c r="B5" s="190"/>
      <c r="C5" s="190"/>
      <c r="D5" s="190"/>
      <c r="E5" s="190"/>
      <c r="F5" s="190"/>
      <c r="G5" s="190"/>
      <c r="H5" s="190"/>
      <c r="I5" s="190"/>
      <c r="J5" s="190"/>
      <c r="K5" s="190"/>
      <c r="L5" s="190"/>
    </row>
    <row r="6" spans="1:12" s="62" customFormat="1" ht="16.5" customHeight="1">
      <c r="A6" s="195" t="s">
        <v>54</v>
      </c>
      <c r="B6" s="196"/>
      <c r="C6" s="193" t="s">
        <v>53</v>
      </c>
      <c r="D6" s="194" t="s">
        <v>52</v>
      </c>
      <c r="E6" s="194"/>
      <c r="F6" s="194"/>
      <c r="G6" s="199" t="s">
        <v>51</v>
      </c>
      <c r="H6" s="200"/>
      <c r="I6" s="201"/>
      <c r="J6" s="64" t="s">
        <v>90</v>
      </c>
      <c r="K6" s="194" t="s">
        <v>50</v>
      </c>
      <c r="L6" s="194"/>
    </row>
    <row r="7" spans="1:12" s="62" customFormat="1" ht="16.5" customHeight="1">
      <c r="A7" s="197"/>
      <c r="B7" s="198"/>
      <c r="C7" s="194"/>
      <c r="D7" s="63" t="s">
        <v>49</v>
      </c>
      <c r="E7" s="63" t="s">
        <v>48</v>
      </c>
      <c r="F7" s="63" t="s">
        <v>47</v>
      </c>
      <c r="G7" s="63" t="s">
        <v>49</v>
      </c>
      <c r="H7" s="63" t="s">
        <v>48</v>
      </c>
      <c r="I7" s="63" t="s">
        <v>47</v>
      </c>
      <c r="J7" s="63" t="s">
        <v>88</v>
      </c>
      <c r="K7" s="63" t="s">
        <v>88</v>
      </c>
      <c r="L7" s="63" t="s">
        <v>89</v>
      </c>
    </row>
    <row r="8" spans="1:12">
      <c r="A8" s="61" t="s">
        <v>74</v>
      </c>
      <c r="B8" s="61" t="s">
        <v>63</v>
      </c>
      <c r="C8" s="61" t="s">
        <v>82</v>
      </c>
      <c r="D8" s="76">
        <v>1.5970515970515908</v>
      </c>
      <c r="E8" s="76">
        <v>-1.6646848989298579</v>
      </c>
      <c r="F8" s="76">
        <v>18.443333096485336</v>
      </c>
      <c r="G8" s="76">
        <v>10.975299287809015</v>
      </c>
      <c r="H8" s="76">
        <v>29.683418639265454</v>
      </c>
      <c r="I8" s="76">
        <v>487.32772260669117</v>
      </c>
      <c r="J8" s="76">
        <v>35.631195068359375</v>
      </c>
      <c r="K8" s="76">
        <v>60.25872802734375</v>
      </c>
      <c r="L8" s="76">
        <v>45.341796875</v>
      </c>
    </row>
    <row r="9" spans="1:12">
      <c r="A9" s="61" t="s">
        <v>77</v>
      </c>
      <c r="B9" s="61" t="s">
        <v>72</v>
      </c>
      <c r="C9" s="61" t="s">
        <v>81</v>
      </c>
      <c r="D9" s="76">
        <v>-8.0060139071603036</v>
      </c>
      <c r="E9" s="76">
        <v>-12.464234620886982</v>
      </c>
      <c r="F9" s="76">
        <v>15.750288589789818</v>
      </c>
      <c r="G9" s="76">
        <v>12.671738299506348</v>
      </c>
      <c r="H9" s="76">
        <v>39.927576669678253</v>
      </c>
      <c r="I9" s="76">
        <v>629.64872564480311</v>
      </c>
      <c r="J9" s="76">
        <v>35.203166961669922</v>
      </c>
      <c r="K9" s="76">
        <v>84.157722473144531</v>
      </c>
      <c r="L9" s="76">
        <v>60.367843627929688</v>
      </c>
    </row>
    <row r="10" spans="1:12">
      <c r="A10" s="61" t="s">
        <v>87</v>
      </c>
      <c r="B10" s="61" t="s">
        <v>94</v>
      </c>
      <c r="C10" s="61" t="s">
        <v>100</v>
      </c>
      <c r="D10" s="76">
        <v>0</v>
      </c>
      <c r="E10" s="76">
        <v>-8.875542208875542</v>
      </c>
      <c r="F10" s="76">
        <v>28.975643875937784</v>
      </c>
      <c r="G10" s="76">
        <v>0</v>
      </c>
      <c r="H10" s="76">
        <v>15.705253517917166</v>
      </c>
      <c r="I10" s="76">
        <v>421.81208141058505</v>
      </c>
      <c r="J10" s="76">
        <v>31.336774826049805</v>
      </c>
      <c r="K10" s="76">
        <v>27.911710739135742</v>
      </c>
      <c r="L10" s="76">
        <v>36.776317596435547</v>
      </c>
    </row>
    <row r="11" spans="1:12">
      <c r="A11" s="61" t="s">
        <v>75</v>
      </c>
      <c r="B11" s="61" t="s">
        <v>95</v>
      </c>
      <c r="C11" s="61" t="s">
        <v>80</v>
      </c>
      <c r="D11" s="76">
        <v>0.3415300546448119</v>
      </c>
      <c r="E11" s="76">
        <v>-3.1002638522427572</v>
      </c>
      <c r="F11" s="76">
        <v>12.651211398760221</v>
      </c>
      <c r="G11" s="76">
        <v>5.7575532457631748</v>
      </c>
      <c r="H11" s="76">
        <v>19.300115581917808</v>
      </c>
      <c r="I11" s="76">
        <v>249.97078622414594</v>
      </c>
      <c r="J11" s="76">
        <v>17.847164154052734</v>
      </c>
      <c r="K11" s="76">
        <v>108.42482757568359</v>
      </c>
      <c r="L11" s="76">
        <v>27.619033813476562</v>
      </c>
    </row>
    <row r="12" spans="1:12">
      <c r="A12" s="61" t="s">
        <v>79</v>
      </c>
      <c r="B12" s="61" t="s">
        <v>96</v>
      </c>
      <c r="C12" s="61" t="s">
        <v>99</v>
      </c>
      <c r="D12" s="76">
        <v>1.0906612133606108</v>
      </c>
      <c r="E12" s="76">
        <v>-14.475201845444063</v>
      </c>
      <c r="F12" s="76">
        <v>47.086149408142084</v>
      </c>
      <c r="G12" s="76">
        <v>11.720360133865237</v>
      </c>
      <c r="H12" s="76">
        <v>42.154592100090582</v>
      </c>
      <c r="I12" s="76">
        <v>732.86508350604436</v>
      </c>
      <c r="J12" s="76">
        <v>30.215974807739258</v>
      </c>
      <c r="K12" s="76">
        <v>27.96160888671875</v>
      </c>
      <c r="L12" s="76">
        <v>30.37724494934082</v>
      </c>
    </row>
    <row r="13" spans="1:12">
      <c r="A13" s="61" t="s">
        <v>76</v>
      </c>
      <c r="B13" s="61" t="s">
        <v>73</v>
      </c>
      <c r="C13" s="61" t="s">
        <v>83</v>
      </c>
      <c r="D13" s="76">
        <v>1.9230769230769162</v>
      </c>
      <c r="E13" s="76">
        <v>-1.910447761194034</v>
      </c>
      <c r="F13" s="76">
        <v>73.795185665546768</v>
      </c>
      <c r="G13" s="76">
        <v>12.029793247702628</v>
      </c>
      <c r="H13" s="76">
        <v>42.813555091021364</v>
      </c>
      <c r="I13" s="76">
        <v>489.43654348002696</v>
      </c>
      <c r="J13" s="76">
        <v>64.76153564453125</v>
      </c>
      <c r="K13" s="76">
        <v>205.28387451171875</v>
      </c>
      <c r="L13" s="76">
        <v>109.93082427978516</v>
      </c>
    </row>
    <row r="14" spans="1:12">
      <c r="A14" s="61" t="s">
        <v>84</v>
      </c>
      <c r="B14" s="61" t="s">
        <v>97</v>
      </c>
      <c r="C14" s="61" t="s">
        <v>85</v>
      </c>
      <c r="D14" s="76">
        <v>-1.4120667522464769</v>
      </c>
      <c r="E14" s="76">
        <v>-5.5350553505535194</v>
      </c>
      <c r="F14" s="76">
        <v>20.56514913657772</v>
      </c>
      <c r="G14" s="76">
        <v>10.047599966195312</v>
      </c>
      <c r="H14" s="76">
        <v>37.21152364247272</v>
      </c>
      <c r="I14" s="76">
        <v>541.19688039374023</v>
      </c>
      <c r="J14" s="76">
        <v>74.853797912597656</v>
      </c>
      <c r="K14" s="76">
        <v>131.17169189453125</v>
      </c>
      <c r="L14" s="76">
        <v>185.0574951171875</v>
      </c>
    </row>
    <row r="15" spans="1:12">
      <c r="A15" s="69" t="s">
        <v>78</v>
      </c>
      <c r="B15" s="69" t="s">
        <v>98</v>
      </c>
      <c r="C15" s="69" t="s">
        <v>86</v>
      </c>
      <c r="D15" s="77">
        <v>-8.2323232323232247</v>
      </c>
      <c r="E15" s="77">
        <v>-8.2323232323232247</v>
      </c>
      <c r="F15" s="77">
        <v>59.71873598627289</v>
      </c>
      <c r="G15" s="77">
        <v>4.8700536349195263</v>
      </c>
      <c r="H15" s="77">
        <v>14.508432387720552</v>
      </c>
      <c r="I15" s="77">
        <v>217.54446540789198</v>
      </c>
      <c r="J15" s="77">
        <v>27.906620025634766</v>
      </c>
      <c r="K15" s="77">
        <v>6.6767606735229492</v>
      </c>
      <c r="L15" s="77">
        <v>17.973287582397461</v>
      </c>
    </row>
    <row r="16" spans="1:12">
      <c r="A16" s="122"/>
      <c r="B16" s="122"/>
      <c r="C16" s="122"/>
      <c r="D16" s="123"/>
      <c r="E16" s="123"/>
      <c r="F16" s="123"/>
      <c r="G16" s="123"/>
      <c r="H16" s="123"/>
      <c r="I16" s="123"/>
      <c r="J16" s="123"/>
      <c r="K16" s="123"/>
      <c r="L16" s="123"/>
    </row>
    <row r="17" spans="1:26">
      <c r="A17" s="1" t="s">
        <v>91</v>
      </c>
      <c r="B17" s="55"/>
      <c r="C17" s="55"/>
      <c r="D17" s="55"/>
      <c r="E17" s="55"/>
      <c r="F17" s="55"/>
      <c r="G17" s="55"/>
      <c r="H17" s="55"/>
      <c r="I17" s="55"/>
      <c r="J17" s="55"/>
      <c r="K17" s="55"/>
      <c r="L17" s="55"/>
      <c r="M17" s="59"/>
      <c r="N17" s="58"/>
      <c r="O17" s="58"/>
      <c r="P17" s="58"/>
      <c r="Q17" s="58"/>
      <c r="R17" s="58"/>
      <c r="S17" s="58"/>
      <c r="T17" s="58"/>
      <c r="U17" s="58"/>
      <c r="V17" s="58"/>
      <c r="W17" s="58"/>
      <c r="X17" s="58"/>
      <c r="Y17" s="58"/>
      <c r="Z17" s="58"/>
    </row>
    <row r="18" spans="1:26">
      <c r="A18" s="55"/>
      <c r="B18" s="55"/>
      <c r="C18" s="55"/>
      <c r="D18" s="55"/>
      <c r="E18" s="55"/>
      <c r="F18" s="55"/>
      <c r="G18" s="55"/>
      <c r="H18" s="55"/>
      <c r="I18" s="55"/>
      <c r="J18" s="55"/>
      <c r="K18" s="55"/>
      <c r="L18" s="55"/>
      <c r="M18" s="59"/>
      <c r="N18" s="58"/>
      <c r="O18" s="58"/>
      <c r="P18" s="58"/>
      <c r="Q18" s="58"/>
      <c r="R18" s="58"/>
      <c r="S18" s="58"/>
      <c r="T18" s="58"/>
      <c r="U18" s="58"/>
      <c r="V18" s="58"/>
      <c r="W18" s="58"/>
      <c r="X18" s="58"/>
      <c r="Y18" s="58"/>
      <c r="Z18" s="58"/>
    </row>
    <row r="19" spans="1:26">
      <c r="A19" s="55"/>
      <c r="B19" s="55"/>
      <c r="C19" s="55"/>
      <c r="D19" s="55"/>
      <c r="E19" s="55"/>
      <c r="F19" s="55"/>
      <c r="G19" s="55"/>
      <c r="H19" s="55"/>
      <c r="I19" s="55"/>
      <c r="J19" s="55"/>
      <c r="K19" s="55"/>
      <c r="L19" s="55"/>
      <c r="M19" s="59"/>
      <c r="N19" s="58"/>
      <c r="O19" s="58"/>
      <c r="P19" s="58"/>
      <c r="Q19" s="58"/>
      <c r="R19" s="58"/>
      <c r="S19" s="58"/>
      <c r="T19" s="58"/>
      <c r="U19" s="58"/>
      <c r="V19" s="58"/>
      <c r="W19" s="58"/>
      <c r="X19" s="58"/>
      <c r="Y19" s="58"/>
      <c r="Z19" s="58"/>
    </row>
    <row r="20" spans="1:26">
      <c r="A20" s="55"/>
      <c r="B20" s="55"/>
      <c r="C20" s="55"/>
      <c r="D20" s="55"/>
      <c r="E20" s="55"/>
      <c r="F20" s="55"/>
      <c r="G20" s="55"/>
      <c r="H20" s="55"/>
      <c r="I20" s="55"/>
      <c r="J20" s="55"/>
      <c r="K20" s="55"/>
      <c r="L20" s="55"/>
      <c r="M20" s="59"/>
      <c r="N20" s="58"/>
      <c r="O20" s="58"/>
      <c r="P20" s="58"/>
      <c r="Q20" s="58"/>
      <c r="R20" s="58"/>
      <c r="S20" s="58"/>
      <c r="T20" s="58"/>
      <c r="U20" s="58"/>
      <c r="V20" s="58"/>
      <c r="W20" s="58"/>
      <c r="X20" s="58"/>
      <c r="Y20" s="58"/>
      <c r="Z20" s="58"/>
    </row>
    <row r="21" spans="1:26">
      <c r="A21" s="55"/>
      <c r="B21" s="55"/>
      <c r="C21" s="55"/>
      <c r="D21" s="55"/>
      <c r="E21" s="55"/>
      <c r="F21" s="55"/>
      <c r="G21" s="55"/>
      <c r="H21" s="55"/>
      <c r="I21" s="55"/>
      <c r="J21" s="55"/>
      <c r="K21" s="55"/>
      <c r="L21" s="55"/>
      <c r="M21" s="59"/>
      <c r="N21" s="58"/>
      <c r="O21" s="58"/>
      <c r="P21" s="58"/>
      <c r="Q21" s="58"/>
      <c r="R21" s="58"/>
      <c r="S21" s="58"/>
      <c r="T21" s="58"/>
      <c r="U21" s="58"/>
      <c r="V21" s="58"/>
      <c r="W21" s="58"/>
      <c r="X21" s="58"/>
      <c r="Y21" s="58"/>
      <c r="Z21" s="58"/>
    </row>
    <row r="22" spans="1:26">
      <c r="A22" s="55"/>
      <c r="B22" s="55"/>
      <c r="C22" s="55"/>
      <c r="D22" s="55"/>
      <c r="E22" s="55"/>
      <c r="F22" s="55"/>
      <c r="G22" s="55"/>
      <c r="H22" s="55"/>
      <c r="I22" s="55"/>
      <c r="J22" s="55"/>
      <c r="K22" s="55"/>
      <c r="L22" s="55"/>
      <c r="M22" s="59"/>
      <c r="N22" s="58"/>
      <c r="O22" s="58"/>
      <c r="P22" s="58"/>
      <c r="Q22" s="58"/>
      <c r="R22" s="58"/>
      <c r="S22" s="58"/>
      <c r="T22" s="58"/>
      <c r="U22" s="58"/>
      <c r="V22" s="58"/>
      <c r="W22" s="58"/>
      <c r="X22" s="58"/>
      <c r="Y22" s="58"/>
      <c r="Z22" s="58"/>
    </row>
    <row r="23" spans="1:26">
      <c r="A23" s="55"/>
      <c r="B23" s="55"/>
      <c r="C23" s="55"/>
      <c r="D23" s="55"/>
      <c r="E23" s="55"/>
      <c r="F23" s="55"/>
      <c r="G23" s="55"/>
      <c r="H23" s="55"/>
      <c r="I23" s="55"/>
      <c r="J23" s="55"/>
      <c r="K23" s="55"/>
      <c r="L23" s="55"/>
      <c r="M23" s="60"/>
    </row>
    <row r="24" spans="1:26">
      <c r="A24" s="55"/>
      <c r="B24" s="55"/>
      <c r="C24" s="55"/>
      <c r="D24" s="55"/>
      <c r="E24" s="55"/>
      <c r="F24" s="55"/>
      <c r="G24" s="55"/>
      <c r="H24" s="55"/>
      <c r="I24" s="55"/>
      <c r="J24" s="55"/>
      <c r="K24" s="55"/>
      <c r="L24" s="55"/>
      <c r="M24" s="59"/>
      <c r="N24" s="59"/>
      <c r="O24" s="59"/>
      <c r="P24" s="59"/>
      <c r="Q24" s="59"/>
      <c r="R24" s="59"/>
      <c r="S24" s="59"/>
      <c r="T24" s="59"/>
      <c r="U24" s="59"/>
      <c r="V24" s="59"/>
      <c r="W24" s="59"/>
      <c r="X24" s="59"/>
      <c r="Y24" s="59"/>
      <c r="Z24" s="59"/>
    </row>
    <row r="25" spans="1:26">
      <c r="A25" s="55"/>
      <c r="B25" s="55"/>
      <c r="C25" s="55"/>
      <c r="D25" s="55"/>
      <c r="E25" s="55"/>
      <c r="F25" s="55"/>
      <c r="G25" s="55"/>
      <c r="H25" s="55"/>
      <c r="I25" s="55"/>
      <c r="J25" s="55"/>
      <c r="K25" s="55"/>
      <c r="L25" s="55"/>
      <c r="M25" s="59"/>
      <c r="N25" s="58"/>
      <c r="O25" s="58"/>
      <c r="P25" s="58"/>
      <c r="Q25" s="58"/>
      <c r="R25" s="58"/>
      <c r="S25" s="58"/>
      <c r="T25" s="58"/>
      <c r="U25" s="58"/>
      <c r="V25" s="58"/>
      <c r="W25" s="58"/>
      <c r="X25" s="58"/>
      <c r="Y25" s="58"/>
      <c r="Z25" s="58"/>
    </row>
    <row r="26" spans="1:26">
      <c r="A26" s="55"/>
      <c r="B26" s="55"/>
      <c r="C26" s="55"/>
      <c r="D26" s="55"/>
      <c r="E26" s="55"/>
      <c r="F26" s="55"/>
      <c r="G26" s="55"/>
      <c r="H26" s="55"/>
      <c r="I26" s="55"/>
      <c r="J26" s="55"/>
      <c r="K26" s="55"/>
      <c r="L26" s="55"/>
      <c r="M26" s="59"/>
      <c r="N26" s="58"/>
      <c r="O26" s="58"/>
      <c r="P26" s="58"/>
      <c r="Q26" s="58"/>
      <c r="R26" s="58"/>
      <c r="S26" s="58"/>
      <c r="T26" s="58"/>
      <c r="U26" s="58"/>
      <c r="V26" s="58"/>
      <c r="W26" s="58"/>
      <c r="X26" s="58"/>
      <c r="Y26" s="58"/>
      <c r="Z26" s="58"/>
    </row>
    <row r="27" spans="1:26">
      <c r="A27" s="55"/>
      <c r="B27" s="55"/>
      <c r="C27" s="55"/>
      <c r="D27" s="55"/>
      <c r="E27" s="55"/>
      <c r="F27" s="55"/>
      <c r="G27" s="55"/>
      <c r="H27" s="55"/>
      <c r="I27" s="55"/>
      <c r="J27" s="55"/>
      <c r="K27" s="55"/>
      <c r="L27" s="55"/>
      <c r="M27" s="59"/>
      <c r="N27" s="58"/>
      <c r="O27" s="58"/>
      <c r="P27" s="58"/>
      <c r="Q27" s="58"/>
      <c r="R27" s="58"/>
      <c r="S27" s="58"/>
      <c r="T27" s="58"/>
      <c r="U27" s="58"/>
      <c r="V27" s="58"/>
      <c r="W27" s="58"/>
      <c r="X27" s="58"/>
      <c r="Y27" s="58"/>
      <c r="Z27" s="58"/>
    </row>
    <row r="28" spans="1:26">
      <c r="A28" s="55"/>
      <c r="B28" s="55"/>
      <c r="C28" s="55"/>
      <c r="D28" s="55"/>
      <c r="E28" s="55"/>
      <c r="F28" s="55"/>
      <c r="G28" s="55"/>
      <c r="H28" s="55"/>
      <c r="I28" s="55"/>
      <c r="J28" s="55"/>
      <c r="K28" s="55"/>
      <c r="L28" s="55"/>
      <c r="M28" s="59"/>
      <c r="N28" s="58"/>
      <c r="O28" s="58"/>
      <c r="P28" s="58"/>
      <c r="Q28" s="58"/>
      <c r="R28" s="58"/>
      <c r="S28" s="58"/>
      <c r="T28" s="58"/>
      <c r="U28" s="58"/>
      <c r="V28" s="58"/>
      <c r="W28" s="58"/>
      <c r="X28" s="58"/>
      <c r="Y28" s="58"/>
      <c r="Z28" s="58"/>
    </row>
    <row r="29" spans="1:26">
      <c r="A29" s="191"/>
      <c r="B29" s="192"/>
      <c r="C29" s="192"/>
      <c r="D29" s="192"/>
      <c r="E29" s="192"/>
      <c r="F29" s="55"/>
      <c r="G29" s="55"/>
      <c r="H29" s="55"/>
      <c r="I29" s="55"/>
      <c r="J29" s="55"/>
      <c r="K29" s="55"/>
      <c r="L29" s="55"/>
      <c r="M29" s="59"/>
      <c r="N29" s="58"/>
      <c r="O29" s="58"/>
      <c r="P29" s="58"/>
      <c r="Q29" s="58"/>
      <c r="R29" s="58"/>
      <c r="S29" s="58"/>
      <c r="T29" s="58"/>
      <c r="U29" s="58"/>
      <c r="V29" s="58"/>
      <c r="W29" s="58"/>
      <c r="X29" s="58"/>
      <c r="Y29" s="58"/>
      <c r="Z29" s="58"/>
    </row>
    <row r="30" spans="1:26">
      <c r="A30" s="192"/>
      <c r="B30" s="192"/>
      <c r="C30" s="192"/>
      <c r="D30" s="192"/>
      <c r="E30" s="192"/>
      <c r="F30" s="55"/>
      <c r="G30" s="55"/>
      <c r="H30" s="55"/>
      <c r="I30" s="55"/>
      <c r="J30" s="55"/>
      <c r="K30" s="55"/>
      <c r="L30" s="55"/>
      <c r="M30" s="59"/>
      <c r="N30" s="58"/>
      <c r="O30" s="58"/>
      <c r="P30" s="58"/>
      <c r="Q30" s="58"/>
      <c r="R30" s="58"/>
      <c r="S30" s="58"/>
      <c r="T30" s="58"/>
      <c r="U30" s="58"/>
      <c r="V30" s="58"/>
      <c r="W30" s="58"/>
      <c r="X30" s="58"/>
      <c r="Y30" s="58"/>
      <c r="Z30" s="58"/>
    </row>
    <row r="31" spans="1:26">
      <c r="A31" s="55"/>
      <c r="B31" s="55"/>
      <c r="C31" s="55"/>
      <c r="D31" s="55"/>
      <c r="E31" s="55"/>
      <c r="F31" s="55"/>
      <c r="G31" s="55"/>
      <c r="H31" s="55"/>
      <c r="I31" s="55"/>
      <c r="J31" s="55"/>
      <c r="K31" s="55"/>
      <c r="L31" s="55"/>
      <c r="M31" s="59"/>
      <c r="N31" s="58"/>
      <c r="O31" s="58"/>
      <c r="P31" s="58"/>
      <c r="Q31" s="58"/>
      <c r="R31" s="58"/>
      <c r="S31" s="58"/>
      <c r="T31" s="58"/>
      <c r="U31" s="58"/>
      <c r="V31" s="58"/>
      <c r="W31" s="58"/>
      <c r="X31" s="58"/>
      <c r="Y31" s="58"/>
      <c r="Z31" s="58"/>
    </row>
    <row r="32" spans="1:26">
      <c r="A32" s="55"/>
      <c r="B32" s="55"/>
      <c r="C32" s="55"/>
      <c r="D32" s="55"/>
      <c r="E32" s="55"/>
      <c r="F32" s="55"/>
      <c r="G32" s="55"/>
      <c r="H32" s="55"/>
      <c r="I32" s="55"/>
      <c r="J32" s="55"/>
      <c r="K32" s="55"/>
      <c r="L32" s="55"/>
    </row>
    <row r="33" spans="1:12">
      <c r="A33" s="55"/>
      <c r="B33" s="55"/>
      <c r="C33" s="55"/>
      <c r="D33" s="55"/>
      <c r="E33" s="55"/>
      <c r="F33" s="55"/>
      <c r="G33" s="55"/>
      <c r="H33" s="55"/>
      <c r="I33" s="55"/>
      <c r="J33" s="55"/>
      <c r="K33" s="55"/>
      <c r="L33" s="55"/>
    </row>
    <row r="34" spans="1:12">
      <c r="A34" s="55"/>
      <c r="B34" s="55"/>
      <c r="C34" s="55"/>
      <c r="D34" s="55"/>
      <c r="E34" s="55"/>
      <c r="F34" s="55"/>
      <c r="G34" s="55"/>
      <c r="H34" s="55"/>
      <c r="I34" s="55"/>
      <c r="J34" s="55"/>
      <c r="K34" s="55"/>
      <c r="L34" s="55"/>
    </row>
    <row r="35" spans="1:12">
      <c r="A35" s="55"/>
      <c r="B35" s="55"/>
      <c r="C35" s="55"/>
      <c r="D35" s="55"/>
      <c r="E35" s="55"/>
      <c r="F35" s="55"/>
      <c r="G35" s="55"/>
      <c r="H35" s="55"/>
      <c r="I35" s="55"/>
      <c r="J35" s="55"/>
      <c r="K35" s="55"/>
      <c r="L35" s="55"/>
    </row>
    <row r="36" spans="1:12">
      <c r="A36" s="55"/>
      <c r="B36" s="55"/>
      <c r="C36" s="55"/>
      <c r="D36" s="55"/>
      <c r="E36" s="55"/>
      <c r="F36" s="55"/>
      <c r="G36" s="55"/>
      <c r="H36" s="55"/>
      <c r="I36" s="55"/>
      <c r="J36" s="55"/>
      <c r="K36" s="55"/>
      <c r="L36" s="55"/>
    </row>
    <row r="37" spans="1:12">
      <c r="A37" s="55"/>
      <c r="B37" s="55"/>
      <c r="C37" s="55"/>
      <c r="D37" s="55"/>
      <c r="E37" s="55"/>
      <c r="F37" s="55"/>
      <c r="G37" s="55"/>
      <c r="H37" s="55"/>
      <c r="I37" s="55"/>
      <c r="J37" s="55"/>
      <c r="K37" s="55"/>
      <c r="L37" s="55"/>
    </row>
    <row r="38" spans="1:12">
      <c r="A38" s="55"/>
      <c r="B38" s="55"/>
      <c r="C38" s="55"/>
      <c r="D38" s="55"/>
      <c r="E38" s="55"/>
      <c r="F38" s="55"/>
      <c r="G38" s="55"/>
      <c r="H38" s="55"/>
      <c r="I38" s="55"/>
      <c r="J38" s="55"/>
      <c r="K38" s="55"/>
      <c r="L38" s="55"/>
    </row>
    <row r="39" spans="1:12">
      <c r="A39" s="55"/>
      <c r="B39" s="55"/>
      <c r="C39" s="55"/>
      <c r="D39" s="55"/>
      <c r="E39" s="55"/>
      <c r="F39" s="55"/>
      <c r="G39" s="55"/>
      <c r="H39" s="55"/>
      <c r="I39" s="55"/>
      <c r="J39" s="55"/>
      <c r="K39" s="55"/>
      <c r="L39" s="55"/>
    </row>
    <row r="40" spans="1:12">
      <c r="A40" s="55"/>
      <c r="B40" s="55"/>
      <c r="C40" s="55"/>
      <c r="D40" s="55"/>
      <c r="E40" s="55"/>
      <c r="F40" s="55"/>
      <c r="G40" s="55"/>
      <c r="H40" s="55"/>
      <c r="I40" s="55"/>
      <c r="J40" s="55"/>
      <c r="K40" s="55"/>
      <c r="L40" s="55"/>
    </row>
    <row r="41" spans="1:12">
      <c r="A41" s="55"/>
      <c r="B41" s="55"/>
      <c r="C41" s="55"/>
      <c r="D41" s="55"/>
      <c r="E41" s="55"/>
      <c r="F41" s="55"/>
      <c r="G41" s="55"/>
      <c r="H41" s="55"/>
      <c r="I41" s="55"/>
      <c r="J41" s="55"/>
      <c r="K41" s="55"/>
      <c r="L41" s="55"/>
    </row>
    <row r="42" spans="1:12">
      <c r="A42" s="55"/>
      <c r="B42" s="55"/>
      <c r="C42" s="55"/>
      <c r="D42" s="55"/>
      <c r="E42" s="55"/>
      <c r="F42" s="55"/>
      <c r="G42" s="55"/>
      <c r="H42" s="55"/>
      <c r="I42" s="55"/>
      <c r="J42" s="55"/>
      <c r="K42" s="55"/>
      <c r="L42" s="55"/>
    </row>
    <row r="43" spans="1:12">
      <c r="A43" s="55"/>
      <c r="B43" s="55"/>
      <c r="C43" s="55"/>
      <c r="D43" s="55"/>
      <c r="E43" s="55"/>
      <c r="F43" s="55"/>
      <c r="G43" s="55"/>
      <c r="H43" s="55"/>
      <c r="I43" s="55"/>
      <c r="J43" s="55"/>
      <c r="K43" s="55"/>
      <c r="L43" s="55"/>
    </row>
    <row r="44" spans="1:12">
      <c r="A44" s="57"/>
      <c r="B44" s="56"/>
      <c r="C44" s="56"/>
      <c r="D44" s="56"/>
      <c r="E44" s="55"/>
      <c r="F44" s="55"/>
      <c r="G44" s="55"/>
      <c r="H44" s="55"/>
      <c r="I44" s="55"/>
      <c r="J44" s="55"/>
      <c r="K44" s="55"/>
      <c r="L44" s="55"/>
    </row>
    <row r="45" spans="1:12">
      <c r="B45" s="56"/>
      <c r="C45" s="56"/>
      <c r="D45" s="56"/>
      <c r="E45" s="55"/>
      <c r="F45" s="55"/>
      <c r="G45" s="55"/>
      <c r="H45" s="55"/>
      <c r="I45" s="55"/>
      <c r="J45" s="55"/>
      <c r="K45" s="55"/>
      <c r="L45" s="55"/>
    </row>
    <row r="46" spans="1:12">
      <c r="A46" s="55"/>
      <c r="B46" s="55"/>
      <c r="C46" s="55"/>
      <c r="D46" s="55"/>
      <c r="E46" s="55"/>
      <c r="F46" s="55"/>
      <c r="G46" s="55"/>
      <c r="H46" s="55"/>
      <c r="I46" s="55"/>
      <c r="J46" s="55"/>
      <c r="K46" s="55"/>
      <c r="L46" s="55"/>
    </row>
    <row r="47" spans="1:12">
      <c r="A47" s="55"/>
      <c r="B47" s="55"/>
      <c r="C47" s="55"/>
      <c r="D47" s="55"/>
      <c r="E47" s="55"/>
      <c r="F47" s="55"/>
      <c r="G47" s="55"/>
      <c r="H47" s="55"/>
      <c r="I47" s="55"/>
      <c r="J47" s="55"/>
      <c r="K47" s="55"/>
      <c r="L47" s="55"/>
    </row>
    <row r="48" spans="1:12">
      <c r="A48" s="55"/>
      <c r="B48" s="55"/>
      <c r="C48" s="55"/>
      <c r="D48" s="55"/>
      <c r="E48" s="55"/>
      <c r="F48" s="55"/>
      <c r="G48" s="55"/>
      <c r="H48" s="55"/>
      <c r="I48" s="55"/>
      <c r="J48" s="55"/>
      <c r="K48" s="55"/>
      <c r="L48" s="55"/>
    </row>
    <row r="49" spans="1:12">
      <c r="A49" s="55"/>
      <c r="B49" s="55"/>
      <c r="C49" s="55"/>
      <c r="D49" s="55"/>
      <c r="E49" s="55"/>
      <c r="F49" s="55"/>
      <c r="G49" s="55"/>
      <c r="H49" s="55"/>
      <c r="I49" s="55"/>
      <c r="J49" s="55"/>
      <c r="K49" s="55"/>
      <c r="L49" s="55"/>
    </row>
    <row r="50" spans="1:12">
      <c r="A50" s="55"/>
      <c r="B50" s="55"/>
      <c r="C50" s="55"/>
      <c r="D50" s="55"/>
      <c r="E50" s="55"/>
      <c r="F50" s="55"/>
      <c r="G50" s="55"/>
      <c r="H50" s="55"/>
      <c r="I50" s="55"/>
      <c r="J50" s="55"/>
      <c r="K50" s="55"/>
      <c r="L50" s="55"/>
    </row>
    <row r="51" spans="1:12">
      <c r="A51" s="55"/>
      <c r="B51" s="55"/>
      <c r="C51" s="55"/>
      <c r="D51" s="55"/>
      <c r="E51" s="55"/>
      <c r="F51" s="55"/>
      <c r="G51" s="55"/>
      <c r="H51" s="55"/>
      <c r="I51" s="55"/>
      <c r="J51" s="55"/>
      <c r="K51" s="55"/>
      <c r="L51" s="55"/>
    </row>
    <row r="52" spans="1:12">
      <c r="A52" s="55"/>
      <c r="B52" s="55"/>
      <c r="C52" s="55"/>
      <c r="D52" s="55"/>
      <c r="E52" s="55"/>
      <c r="F52" s="55"/>
      <c r="G52" s="55"/>
      <c r="H52" s="55"/>
      <c r="I52" s="55"/>
      <c r="J52" s="55"/>
      <c r="K52" s="55"/>
      <c r="L52" s="55"/>
    </row>
    <row r="53" spans="1:12">
      <c r="A53" s="55"/>
      <c r="B53" s="55"/>
      <c r="C53" s="55"/>
      <c r="D53" s="55"/>
      <c r="E53" s="55"/>
      <c r="F53" s="55"/>
      <c r="G53" s="55"/>
      <c r="H53" s="55"/>
      <c r="I53" s="55"/>
      <c r="J53" s="55"/>
      <c r="K53" s="55"/>
      <c r="L53" s="55"/>
    </row>
    <row r="54" spans="1:12">
      <c r="A54" s="55"/>
      <c r="B54" s="55"/>
      <c r="C54" s="55"/>
      <c r="D54" s="55"/>
      <c r="E54" s="55"/>
      <c r="F54" s="55"/>
      <c r="G54" s="55"/>
      <c r="H54" s="55"/>
      <c r="I54" s="55"/>
      <c r="J54" s="55"/>
      <c r="K54" s="55"/>
      <c r="L54" s="55"/>
    </row>
    <row r="55" spans="1:12">
      <c r="E55" s="56"/>
      <c r="F55" s="56"/>
      <c r="G55" s="56"/>
      <c r="H55" s="56"/>
      <c r="I55" s="56"/>
      <c r="J55" s="56"/>
      <c r="K55" s="56"/>
      <c r="L55" s="56"/>
    </row>
    <row r="56" spans="1:12">
      <c r="A56" s="55"/>
      <c r="B56" s="55"/>
      <c r="C56" s="55"/>
      <c r="D56" s="55"/>
      <c r="E56" s="55"/>
      <c r="F56" s="55"/>
      <c r="G56" s="55"/>
      <c r="H56" s="55"/>
      <c r="I56" s="55"/>
      <c r="J56" s="55"/>
      <c r="K56" s="55"/>
      <c r="L56" s="55"/>
    </row>
    <row r="57" spans="1:12">
      <c r="A57" s="55"/>
      <c r="B57" s="55"/>
      <c r="C57" s="55"/>
      <c r="D57" s="55"/>
      <c r="E57" s="55"/>
      <c r="F57" s="55"/>
      <c r="G57" s="55"/>
      <c r="H57" s="55"/>
      <c r="I57" s="55"/>
      <c r="J57" s="55"/>
      <c r="K57" s="55"/>
      <c r="L57" s="55"/>
    </row>
    <row r="58" spans="1:12">
      <c r="A58" s="55"/>
      <c r="B58" s="55"/>
      <c r="C58" s="55"/>
      <c r="D58" s="55"/>
      <c r="E58" s="55"/>
      <c r="F58" s="55"/>
      <c r="G58" s="55"/>
      <c r="H58" s="55"/>
      <c r="I58" s="55"/>
      <c r="J58" s="55"/>
      <c r="K58" s="55"/>
      <c r="L58" s="55"/>
    </row>
    <row r="59" spans="1:12">
      <c r="A59" s="55"/>
      <c r="B59" s="55"/>
      <c r="C59" s="55"/>
      <c r="D59" s="55"/>
      <c r="E59" s="55"/>
      <c r="F59" s="55"/>
      <c r="G59" s="55"/>
      <c r="H59" s="55"/>
      <c r="I59" s="55"/>
      <c r="J59" s="55"/>
      <c r="K59" s="55"/>
      <c r="L59" s="55"/>
    </row>
    <row r="60" spans="1:12">
      <c r="A60" s="55"/>
      <c r="B60" s="55"/>
      <c r="C60" s="55"/>
      <c r="D60" s="55"/>
      <c r="E60" s="55"/>
      <c r="F60" s="55"/>
      <c r="G60" s="55"/>
      <c r="H60" s="55"/>
      <c r="I60" s="55"/>
      <c r="J60" s="55"/>
      <c r="K60" s="55"/>
      <c r="L60" s="55"/>
    </row>
    <row r="61" spans="1:12">
      <c r="A61" s="55"/>
      <c r="B61" s="55"/>
      <c r="C61" s="55"/>
      <c r="D61" s="55"/>
      <c r="E61" s="55"/>
      <c r="F61" s="55"/>
      <c r="G61" s="55"/>
      <c r="H61" s="55"/>
      <c r="I61" s="55"/>
      <c r="J61" s="55"/>
      <c r="K61" s="55"/>
      <c r="L61" s="55"/>
    </row>
    <row r="62" spans="1:12">
      <c r="A62" s="55"/>
      <c r="B62" s="55"/>
      <c r="C62" s="55"/>
      <c r="D62" s="55"/>
      <c r="E62" s="55"/>
      <c r="F62" s="55"/>
      <c r="G62" s="55"/>
      <c r="H62" s="55"/>
      <c r="I62" s="55"/>
      <c r="J62" s="55"/>
      <c r="K62" s="55"/>
      <c r="L62" s="55"/>
    </row>
    <row r="63" spans="1:12">
      <c r="A63" s="55"/>
      <c r="B63" s="55"/>
      <c r="C63" s="55"/>
      <c r="D63" s="55"/>
      <c r="E63" s="55"/>
      <c r="F63" s="55"/>
      <c r="G63" s="55"/>
      <c r="H63" s="55"/>
      <c r="I63" s="55"/>
      <c r="J63" s="55"/>
      <c r="K63" s="55"/>
      <c r="L63" s="55"/>
    </row>
    <row r="64" spans="1:12">
      <c r="A64" s="55"/>
      <c r="B64" s="55"/>
      <c r="C64" s="55"/>
      <c r="D64" s="55"/>
      <c r="E64" s="55"/>
      <c r="F64" s="55"/>
      <c r="G64" s="55"/>
      <c r="H64" s="55"/>
      <c r="I64" s="55"/>
      <c r="J64" s="55"/>
      <c r="K64" s="55"/>
      <c r="L64" s="55"/>
    </row>
    <row r="65" spans="1:12">
      <c r="A65" s="55"/>
      <c r="B65" s="55"/>
      <c r="C65" s="55"/>
      <c r="D65" s="55"/>
      <c r="E65" s="55"/>
      <c r="F65" s="55"/>
      <c r="G65" s="55"/>
      <c r="H65" s="55"/>
      <c r="I65" s="55"/>
      <c r="J65" s="55"/>
      <c r="K65" s="55"/>
      <c r="L65" s="55"/>
    </row>
    <row r="66" spans="1:12">
      <c r="A66" s="55"/>
      <c r="B66" s="55"/>
      <c r="C66" s="55"/>
      <c r="D66" s="55"/>
      <c r="E66" s="55"/>
      <c r="F66" s="55"/>
      <c r="G66" s="55"/>
      <c r="H66" s="55"/>
      <c r="I66" s="55"/>
      <c r="J66" s="55"/>
      <c r="K66" s="55"/>
      <c r="L66" s="55"/>
    </row>
    <row r="67" spans="1:12">
      <c r="A67" s="55"/>
      <c r="B67" s="55"/>
      <c r="C67" s="55"/>
      <c r="D67" s="55"/>
      <c r="E67" s="55"/>
      <c r="F67" s="55"/>
      <c r="G67" s="55"/>
      <c r="H67" s="55"/>
      <c r="I67" s="55"/>
      <c r="J67" s="55"/>
      <c r="K67" s="55"/>
      <c r="L67" s="55"/>
    </row>
    <row r="68" spans="1:12">
      <c r="A68" s="55"/>
      <c r="B68" s="55"/>
      <c r="C68" s="55"/>
      <c r="D68" s="55"/>
      <c r="E68" s="55"/>
      <c r="F68" s="55"/>
      <c r="G68" s="55"/>
      <c r="H68" s="55"/>
      <c r="I68" s="55"/>
      <c r="J68" s="55"/>
      <c r="K68" s="55"/>
      <c r="L68" s="55"/>
    </row>
    <row r="69" spans="1:12">
      <c r="A69" s="55"/>
      <c r="B69" s="55"/>
      <c r="C69" s="55"/>
      <c r="D69" s="55"/>
      <c r="E69" s="55"/>
      <c r="F69" s="55"/>
      <c r="G69" s="55"/>
      <c r="H69" s="55"/>
      <c r="I69" s="55"/>
      <c r="J69" s="55"/>
      <c r="K69" s="55"/>
      <c r="L69" s="55"/>
    </row>
    <row r="70" spans="1:12">
      <c r="A70" s="55"/>
      <c r="B70" s="55"/>
      <c r="C70" s="55"/>
      <c r="D70" s="55"/>
      <c r="E70" s="55"/>
      <c r="F70" s="55"/>
      <c r="G70" s="55"/>
      <c r="H70" s="55"/>
      <c r="I70" s="55"/>
      <c r="J70" s="55"/>
      <c r="K70" s="55"/>
      <c r="L70" s="55"/>
    </row>
    <row r="71" spans="1:12">
      <c r="A71" s="55"/>
      <c r="B71" s="55"/>
      <c r="C71" s="55"/>
      <c r="D71" s="55"/>
      <c r="E71" s="55"/>
      <c r="F71" s="55"/>
      <c r="G71" s="55"/>
      <c r="H71" s="55"/>
      <c r="I71" s="55"/>
      <c r="J71" s="55"/>
      <c r="K71" s="55"/>
      <c r="L71" s="55"/>
    </row>
    <row r="72" spans="1:12">
      <c r="A72" s="55"/>
      <c r="B72" s="55"/>
      <c r="C72" s="55"/>
      <c r="D72" s="55"/>
      <c r="E72" s="55"/>
      <c r="F72" s="55"/>
      <c r="G72" s="55"/>
      <c r="H72" s="55"/>
      <c r="I72" s="55"/>
      <c r="J72" s="55"/>
      <c r="K72" s="55"/>
      <c r="L72" s="55"/>
    </row>
    <row r="73" spans="1:12">
      <c r="A73" s="55"/>
      <c r="B73" s="55"/>
      <c r="C73" s="55"/>
      <c r="D73" s="55"/>
      <c r="E73" s="55"/>
      <c r="F73" s="55"/>
      <c r="G73" s="55"/>
      <c r="H73" s="55"/>
      <c r="I73" s="55"/>
      <c r="J73" s="55"/>
      <c r="K73" s="55"/>
      <c r="L73" s="55"/>
    </row>
    <row r="74" spans="1:12">
      <c r="A74" s="55"/>
      <c r="B74" s="55"/>
      <c r="C74" s="55"/>
      <c r="D74" s="55"/>
      <c r="E74" s="55"/>
      <c r="F74" s="55"/>
      <c r="G74" s="55"/>
      <c r="H74" s="55"/>
      <c r="I74" s="55"/>
      <c r="J74" s="55"/>
      <c r="K74" s="55"/>
      <c r="L74" s="55"/>
    </row>
    <row r="75" spans="1:12">
      <c r="A75" s="55"/>
      <c r="B75" s="55"/>
      <c r="C75" s="55"/>
      <c r="D75" s="55"/>
      <c r="E75" s="55"/>
      <c r="F75" s="55"/>
      <c r="G75" s="55"/>
      <c r="H75" s="55"/>
      <c r="I75" s="55"/>
      <c r="J75" s="55"/>
      <c r="K75" s="55"/>
      <c r="L75" s="55"/>
    </row>
    <row r="76" spans="1:12">
      <c r="A76" s="55"/>
      <c r="B76" s="55"/>
      <c r="C76" s="55"/>
      <c r="D76" s="55"/>
      <c r="E76" s="55"/>
      <c r="F76" s="55"/>
      <c r="G76" s="55"/>
      <c r="H76" s="55"/>
      <c r="I76" s="55"/>
      <c r="J76" s="55"/>
      <c r="K76" s="55"/>
      <c r="L76" s="55"/>
    </row>
    <row r="77" spans="1:12">
      <c r="A77" s="55"/>
      <c r="B77" s="55"/>
      <c r="C77" s="55"/>
      <c r="D77" s="55"/>
      <c r="E77" s="55"/>
      <c r="F77" s="55"/>
      <c r="G77" s="55"/>
      <c r="H77" s="55"/>
      <c r="I77" s="55"/>
      <c r="J77" s="55"/>
      <c r="K77" s="55"/>
      <c r="L77" s="55"/>
    </row>
    <row r="78" spans="1:12">
      <c r="A78" s="55"/>
      <c r="B78" s="55"/>
      <c r="C78" s="55"/>
      <c r="D78" s="55"/>
      <c r="E78" s="55"/>
      <c r="F78" s="55"/>
      <c r="G78" s="55"/>
      <c r="H78" s="55"/>
      <c r="I78" s="55"/>
      <c r="J78" s="55"/>
      <c r="K78" s="55"/>
      <c r="L78" s="55"/>
    </row>
    <row r="79" spans="1:12">
      <c r="A79" s="55"/>
      <c r="B79" s="55"/>
      <c r="C79" s="55"/>
      <c r="D79" s="55"/>
      <c r="E79" s="55"/>
      <c r="F79" s="55"/>
      <c r="G79" s="55"/>
      <c r="H79" s="55"/>
      <c r="I79" s="55"/>
      <c r="J79" s="55"/>
      <c r="K79" s="55"/>
      <c r="L79" s="55"/>
    </row>
    <row r="80" spans="1:12">
      <c r="A80" s="55"/>
      <c r="B80" s="55"/>
      <c r="C80" s="55"/>
      <c r="D80" s="55"/>
      <c r="E80" s="55"/>
      <c r="F80" s="55"/>
      <c r="G80" s="55"/>
      <c r="H80" s="55"/>
      <c r="I80" s="55"/>
      <c r="J80" s="55"/>
      <c r="K80" s="55"/>
      <c r="L80" s="55"/>
    </row>
    <row r="81" spans="1:12">
      <c r="A81" s="55"/>
      <c r="B81" s="55"/>
      <c r="C81" s="55"/>
      <c r="D81" s="55"/>
      <c r="E81" s="55"/>
      <c r="F81" s="55"/>
      <c r="G81" s="55"/>
      <c r="H81" s="55"/>
      <c r="I81" s="55"/>
      <c r="J81" s="55"/>
      <c r="K81" s="55"/>
      <c r="L81" s="55"/>
    </row>
    <row r="82" spans="1:12">
      <c r="A82" s="55"/>
      <c r="B82" s="55"/>
      <c r="C82" s="55"/>
      <c r="D82" s="55"/>
      <c r="E82" s="55"/>
      <c r="F82" s="55"/>
      <c r="G82" s="55"/>
      <c r="H82" s="55"/>
      <c r="I82" s="55"/>
      <c r="J82" s="55"/>
      <c r="K82" s="55"/>
      <c r="L82" s="55"/>
    </row>
    <row r="83" spans="1:12">
      <c r="A83" s="55"/>
      <c r="B83" s="55"/>
      <c r="C83" s="55"/>
      <c r="D83" s="55"/>
      <c r="E83" s="55"/>
      <c r="F83" s="55"/>
      <c r="G83" s="55"/>
      <c r="H83" s="55"/>
      <c r="I83" s="55"/>
      <c r="J83" s="55"/>
      <c r="K83" s="55"/>
      <c r="L83" s="55"/>
    </row>
    <row r="84" spans="1:12">
      <c r="A84" s="55"/>
      <c r="B84" s="55"/>
      <c r="C84" s="55"/>
      <c r="D84" s="55"/>
      <c r="E84" s="55"/>
      <c r="F84" s="55"/>
      <c r="G84" s="55"/>
      <c r="H84" s="55"/>
      <c r="I84" s="55"/>
      <c r="J84" s="55"/>
      <c r="K84" s="55"/>
      <c r="L84" s="55"/>
    </row>
    <row r="85" spans="1:12">
      <c r="A85" s="55"/>
      <c r="B85" s="55"/>
      <c r="C85" s="55"/>
      <c r="D85" s="55"/>
      <c r="E85" s="55"/>
      <c r="F85" s="55"/>
      <c r="G85" s="55"/>
      <c r="H85" s="55"/>
      <c r="I85" s="55"/>
      <c r="J85" s="55"/>
      <c r="K85" s="55"/>
      <c r="L85" s="55"/>
    </row>
    <row r="86" spans="1:12">
      <c r="A86" s="55"/>
      <c r="B86" s="55"/>
      <c r="C86" s="55"/>
      <c r="D86" s="55"/>
      <c r="E86" s="55"/>
      <c r="F86" s="55"/>
      <c r="G86" s="55"/>
      <c r="H86" s="55"/>
      <c r="I86" s="55"/>
      <c r="J86" s="55"/>
      <c r="K86" s="55"/>
      <c r="L86" s="55"/>
    </row>
    <row r="87" spans="1:12">
      <c r="A87" s="55"/>
      <c r="B87" s="55"/>
      <c r="C87" s="55"/>
      <c r="D87" s="55"/>
      <c r="E87" s="55"/>
      <c r="F87" s="55"/>
      <c r="G87" s="55"/>
      <c r="H87" s="55"/>
      <c r="I87" s="55"/>
      <c r="J87" s="55"/>
      <c r="K87" s="55"/>
      <c r="L87" s="55"/>
    </row>
    <row r="88" spans="1:12">
      <c r="A88" s="55"/>
      <c r="B88" s="55"/>
      <c r="C88" s="55"/>
      <c r="D88" s="55"/>
      <c r="E88" s="55"/>
      <c r="F88" s="55"/>
      <c r="G88" s="55"/>
      <c r="H88" s="55"/>
      <c r="I88" s="55"/>
      <c r="J88" s="55"/>
      <c r="K88" s="55"/>
      <c r="L88" s="55"/>
    </row>
    <row r="89" spans="1:12">
      <c r="A89" s="55"/>
      <c r="B89" s="55"/>
      <c r="C89" s="55"/>
      <c r="D89" s="55"/>
      <c r="E89" s="55"/>
      <c r="F89" s="55"/>
      <c r="G89" s="55"/>
      <c r="H89" s="55"/>
      <c r="I89" s="55"/>
      <c r="J89" s="55"/>
      <c r="K89" s="55"/>
      <c r="L89" s="55"/>
    </row>
    <row r="90" spans="1:12">
      <c r="A90" s="55"/>
      <c r="B90" s="55"/>
      <c r="C90" s="55"/>
      <c r="D90" s="55"/>
      <c r="E90" s="55"/>
      <c r="F90" s="55"/>
      <c r="G90" s="55"/>
      <c r="H90" s="55"/>
      <c r="I90" s="55"/>
      <c r="J90" s="55"/>
      <c r="K90" s="55"/>
      <c r="L90" s="55"/>
    </row>
    <row r="91" spans="1:12">
      <c r="A91" s="55"/>
      <c r="B91" s="55"/>
      <c r="C91" s="55"/>
      <c r="D91" s="55"/>
      <c r="E91" s="55"/>
      <c r="F91" s="55"/>
      <c r="G91" s="55"/>
      <c r="H91" s="55"/>
      <c r="I91" s="55"/>
      <c r="J91" s="55"/>
      <c r="K91" s="55"/>
      <c r="L91" s="55"/>
    </row>
    <row r="92" spans="1:12">
      <c r="A92" s="55"/>
      <c r="B92" s="55"/>
      <c r="C92" s="55"/>
      <c r="D92" s="55"/>
      <c r="E92" s="55"/>
      <c r="F92" s="55"/>
      <c r="G92" s="55"/>
      <c r="H92" s="55"/>
      <c r="I92" s="55"/>
      <c r="J92" s="55"/>
      <c r="K92" s="55"/>
      <c r="L92" s="55"/>
    </row>
    <row r="93" spans="1:12">
      <c r="A93" s="55"/>
      <c r="B93" s="55"/>
      <c r="C93" s="55"/>
      <c r="D93" s="55"/>
      <c r="E93" s="55"/>
      <c r="F93" s="55"/>
      <c r="G93" s="55"/>
      <c r="H93" s="55"/>
      <c r="I93" s="55"/>
      <c r="J93" s="55"/>
      <c r="K93" s="55"/>
      <c r="L93" s="55"/>
    </row>
    <row r="94" spans="1:12">
      <c r="A94" s="55"/>
      <c r="B94" s="55"/>
      <c r="C94" s="55"/>
      <c r="D94" s="55"/>
      <c r="E94" s="55"/>
      <c r="F94" s="55"/>
      <c r="G94" s="55"/>
      <c r="H94" s="55"/>
      <c r="I94" s="55"/>
      <c r="J94" s="55"/>
      <c r="K94" s="55"/>
      <c r="L94" s="55"/>
    </row>
    <row r="95" spans="1:12">
      <c r="A95" s="55"/>
      <c r="B95" s="55"/>
      <c r="C95" s="55"/>
      <c r="D95" s="55"/>
      <c r="E95" s="55"/>
      <c r="F95" s="55"/>
      <c r="G95" s="55"/>
      <c r="H95" s="55"/>
      <c r="I95" s="55"/>
      <c r="J95" s="55"/>
      <c r="K95" s="55"/>
      <c r="L95" s="55"/>
    </row>
    <row r="96" spans="1:12">
      <c r="A96" s="55"/>
      <c r="B96" s="55"/>
      <c r="C96" s="55"/>
      <c r="D96" s="55"/>
      <c r="E96" s="55"/>
      <c r="F96" s="55"/>
      <c r="G96" s="55"/>
      <c r="H96" s="55"/>
      <c r="I96" s="55"/>
      <c r="J96" s="55"/>
      <c r="K96" s="55"/>
      <c r="L96" s="55"/>
    </row>
    <row r="97" spans="1:12">
      <c r="A97" s="55"/>
      <c r="B97" s="55"/>
      <c r="C97" s="55"/>
      <c r="D97" s="55"/>
      <c r="E97" s="55"/>
      <c r="F97" s="55"/>
      <c r="G97" s="55"/>
      <c r="H97" s="55"/>
      <c r="I97" s="55"/>
      <c r="J97" s="55"/>
      <c r="K97" s="55"/>
      <c r="L97" s="55"/>
    </row>
    <row r="98" spans="1:12">
      <c r="A98" s="55"/>
      <c r="B98" s="55"/>
      <c r="C98" s="55"/>
      <c r="D98" s="55"/>
      <c r="E98" s="55"/>
      <c r="F98" s="55"/>
      <c r="G98" s="55"/>
      <c r="H98" s="55"/>
      <c r="I98" s="55"/>
      <c r="J98" s="55"/>
      <c r="K98" s="55"/>
      <c r="L98" s="55"/>
    </row>
    <row r="99" spans="1:12">
      <c r="A99" s="55"/>
      <c r="B99" s="55"/>
      <c r="C99" s="55"/>
      <c r="D99" s="55"/>
      <c r="E99" s="55"/>
      <c r="F99" s="55"/>
      <c r="G99" s="55"/>
      <c r="H99" s="55"/>
      <c r="I99" s="55"/>
      <c r="J99" s="55"/>
      <c r="K99" s="55"/>
      <c r="L99" s="55"/>
    </row>
    <row r="100" spans="1:12">
      <c r="A100" s="55"/>
      <c r="B100" s="55"/>
      <c r="C100" s="55"/>
      <c r="D100" s="55"/>
      <c r="E100" s="55"/>
      <c r="F100" s="55"/>
      <c r="G100" s="55"/>
      <c r="H100" s="55"/>
      <c r="I100" s="55"/>
      <c r="J100" s="55"/>
      <c r="K100" s="55"/>
      <c r="L100" s="55"/>
    </row>
    <row r="101" spans="1:12">
      <c r="A101" s="55"/>
      <c r="B101" s="55"/>
      <c r="C101" s="55"/>
      <c r="D101" s="55"/>
      <c r="E101" s="55"/>
      <c r="F101" s="55"/>
      <c r="G101" s="55"/>
      <c r="H101" s="55"/>
      <c r="I101" s="55"/>
      <c r="J101" s="55"/>
      <c r="K101" s="55"/>
      <c r="L101" s="55"/>
    </row>
    <row r="102" spans="1:12">
      <c r="A102" s="55"/>
      <c r="B102" s="55"/>
      <c r="C102" s="55"/>
      <c r="D102" s="55"/>
      <c r="E102" s="55"/>
      <c r="F102" s="55"/>
      <c r="G102" s="55"/>
      <c r="H102" s="55"/>
      <c r="I102" s="55"/>
      <c r="J102" s="55"/>
      <c r="K102" s="55"/>
      <c r="L102" s="55"/>
    </row>
    <row r="103" spans="1:12">
      <c r="A103" s="55"/>
      <c r="B103" s="55"/>
      <c r="C103" s="55"/>
      <c r="D103" s="55"/>
      <c r="E103" s="55"/>
      <c r="F103" s="55"/>
      <c r="G103" s="55"/>
      <c r="H103" s="55"/>
      <c r="I103" s="55"/>
      <c r="J103" s="55"/>
      <c r="K103" s="55"/>
      <c r="L103" s="55"/>
    </row>
    <row r="104" spans="1:12">
      <c r="A104" s="55"/>
      <c r="B104" s="55"/>
      <c r="C104" s="55"/>
      <c r="D104" s="55"/>
      <c r="E104" s="55"/>
      <c r="F104" s="55"/>
      <c r="G104" s="55"/>
      <c r="H104" s="55"/>
      <c r="I104" s="55"/>
      <c r="J104" s="55"/>
      <c r="K104" s="55"/>
      <c r="L104" s="55"/>
    </row>
    <row r="105" spans="1:12">
      <c r="A105" s="55"/>
      <c r="B105" s="55"/>
      <c r="C105" s="55"/>
      <c r="D105" s="55"/>
      <c r="E105" s="55"/>
      <c r="F105" s="55"/>
      <c r="G105" s="55"/>
      <c r="H105" s="55"/>
      <c r="I105" s="55"/>
      <c r="J105" s="55"/>
      <c r="K105" s="55"/>
      <c r="L105" s="55"/>
    </row>
    <row r="106" spans="1:12">
      <c r="A106" s="55"/>
      <c r="B106" s="55"/>
      <c r="C106" s="55"/>
      <c r="D106" s="55"/>
      <c r="E106" s="55"/>
      <c r="F106" s="55"/>
      <c r="G106" s="55"/>
      <c r="H106" s="55"/>
      <c r="I106" s="55"/>
      <c r="J106" s="55"/>
      <c r="K106" s="55"/>
      <c r="L106" s="55"/>
    </row>
    <row r="107" spans="1:12">
      <c r="A107" s="55"/>
      <c r="B107" s="55"/>
      <c r="C107" s="55"/>
      <c r="D107" s="55"/>
      <c r="E107" s="55"/>
      <c r="F107" s="55"/>
      <c r="G107" s="55"/>
      <c r="H107" s="55"/>
      <c r="I107" s="55"/>
      <c r="J107" s="55"/>
      <c r="K107" s="55"/>
      <c r="L107" s="55"/>
    </row>
    <row r="108" spans="1:12">
      <c r="A108" s="55"/>
      <c r="B108" s="55"/>
      <c r="C108" s="55"/>
      <c r="D108" s="55"/>
      <c r="E108" s="55"/>
      <c r="F108" s="55"/>
      <c r="G108" s="55"/>
      <c r="H108" s="55"/>
      <c r="I108" s="55"/>
      <c r="J108" s="55"/>
      <c r="K108" s="55"/>
      <c r="L108" s="55"/>
    </row>
    <row r="109" spans="1:12">
      <c r="A109" s="55"/>
      <c r="B109" s="55"/>
      <c r="C109" s="55"/>
      <c r="D109" s="55"/>
      <c r="E109" s="55"/>
      <c r="F109" s="55"/>
      <c r="G109" s="55"/>
      <c r="H109" s="55"/>
      <c r="I109" s="55"/>
      <c r="J109" s="55"/>
      <c r="K109" s="55"/>
      <c r="L109" s="55"/>
    </row>
    <row r="110" spans="1:12">
      <c r="A110" s="55"/>
      <c r="B110" s="55"/>
      <c r="C110" s="55"/>
      <c r="D110" s="55"/>
      <c r="E110" s="55"/>
      <c r="F110" s="55"/>
      <c r="G110" s="55"/>
      <c r="H110" s="55"/>
      <c r="I110" s="55"/>
      <c r="J110" s="55"/>
      <c r="K110" s="55"/>
      <c r="L110" s="55"/>
    </row>
    <row r="111" spans="1:12">
      <c r="A111" s="55"/>
      <c r="B111" s="55"/>
      <c r="C111" s="55"/>
      <c r="D111" s="55"/>
      <c r="E111" s="55"/>
      <c r="F111" s="55"/>
      <c r="G111" s="55"/>
      <c r="H111" s="55"/>
      <c r="I111" s="55"/>
      <c r="J111" s="55"/>
      <c r="K111" s="55"/>
      <c r="L111" s="55"/>
    </row>
    <row r="112" spans="1:12">
      <c r="A112" s="55"/>
      <c r="B112" s="55"/>
      <c r="C112" s="55"/>
      <c r="D112" s="55"/>
      <c r="E112" s="55"/>
      <c r="F112" s="55"/>
      <c r="G112" s="55"/>
      <c r="H112" s="55"/>
      <c r="I112" s="55"/>
      <c r="J112" s="55"/>
      <c r="K112" s="55"/>
      <c r="L112" s="55"/>
    </row>
    <row r="113" spans="1:12">
      <c r="A113" s="55"/>
      <c r="B113" s="55"/>
      <c r="C113" s="55"/>
      <c r="D113" s="55"/>
      <c r="E113" s="55"/>
      <c r="F113" s="55"/>
      <c r="G113" s="55"/>
      <c r="H113" s="55"/>
      <c r="I113" s="55"/>
      <c r="J113" s="55"/>
      <c r="K113" s="55"/>
      <c r="L113" s="55"/>
    </row>
    <row r="114" spans="1:12">
      <c r="A114" s="55"/>
      <c r="B114" s="55"/>
      <c r="C114" s="55"/>
      <c r="D114" s="55"/>
      <c r="E114" s="55"/>
      <c r="F114" s="55"/>
      <c r="G114" s="55"/>
      <c r="H114" s="55"/>
      <c r="I114" s="55"/>
      <c r="J114" s="55"/>
      <c r="K114" s="55"/>
      <c r="L114" s="55"/>
    </row>
    <row r="115" spans="1:12">
      <c r="A115" s="55"/>
      <c r="B115" s="55"/>
      <c r="C115" s="55"/>
      <c r="D115" s="55"/>
      <c r="E115" s="55"/>
      <c r="F115" s="55"/>
      <c r="G115" s="55"/>
      <c r="H115" s="55"/>
      <c r="I115" s="55"/>
      <c r="J115" s="55"/>
      <c r="K115" s="55"/>
      <c r="L115" s="55"/>
    </row>
    <row r="116" spans="1:12">
      <c r="A116" s="55"/>
      <c r="B116" s="55"/>
      <c r="C116" s="55"/>
      <c r="D116" s="55"/>
      <c r="E116" s="55"/>
      <c r="F116" s="55"/>
      <c r="G116" s="55"/>
      <c r="H116" s="55"/>
      <c r="I116" s="55"/>
      <c r="J116" s="55"/>
      <c r="K116" s="55"/>
      <c r="L116" s="55"/>
    </row>
    <row r="117" spans="1:12">
      <c r="A117" s="55"/>
      <c r="B117" s="55"/>
      <c r="C117" s="55"/>
      <c r="D117" s="55"/>
      <c r="E117" s="55"/>
      <c r="F117" s="55"/>
      <c r="G117" s="55"/>
      <c r="H117" s="55"/>
      <c r="I117" s="55"/>
      <c r="J117" s="55"/>
      <c r="K117" s="55"/>
      <c r="L117" s="55"/>
    </row>
    <row r="118" spans="1:12">
      <c r="A118" s="55"/>
      <c r="B118" s="55"/>
      <c r="C118" s="55"/>
      <c r="D118" s="55"/>
      <c r="E118" s="55"/>
      <c r="F118" s="55"/>
      <c r="G118" s="55"/>
      <c r="H118" s="55"/>
      <c r="I118" s="55"/>
      <c r="J118" s="55"/>
      <c r="K118" s="55"/>
      <c r="L118" s="55"/>
    </row>
    <row r="119" spans="1:12">
      <c r="A119" s="55"/>
      <c r="B119" s="55"/>
      <c r="C119" s="55"/>
      <c r="D119" s="55"/>
      <c r="E119" s="55"/>
      <c r="F119" s="55"/>
      <c r="G119" s="55"/>
      <c r="H119" s="55"/>
      <c r="I119" s="55"/>
      <c r="J119" s="55"/>
      <c r="K119" s="55"/>
      <c r="L119" s="55"/>
    </row>
    <row r="120" spans="1:12">
      <c r="A120" s="55"/>
      <c r="B120" s="55"/>
      <c r="C120" s="55"/>
      <c r="D120" s="55"/>
      <c r="E120" s="55"/>
      <c r="F120" s="55"/>
      <c r="G120" s="55"/>
      <c r="H120" s="55"/>
      <c r="I120" s="55"/>
      <c r="J120" s="55"/>
      <c r="K120" s="55"/>
      <c r="L120" s="55"/>
    </row>
    <row r="121" spans="1:12">
      <c r="A121" s="55"/>
      <c r="B121" s="55"/>
      <c r="C121" s="55"/>
      <c r="D121" s="55"/>
      <c r="E121" s="55"/>
      <c r="F121" s="55"/>
      <c r="G121" s="55"/>
      <c r="H121" s="55"/>
      <c r="I121" s="55"/>
      <c r="J121" s="55"/>
      <c r="K121" s="55"/>
      <c r="L121" s="55"/>
    </row>
    <row r="122" spans="1:12">
      <c r="A122" s="55"/>
      <c r="B122" s="55"/>
      <c r="C122" s="55"/>
      <c r="D122" s="55"/>
      <c r="E122" s="55"/>
      <c r="F122" s="55"/>
      <c r="G122" s="55"/>
      <c r="H122" s="55"/>
      <c r="I122" s="55"/>
      <c r="J122" s="55"/>
      <c r="K122" s="55"/>
      <c r="L122" s="55"/>
    </row>
    <row r="123" spans="1:12">
      <c r="A123" s="55"/>
      <c r="B123" s="55"/>
      <c r="C123" s="55"/>
      <c r="D123" s="55"/>
      <c r="E123" s="55"/>
      <c r="F123" s="55"/>
      <c r="G123" s="55"/>
      <c r="H123" s="55"/>
      <c r="I123" s="55"/>
      <c r="J123" s="55"/>
      <c r="K123" s="55"/>
      <c r="L123" s="55"/>
    </row>
    <row r="124" spans="1:12">
      <c r="A124" s="55"/>
      <c r="B124" s="55"/>
      <c r="C124" s="55"/>
      <c r="D124" s="55"/>
      <c r="E124" s="55"/>
      <c r="F124" s="55"/>
      <c r="G124" s="55"/>
      <c r="H124" s="55"/>
      <c r="I124" s="55"/>
      <c r="J124" s="55"/>
      <c r="K124" s="55"/>
      <c r="L124" s="55"/>
    </row>
  </sheetData>
  <mergeCells count="7">
    <mergeCell ref="A5:L5"/>
    <mergeCell ref="A29:E30"/>
    <mergeCell ref="C6:C7"/>
    <mergeCell ref="D6:F6"/>
    <mergeCell ref="K6:L6"/>
    <mergeCell ref="A6:B7"/>
    <mergeCell ref="G6:I6"/>
  </mergeCells>
  <phoneticPr fontId="5"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showGridLines="0" workbookViewId="0">
      <selection activeCell="H69" sqref="H69"/>
    </sheetView>
  </sheetViews>
  <sheetFormatPr defaultRowHeight="14.25"/>
  <cols>
    <col min="1" max="5" width="9" style="105" customWidth="1"/>
    <col min="6" max="7" width="9" style="105"/>
    <col min="8" max="8" width="12.375" style="105" customWidth="1"/>
    <col min="9" max="9" width="17.125" style="117" bestFit="1" customWidth="1"/>
    <col min="10" max="10" width="13.375" style="118" bestFit="1" customWidth="1"/>
    <col min="11" max="11" width="10.625" style="118" bestFit="1" customWidth="1"/>
    <col min="12" max="12" width="12.25" style="118" customWidth="1"/>
    <col min="13" max="13" width="11.5" style="120" bestFit="1" customWidth="1"/>
    <col min="14" max="14" width="8.125" style="120" bestFit="1" customWidth="1"/>
    <col min="15" max="15" width="9" style="105" customWidth="1"/>
    <col min="16" max="16" width="9.625" style="105" customWidth="1"/>
    <col min="17" max="16384" width="9" style="105"/>
  </cols>
  <sheetData>
    <row r="1" spans="2:16">
      <c r="I1" s="106"/>
      <c r="J1" s="202" t="s">
        <v>177</v>
      </c>
      <c r="K1" s="202"/>
      <c r="L1" s="107" t="s">
        <v>178</v>
      </c>
      <c r="M1" s="203" t="s">
        <v>179</v>
      </c>
      <c r="N1" s="203"/>
      <c r="O1" s="203" t="s">
        <v>180</v>
      </c>
      <c r="P1" s="203"/>
    </row>
    <row r="2" spans="2:16" ht="24">
      <c r="E2" s="52"/>
      <c r="F2" s="52"/>
      <c r="G2" s="52"/>
      <c r="H2" s="108"/>
      <c r="I2" s="109" t="s">
        <v>32</v>
      </c>
      <c r="J2" s="110" t="s">
        <v>92</v>
      </c>
      <c r="K2" s="110" t="s">
        <v>93</v>
      </c>
      <c r="L2" s="110" t="s">
        <v>181</v>
      </c>
      <c r="M2" s="95" t="s">
        <v>182</v>
      </c>
      <c r="N2" s="95" t="s">
        <v>183</v>
      </c>
      <c r="O2" s="111" t="s">
        <v>184</v>
      </c>
      <c r="P2" s="111" t="s">
        <v>185</v>
      </c>
    </row>
    <row r="3" spans="2:16" ht="15.75">
      <c r="E3" s="52"/>
      <c r="F3" s="52"/>
      <c r="G3" s="52"/>
      <c r="I3" s="106">
        <v>41912</v>
      </c>
      <c r="J3" s="110">
        <v>27281.72</v>
      </c>
      <c r="K3" s="110">
        <v>136.06</v>
      </c>
      <c r="L3" s="107">
        <v>404.3</v>
      </c>
      <c r="M3" s="112">
        <v>48242.5</v>
      </c>
      <c r="N3" s="112">
        <v>37.9</v>
      </c>
      <c r="O3" s="112">
        <v>4094.9</v>
      </c>
      <c r="P3" s="112"/>
    </row>
    <row r="4" spans="2:16" ht="15.75">
      <c r="E4" s="52"/>
      <c r="F4" s="52"/>
      <c r="G4" s="52"/>
      <c r="I4" s="106">
        <v>41882</v>
      </c>
      <c r="J4" s="110">
        <v>24810.957600000002</v>
      </c>
      <c r="K4" s="110">
        <v>143.5514</v>
      </c>
      <c r="L4" s="158">
        <v>237</v>
      </c>
      <c r="M4" s="112">
        <v>47959.5</v>
      </c>
      <c r="N4" s="112">
        <v>37.85</v>
      </c>
      <c r="O4" s="112">
        <v>2956.8</v>
      </c>
      <c r="P4" s="112"/>
    </row>
    <row r="5" spans="2:16" ht="15.75">
      <c r="E5" s="52"/>
      <c r="F5" s="52"/>
      <c r="G5" s="52"/>
      <c r="I5" s="106">
        <v>41851</v>
      </c>
      <c r="J5" s="110">
        <v>21899.308300000001</v>
      </c>
      <c r="K5" s="110">
        <v>157.35550000000001</v>
      </c>
      <c r="L5" s="107">
        <v>243.6</v>
      </c>
      <c r="M5" s="112">
        <v>47690.3</v>
      </c>
      <c r="N5" s="112">
        <v>37.75</v>
      </c>
      <c r="O5" s="112">
        <v>2043.7</v>
      </c>
      <c r="P5" s="112"/>
    </row>
    <row r="6" spans="2:16">
      <c r="B6" s="72"/>
      <c r="I6" s="113">
        <v>41820</v>
      </c>
      <c r="J6" s="110">
        <v>17982.1708</v>
      </c>
      <c r="K6" s="110">
        <v>146.0025</v>
      </c>
      <c r="L6" s="110">
        <v>454.7</v>
      </c>
      <c r="M6" s="112">
        <v>46406.5</v>
      </c>
      <c r="N6" s="112">
        <v>36.94</v>
      </c>
      <c r="O6" s="112">
        <v>1394.3</v>
      </c>
      <c r="P6" s="112"/>
    </row>
    <row r="7" spans="2:16">
      <c r="B7" s="72"/>
      <c r="I7" s="113">
        <v>41790</v>
      </c>
      <c r="J7" s="110">
        <v>14000.2523</v>
      </c>
      <c r="K7" s="110">
        <v>179.7602</v>
      </c>
      <c r="L7" s="110">
        <v>253.9</v>
      </c>
      <c r="M7" s="112">
        <v>45419.5</v>
      </c>
      <c r="N7" s="112">
        <v>36.28</v>
      </c>
      <c r="O7" s="112">
        <v>810.9</v>
      </c>
      <c r="P7" s="112"/>
    </row>
    <row r="8" spans="2:16">
      <c r="I8" s="113">
        <v>41759</v>
      </c>
      <c r="J8" s="110">
        <v>9441.4302000000007</v>
      </c>
      <c r="K8" s="110">
        <v>158.01599999999999</v>
      </c>
      <c r="L8" s="110">
        <v>142</v>
      </c>
      <c r="M8" s="112">
        <v>44501.8</v>
      </c>
      <c r="N8" s="112">
        <v>35.9</v>
      </c>
      <c r="O8" s="112">
        <v>479.8</v>
      </c>
      <c r="P8" s="112"/>
    </row>
    <row r="9" spans="2:16" ht="15" customHeight="1">
      <c r="I9" s="113">
        <v>41729</v>
      </c>
      <c r="J9" s="110">
        <v>7176.7</v>
      </c>
      <c r="K9" s="110">
        <v>161.5</v>
      </c>
      <c r="L9" s="110">
        <v>284.3</v>
      </c>
      <c r="M9" s="112">
        <v>42978.6</v>
      </c>
      <c r="N9" s="112">
        <v>34.700000000000003</v>
      </c>
      <c r="O9" s="112">
        <v>279.3</v>
      </c>
      <c r="P9" s="114">
        <f t="shared" ref="P9" si="0">O9*100</f>
        <v>27930</v>
      </c>
    </row>
    <row r="10" spans="2:16">
      <c r="I10" s="113">
        <v>41698</v>
      </c>
      <c r="J10" s="110">
        <v>4156.2464</v>
      </c>
      <c r="K10" s="110">
        <v>136.90389999999999</v>
      </c>
      <c r="L10" s="110">
        <v>226.3</v>
      </c>
      <c r="M10" s="112">
        <v>41923.800000000003</v>
      </c>
      <c r="N10" s="112">
        <v>33.94</v>
      </c>
      <c r="O10" s="112">
        <v>134</v>
      </c>
      <c r="P10" s="114"/>
    </row>
    <row r="11" spans="2:16">
      <c r="I11" s="113">
        <v>41639</v>
      </c>
      <c r="J11" s="110">
        <v>14248.525299999999</v>
      </c>
      <c r="K11" s="110">
        <v>21.2316</v>
      </c>
      <c r="L11" s="110">
        <v>1111.7</v>
      </c>
      <c r="M11" s="112">
        <v>40161.1</v>
      </c>
      <c r="N11" s="112">
        <v>32.700000000000003</v>
      </c>
      <c r="O11" s="112"/>
      <c r="P11" s="114">
        <v>20010</v>
      </c>
    </row>
    <row r="12" spans="2:16">
      <c r="I12" s="113">
        <v>41608</v>
      </c>
      <c r="J12" s="110">
        <v>11858.0774</v>
      </c>
      <c r="K12" s="110">
        <v>15.2537</v>
      </c>
      <c r="L12" s="110">
        <v>335.2</v>
      </c>
      <c r="M12" s="112">
        <v>38687.800000000003</v>
      </c>
      <c r="N12" s="112">
        <v>31.6</v>
      </c>
      <c r="O12" s="112"/>
      <c r="P12" s="114"/>
    </row>
    <row r="13" spans="2:16">
      <c r="I13" s="113">
        <v>41578</v>
      </c>
      <c r="J13" s="110">
        <v>10617.266</v>
      </c>
      <c r="K13" s="110">
        <v>13.7151</v>
      </c>
      <c r="L13" s="110">
        <v>230.3</v>
      </c>
      <c r="M13" s="112">
        <v>37940.6</v>
      </c>
      <c r="N13" s="112">
        <v>31.2</v>
      </c>
      <c r="O13" s="112"/>
      <c r="P13" s="114"/>
    </row>
    <row r="14" spans="2:16">
      <c r="I14" s="113">
        <v>41547</v>
      </c>
      <c r="J14" s="110">
        <v>9404.1836000000003</v>
      </c>
      <c r="K14" s="110">
        <v>9.3699999999999992</v>
      </c>
      <c r="L14" s="110">
        <v>347.8</v>
      </c>
      <c r="M14" s="112">
        <v>36759.800000000003</v>
      </c>
      <c r="N14" s="112">
        <v>30.47</v>
      </c>
      <c r="O14" s="112"/>
      <c r="P14" s="114">
        <v>15769.999999999998</v>
      </c>
    </row>
    <row r="15" spans="2:16">
      <c r="I15" s="113">
        <v>41517</v>
      </c>
      <c r="J15" s="110">
        <v>8211.0764999999992</v>
      </c>
      <c r="K15" s="110">
        <v>4.5747</v>
      </c>
      <c r="L15" s="110">
        <v>215.6</v>
      </c>
      <c r="M15" s="112">
        <v>35129</v>
      </c>
      <c r="N15" s="112">
        <v>29.4</v>
      </c>
      <c r="O15" s="112"/>
      <c r="P15" s="114"/>
    </row>
    <row r="16" spans="2:16">
      <c r="I16" s="113">
        <v>41486</v>
      </c>
      <c r="J16" s="110">
        <v>6987.058</v>
      </c>
      <c r="K16" s="110">
        <v>-1.2089000000000001</v>
      </c>
      <c r="L16" s="110">
        <v>217.7</v>
      </c>
      <c r="M16" s="112">
        <v>33373.9</v>
      </c>
      <c r="N16" s="112">
        <v>28.16</v>
      </c>
      <c r="O16" s="112"/>
      <c r="P16" s="114"/>
    </row>
    <row r="17" spans="1:16">
      <c r="I17" s="113">
        <v>41455</v>
      </c>
      <c r="J17" s="110">
        <v>5789.4312</v>
      </c>
      <c r="K17" s="110">
        <v>-5.6936999999999998</v>
      </c>
      <c r="L17" s="110">
        <v>470.1</v>
      </c>
      <c r="M17" s="112">
        <v>31887</v>
      </c>
      <c r="N17" s="112">
        <v>27.1</v>
      </c>
      <c r="O17" s="112"/>
      <c r="P17" s="114">
        <v>12610</v>
      </c>
    </row>
    <row r="18" spans="1:16">
      <c r="I18" s="113">
        <v>41425</v>
      </c>
      <c r="J18" s="110">
        <v>4376.4119000000001</v>
      </c>
      <c r="K18" s="110">
        <v>-9.9749999999999996</v>
      </c>
      <c r="L18" s="110">
        <v>173.9</v>
      </c>
      <c r="M18" s="112">
        <v>30437.3</v>
      </c>
      <c r="N18" s="112">
        <v>26.1</v>
      </c>
      <c r="O18" s="112"/>
      <c r="P18" s="114"/>
    </row>
    <row r="19" spans="1:16">
      <c r="I19" s="113">
        <v>41394</v>
      </c>
      <c r="J19" s="110">
        <v>3450.8</v>
      </c>
      <c r="K19" s="110">
        <v>-8.1999999999999993</v>
      </c>
      <c r="L19" s="110">
        <v>164.5</v>
      </c>
      <c r="M19" s="112">
        <v>28874.3</v>
      </c>
      <c r="N19" s="112">
        <v>25</v>
      </c>
      <c r="O19" s="112"/>
      <c r="P19" s="114"/>
    </row>
    <row r="20" spans="1:16">
      <c r="I20" s="113">
        <v>41364</v>
      </c>
      <c r="J20" s="110">
        <v>2566.3000000000002</v>
      </c>
      <c r="K20" s="110">
        <v>10.4</v>
      </c>
      <c r="L20" s="110">
        <v>488</v>
      </c>
      <c r="M20" s="112">
        <v>27726.7</v>
      </c>
      <c r="N20" s="112">
        <v>24.2</v>
      </c>
      <c r="O20" s="112"/>
      <c r="P20" s="114">
        <v>9020</v>
      </c>
    </row>
    <row r="21" spans="1:16">
      <c r="I21" s="113">
        <v>41333</v>
      </c>
      <c r="J21" s="110">
        <v>1681.2208000000001</v>
      </c>
      <c r="K21" s="110">
        <v>27.23</v>
      </c>
      <c r="L21" s="110"/>
      <c r="M21" s="112">
        <v>25991.599999999999</v>
      </c>
      <c r="N21" s="112">
        <v>23</v>
      </c>
      <c r="O21" s="112"/>
      <c r="P21" s="114"/>
    </row>
    <row r="22" spans="1:16">
      <c r="I22" s="113">
        <v>41274</v>
      </c>
      <c r="J22" s="110">
        <v>11777.5</v>
      </c>
      <c r="K22" s="110">
        <v>41</v>
      </c>
      <c r="L22" s="110">
        <v>773.9</v>
      </c>
      <c r="M22" s="112">
        <v>24588</v>
      </c>
      <c r="N22" s="112">
        <v>21.9</v>
      </c>
      <c r="O22" s="112"/>
      <c r="P22" s="114">
        <v>6833</v>
      </c>
    </row>
    <row r="23" spans="1:16">
      <c r="I23" s="113">
        <v>41243</v>
      </c>
      <c r="J23" s="110">
        <v>10310.6</v>
      </c>
      <c r="K23" s="110">
        <v>36.799999999999997</v>
      </c>
      <c r="L23" s="110">
        <v>376.9</v>
      </c>
      <c r="M23" s="112">
        <v>23280.3</v>
      </c>
      <c r="N23" s="112">
        <v>20.9</v>
      </c>
      <c r="O23" s="112"/>
      <c r="P23" s="114"/>
    </row>
    <row r="24" spans="1:16">
      <c r="I24" s="113">
        <v>41213</v>
      </c>
      <c r="J24" s="110">
        <v>9355.7999999999993</v>
      </c>
      <c r="K24" s="110">
        <v>36.700000000000003</v>
      </c>
      <c r="L24" s="110">
        <v>210</v>
      </c>
      <c r="M24" s="112">
        <v>22048.6</v>
      </c>
      <c r="N24" s="112">
        <v>20</v>
      </c>
      <c r="O24" s="112"/>
      <c r="P24" s="114"/>
    </row>
    <row r="25" spans="1:16">
      <c r="I25" s="113">
        <v>41182</v>
      </c>
      <c r="J25" s="110">
        <v>8616.2999999999993</v>
      </c>
      <c r="K25" s="110">
        <v>37.5</v>
      </c>
      <c r="L25" s="110">
        <v>324.89999999999998</v>
      </c>
      <c r="M25" s="112">
        <v>21241.5</v>
      </c>
      <c r="N25" s="112">
        <v>19</v>
      </c>
      <c r="O25" s="112"/>
      <c r="P25" s="114">
        <v>4370</v>
      </c>
    </row>
    <row r="26" spans="1:16">
      <c r="A26" s="115"/>
      <c r="I26" s="113">
        <v>41152</v>
      </c>
      <c r="J26" s="110">
        <v>7868</v>
      </c>
      <c r="K26" s="110">
        <v>40.5</v>
      </c>
      <c r="L26" s="110">
        <v>240.9</v>
      </c>
      <c r="M26" s="112">
        <v>20263.900000000001</v>
      </c>
      <c r="N26" s="112">
        <v>18.7</v>
      </c>
      <c r="O26" s="112"/>
      <c r="P26" s="114"/>
    </row>
    <row r="27" spans="1:16">
      <c r="I27" s="113">
        <v>41121</v>
      </c>
      <c r="J27" s="110">
        <v>7086.2</v>
      </c>
      <c r="K27" s="110">
        <v>44.1</v>
      </c>
      <c r="L27" s="110">
        <v>201.6</v>
      </c>
      <c r="M27" s="112">
        <v>19255.7</v>
      </c>
      <c r="N27" s="112">
        <v>18</v>
      </c>
      <c r="O27" s="112"/>
      <c r="P27" s="114"/>
    </row>
    <row r="28" spans="1:16">
      <c r="I28" s="113">
        <v>41090</v>
      </c>
      <c r="J28" s="110">
        <v>6317.5</v>
      </c>
      <c r="K28" s="110">
        <v>30.8</v>
      </c>
      <c r="L28" s="110">
        <v>612.79999999999995</v>
      </c>
      <c r="M28" s="112">
        <v>18376.099999999999</v>
      </c>
      <c r="N28" s="112">
        <v>17.3</v>
      </c>
      <c r="O28" s="112"/>
      <c r="P28" s="114">
        <v>2770</v>
      </c>
    </row>
    <row r="29" spans="1:16">
      <c r="I29" s="113">
        <v>41060</v>
      </c>
      <c r="J29" s="110">
        <v>5000.6000000000004</v>
      </c>
      <c r="K29" s="110">
        <v>44.2</v>
      </c>
      <c r="L29" s="110">
        <v>212.7</v>
      </c>
      <c r="M29" s="112">
        <v>17575.3</v>
      </c>
      <c r="N29" s="112">
        <v>16.7</v>
      </c>
      <c r="O29" s="112"/>
      <c r="P29" s="114"/>
    </row>
    <row r="30" spans="1:16">
      <c r="I30" s="113">
        <v>41029</v>
      </c>
      <c r="J30" s="110">
        <v>3903.7</v>
      </c>
      <c r="K30" s="110">
        <v>57.8</v>
      </c>
      <c r="L30" s="110">
        <v>147.30000000000001</v>
      </c>
      <c r="M30" s="112">
        <v>16667.5</v>
      </c>
      <c r="N30" s="112">
        <v>16</v>
      </c>
      <c r="O30" s="112"/>
      <c r="P30" s="114"/>
    </row>
    <row r="31" spans="1:16">
      <c r="I31" s="113">
        <v>40999</v>
      </c>
      <c r="J31" s="110">
        <v>3024.5</v>
      </c>
      <c r="K31" s="110">
        <v>99.1</v>
      </c>
      <c r="L31" s="110">
        <v>326.39999999999998</v>
      </c>
      <c r="M31" s="112">
        <v>15897.1</v>
      </c>
      <c r="N31" s="112">
        <v>15.4</v>
      </c>
      <c r="O31" s="112"/>
      <c r="P31" s="114">
        <v>1780</v>
      </c>
    </row>
    <row r="32" spans="1:16">
      <c r="I32" s="113">
        <v>40968</v>
      </c>
      <c r="J32" s="110">
        <v>1281</v>
      </c>
      <c r="K32" s="110">
        <v>38.9</v>
      </c>
      <c r="L32" s="110"/>
      <c r="M32" s="112">
        <v>15206</v>
      </c>
      <c r="N32" s="112">
        <v>14.9</v>
      </c>
      <c r="O32" s="112"/>
      <c r="P32" s="114"/>
    </row>
    <row r="33" spans="9:16">
      <c r="I33" s="113">
        <v>40939</v>
      </c>
      <c r="J33" s="110">
        <v>553.60230000000001</v>
      </c>
      <c r="K33" s="110">
        <v>17.325600000000001</v>
      </c>
      <c r="L33" s="110"/>
      <c r="M33" s="112">
        <v>14391.9</v>
      </c>
      <c r="N33" s="112">
        <v>14.3</v>
      </c>
      <c r="O33" s="112"/>
      <c r="P33" s="114"/>
    </row>
    <row r="34" spans="9:16">
      <c r="I34" s="113">
        <v>40908</v>
      </c>
      <c r="J34" s="110">
        <v>6962.9</v>
      </c>
      <c r="K34" s="110">
        <v>5.2</v>
      </c>
      <c r="L34" s="110">
        <v>675.7</v>
      </c>
      <c r="M34" s="112">
        <v>13660</v>
      </c>
      <c r="N34" s="112">
        <v>13.7</v>
      </c>
      <c r="O34" s="112"/>
      <c r="P34" s="114">
        <v>1040</v>
      </c>
    </row>
    <row r="35" spans="9:16">
      <c r="I35" s="113">
        <v>40877</v>
      </c>
      <c r="J35" s="110">
        <v>6271.1</v>
      </c>
      <c r="K35" s="110">
        <v>10.3</v>
      </c>
      <c r="L35" s="110">
        <v>363.6</v>
      </c>
      <c r="M35" s="112">
        <v>12842.4</v>
      </c>
      <c r="N35" s="112">
        <v>13</v>
      </c>
      <c r="O35" s="112"/>
      <c r="P35" s="114"/>
    </row>
    <row r="36" spans="9:16">
      <c r="I36" s="113">
        <v>40847</v>
      </c>
      <c r="J36" s="110">
        <v>5718.9</v>
      </c>
      <c r="K36" s="110">
        <v>14</v>
      </c>
      <c r="L36" s="110">
        <v>217.7</v>
      </c>
      <c r="M36" s="112"/>
      <c r="N36" s="112">
        <v>12.2</v>
      </c>
      <c r="O36" s="112"/>
      <c r="P36" s="114"/>
    </row>
    <row r="37" spans="9:16">
      <c r="I37" s="113">
        <v>40816</v>
      </c>
      <c r="J37" s="110">
        <v>5262.6</v>
      </c>
      <c r="K37" s="110">
        <v>24.2</v>
      </c>
      <c r="L37" s="110">
        <v>381.3</v>
      </c>
      <c r="M37" s="112"/>
      <c r="N37" s="112">
        <v>11.5</v>
      </c>
      <c r="O37" s="112"/>
      <c r="P37" s="114">
        <v>450</v>
      </c>
    </row>
    <row r="38" spans="9:16">
      <c r="I38" s="113">
        <v>40786</v>
      </c>
      <c r="J38" s="110">
        <v>4823.8999999999996</v>
      </c>
      <c r="K38" s="110">
        <v>37.5</v>
      </c>
      <c r="L38" s="110">
        <v>105.2</v>
      </c>
      <c r="M38" s="112"/>
      <c r="N38" s="112">
        <v>10.8</v>
      </c>
      <c r="O38" s="112"/>
      <c r="P38" s="114"/>
    </row>
    <row r="39" spans="9:16">
      <c r="I39" s="113">
        <v>40755</v>
      </c>
      <c r="J39" s="110">
        <v>4219.1000000000004</v>
      </c>
      <c r="K39" s="110">
        <v>45.3</v>
      </c>
      <c r="L39" s="110">
        <v>156.6</v>
      </c>
      <c r="M39" s="112"/>
      <c r="N39" s="112">
        <v>10</v>
      </c>
      <c r="O39" s="112"/>
      <c r="P39" s="114"/>
    </row>
    <row r="40" spans="9:16">
      <c r="I40" s="113">
        <v>40724</v>
      </c>
      <c r="J40" s="110">
        <v>4106.7</v>
      </c>
      <c r="K40" s="110">
        <v>68.099999999999994</v>
      </c>
      <c r="L40" s="110">
        <v>647.6</v>
      </c>
      <c r="M40" s="112"/>
      <c r="N40" s="112">
        <v>9.4</v>
      </c>
      <c r="O40" s="112"/>
      <c r="P40" s="114">
        <v>220.00000000000003</v>
      </c>
    </row>
    <row r="41" spans="9:16">
      <c r="I41" s="113">
        <v>40694</v>
      </c>
      <c r="J41" s="110">
        <v>2884.3</v>
      </c>
      <c r="K41" s="110">
        <v>44.4</v>
      </c>
      <c r="L41" s="110">
        <v>187.1</v>
      </c>
      <c r="M41" s="112"/>
      <c r="N41" s="112">
        <v>8.6999999999999993</v>
      </c>
      <c r="O41" s="112"/>
      <c r="P41" s="114"/>
    </row>
    <row r="42" spans="9:16">
      <c r="I42" s="113">
        <v>40663</v>
      </c>
      <c r="J42" s="110">
        <v>2026.9</v>
      </c>
      <c r="K42" s="110">
        <v>27.3</v>
      </c>
      <c r="L42" s="110">
        <v>139</v>
      </c>
      <c r="M42" s="112"/>
      <c r="N42" s="112">
        <v>8.1</v>
      </c>
      <c r="O42" s="112"/>
      <c r="P42" s="114"/>
    </row>
    <row r="43" spans="9:16">
      <c r="I43" s="113">
        <v>40633</v>
      </c>
      <c r="J43" s="110">
        <v>1359.1</v>
      </c>
      <c r="K43" s="110">
        <v>27.1</v>
      </c>
      <c r="L43" s="110">
        <v>247.7</v>
      </c>
      <c r="M43" s="112"/>
      <c r="N43" s="112">
        <v>7.5</v>
      </c>
      <c r="O43" s="112"/>
      <c r="P43" s="114">
        <v>80</v>
      </c>
    </row>
    <row r="44" spans="9:16">
      <c r="I44" s="113">
        <v>40602</v>
      </c>
      <c r="J44" s="110">
        <v>842.5</v>
      </c>
      <c r="K44" s="110">
        <v>18.5</v>
      </c>
      <c r="L44" s="110">
        <v>99.7</v>
      </c>
      <c r="M44" s="112"/>
      <c r="N44" s="112">
        <v>7</v>
      </c>
      <c r="O44" s="112"/>
      <c r="P44" s="114"/>
    </row>
    <row r="45" spans="9:16">
      <c r="I45" s="113">
        <v>40574</v>
      </c>
      <c r="J45" s="110">
        <v>442.87740000000002</v>
      </c>
      <c r="K45" s="110">
        <v>19.7546</v>
      </c>
      <c r="L45" s="110">
        <v>110.2</v>
      </c>
      <c r="M45" s="112"/>
      <c r="N45" s="112">
        <v>6.4</v>
      </c>
      <c r="O45" s="112"/>
      <c r="P45" s="114"/>
    </row>
    <row r="46" spans="9:16">
      <c r="I46" s="113">
        <v>40543</v>
      </c>
      <c r="J46" s="110">
        <v>6593</v>
      </c>
      <c r="K46" s="110">
        <v>4.5999999999999996</v>
      </c>
      <c r="L46" s="110">
        <v>712.7</v>
      </c>
      <c r="M46" s="112"/>
      <c r="N46" s="112"/>
      <c r="O46" s="112"/>
      <c r="P46" s="114">
        <v>20</v>
      </c>
    </row>
    <row r="47" spans="9:16">
      <c r="I47" s="113">
        <v>40512</v>
      </c>
      <c r="J47" s="110">
        <v>5701.9</v>
      </c>
      <c r="K47" s="110">
        <v>-1</v>
      </c>
      <c r="L47" s="110">
        <v>416.5</v>
      </c>
      <c r="M47" s="112"/>
      <c r="N47" s="112"/>
      <c r="O47" s="112"/>
      <c r="P47" s="114"/>
    </row>
    <row r="48" spans="9:16">
      <c r="I48" s="113">
        <v>40482</v>
      </c>
      <c r="J48" s="110">
        <v>5070.6000000000004</v>
      </c>
      <c r="K48" s="110">
        <v>-3.6</v>
      </c>
      <c r="L48" s="110">
        <v>275.89999999999998</v>
      </c>
      <c r="M48" s="112"/>
      <c r="N48" s="112"/>
      <c r="O48" s="112"/>
      <c r="P48" s="114"/>
    </row>
    <row r="49" spans="9:16">
      <c r="I49" s="113">
        <v>40451</v>
      </c>
      <c r="J49" s="110">
        <v>4298.8999999999996</v>
      </c>
      <c r="K49" s="110">
        <v>-10.3</v>
      </c>
      <c r="L49" s="110">
        <v>337.9</v>
      </c>
      <c r="M49" s="112"/>
      <c r="N49" s="112"/>
      <c r="O49" s="112"/>
      <c r="P49" s="114"/>
    </row>
    <row r="50" spans="9:16">
      <c r="I50" s="113">
        <v>40421</v>
      </c>
      <c r="J50" s="110">
        <v>3539.1</v>
      </c>
      <c r="K50" s="110">
        <v>-16.399999999999999</v>
      </c>
      <c r="L50" s="110">
        <v>398.9</v>
      </c>
      <c r="M50" s="116"/>
      <c r="N50" s="116"/>
      <c r="O50" s="112"/>
      <c r="P50" s="114"/>
    </row>
    <row r="51" spans="9:16">
      <c r="I51" s="113">
        <v>40390</v>
      </c>
      <c r="J51" s="110">
        <v>1084.5999999999999</v>
      </c>
      <c r="K51" s="110">
        <v>-34.1</v>
      </c>
      <c r="L51" s="110">
        <v>140</v>
      </c>
      <c r="M51" s="116"/>
      <c r="N51" s="116"/>
      <c r="O51" s="112"/>
      <c r="P51" s="114"/>
    </row>
    <row r="52" spans="9:16">
      <c r="I52" s="113">
        <v>40359</v>
      </c>
      <c r="J52" s="110">
        <v>917.1</v>
      </c>
      <c r="K52" s="110">
        <v>-40.6</v>
      </c>
      <c r="L52" s="110">
        <v>308.39999999999998</v>
      </c>
      <c r="M52" s="116"/>
      <c r="N52" s="116"/>
      <c r="O52" s="112"/>
      <c r="P52" s="114"/>
    </row>
    <row r="53" spans="9:16">
      <c r="I53" s="113">
        <v>40329</v>
      </c>
      <c r="J53" s="110">
        <v>744.4</v>
      </c>
      <c r="K53" s="110">
        <v>-45.8</v>
      </c>
      <c r="L53" s="110">
        <v>142.5</v>
      </c>
      <c r="M53" s="116"/>
      <c r="N53" s="116"/>
      <c r="O53" s="112"/>
      <c r="P53" s="114"/>
    </row>
    <row r="54" spans="9:16">
      <c r="I54" s="113">
        <v>40298</v>
      </c>
      <c r="J54" s="110">
        <v>1003.2</v>
      </c>
      <c r="K54" s="110">
        <v>-40.6</v>
      </c>
      <c r="L54" s="110">
        <v>105.4</v>
      </c>
      <c r="M54" s="116"/>
      <c r="N54" s="116"/>
      <c r="O54" s="112"/>
      <c r="P54" s="114"/>
    </row>
    <row r="55" spans="9:16">
      <c r="I55" s="113">
        <v>40268</v>
      </c>
      <c r="J55" s="110">
        <v>460.4</v>
      </c>
      <c r="K55" s="110">
        <v>-41.3</v>
      </c>
      <c r="L55" s="110"/>
      <c r="M55" s="116"/>
      <c r="N55" s="116"/>
      <c r="O55" s="112"/>
      <c r="P55" s="114"/>
    </row>
    <row r="56" spans="9:16">
      <c r="I56" s="113">
        <v>40237</v>
      </c>
      <c r="J56" s="110">
        <v>255.4</v>
      </c>
      <c r="K56" s="110">
        <v>-19</v>
      </c>
      <c r="L56" s="110"/>
      <c r="M56" s="116"/>
      <c r="N56" s="116"/>
      <c r="O56" s="112"/>
      <c r="P56" s="114"/>
    </row>
    <row r="57" spans="9:16">
      <c r="I57" s="113">
        <v>40209</v>
      </c>
      <c r="J57" s="110">
        <v>120.3706</v>
      </c>
      <c r="K57" s="110">
        <v>13.2098</v>
      </c>
      <c r="L57" s="110"/>
      <c r="M57" s="116"/>
      <c r="N57" s="116"/>
      <c r="O57" s="112"/>
      <c r="P57" s="114"/>
    </row>
    <row r="58" spans="9:16">
      <c r="I58" s="113">
        <v>40178</v>
      </c>
      <c r="J58" s="110">
        <v>3021.58</v>
      </c>
      <c r="K58" s="110">
        <v>102.2</v>
      </c>
      <c r="L58" s="110">
        <v>951.5</v>
      </c>
      <c r="M58" s="116"/>
      <c r="N58" s="116"/>
      <c r="O58" s="112"/>
      <c r="P58" s="114"/>
    </row>
    <row r="59" spans="9:16">
      <c r="I59" s="113">
        <v>40147</v>
      </c>
      <c r="J59" s="110">
        <v>2750.11</v>
      </c>
      <c r="K59" s="110">
        <v>112.8</v>
      </c>
      <c r="L59" s="110">
        <v>449.2</v>
      </c>
      <c r="M59" s="116"/>
      <c r="N59" s="116"/>
      <c r="O59" s="112"/>
      <c r="P59" s="114"/>
    </row>
    <row r="60" spans="9:16">
      <c r="I60" s="113">
        <v>40117</v>
      </c>
      <c r="J60" s="110">
        <v>2596.33</v>
      </c>
      <c r="K60" s="110">
        <v>123.5</v>
      </c>
      <c r="L60" s="110">
        <v>245.7</v>
      </c>
      <c r="M60" s="116"/>
      <c r="N60" s="116"/>
      <c r="O60" s="112"/>
      <c r="P60" s="114"/>
    </row>
    <row r="61" spans="9:16">
      <c r="I61" s="113">
        <v>40086</v>
      </c>
      <c r="J61" s="110">
        <v>2475.7399999999998</v>
      </c>
      <c r="K61" s="110">
        <v>136.1</v>
      </c>
      <c r="L61" s="110">
        <v>358</v>
      </c>
      <c r="M61" s="116"/>
      <c r="N61" s="116"/>
      <c r="O61" s="112"/>
      <c r="P61" s="114"/>
    </row>
    <row r="62" spans="9:16">
      <c r="I62" s="113">
        <v>40056</v>
      </c>
      <c r="J62" s="110">
        <v>2343</v>
      </c>
      <c r="K62" s="110">
        <v>147.4</v>
      </c>
      <c r="L62" s="110">
        <v>230.6</v>
      </c>
      <c r="M62" s="116"/>
      <c r="N62" s="116"/>
      <c r="O62" s="112"/>
      <c r="P62" s="114"/>
    </row>
    <row r="63" spans="9:16">
      <c r="I63" s="113">
        <v>40025</v>
      </c>
      <c r="J63" s="110">
        <v>2233.3000000000002</v>
      </c>
      <c r="K63" s="110">
        <v>159.1</v>
      </c>
      <c r="L63" s="110">
        <v>198.5</v>
      </c>
      <c r="M63" s="116"/>
      <c r="N63" s="116"/>
      <c r="O63" s="112"/>
      <c r="P63" s="114"/>
    </row>
    <row r="64" spans="9:16">
      <c r="I64" s="113">
        <v>39994</v>
      </c>
      <c r="J64" s="110">
        <v>2153.73</v>
      </c>
      <c r="K64" s="110">
        <v>193.7</v>
      </c>
      <c r="L64" s="110">
        <v>414.2</v>
      </c>
      <c r="M64" s="116"/>
      <c r="N64" s="116"/>
      <c r="O64" s="112"/>
      <c r="P64" s="114"/>
    </row>
    <row r="65" spans="1:16">
      <c r="I65" s="113">
        <v>39964</v>
      </c>
      <c r="J65" s="110">
        <v>2018.61</v>
      </c>
      <c r="K65" s="110">
        <v>306</v>
      </c>
      <c r="L65" s="110">
        <v>229.4</v>
      </c>
      <c r="M65" s="116"/>
      <c r="N65" s="116"/>
      <c r="O65" s="112"/>
      <c r="P65" s="114"/>
    </row>
    <row r="66" spans="1:16">
      <c r="L66" s="119"/>
    </row>
    <row r="67" spans="1:16" ht="15.75">
      <c r="A67" s="115" t="s">
        <v>186</v>
      </c>
      <c r="B67" s="56"/>
      <c r="C67" s="56"/>
      <c r="I67" s="121"/>
    </row>
  </sheetData>
  <mergeCells count="3">
    <mergeCell ref="J1:K1"/>
    <mergeCell ref="M1:N1"/>
    <mergeCell ref="O1:P1"/>
  </mergeCells>
  <phoneticPr fontId="5"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8"/>
  <sheetViews>
    <sheetView topLeftCell="A8" workbookViewId="0">
      <selection activeCell="A18" sqref="A17:L18"/>
    </sheetView>
  </sheetViews>
  <sheetFormatPr defaultRowHeight="12"/>
  <cols>
    <col min="1" max="1" width="9.75" style="50" customWidth="1"/>
    <col min="2" max="59" width="9" style="50"/>
    <col min="60" max="16384" width="9" style="49"/>
  </cols>
  <sheetData>
    <row r="1" spans="1:29" s="52" customFormat="1" ht="15.75">
      <c r="A1" s="48"/>
      <c r="B1" s="48"/>
      <c r="C1" s="48"/>
      <c r="D1" s="48"/>
      <c r="E1" s="48"/>
      <c r="F1" s="48"/>
      <c r="G1" s="48"/>
      <c r="H1" s="48"/>
      <c r="I1" s="48"/>
      <c r="J1" s="48"/>
      <c r="K1" s="48"/>
      <c r="L1" s="48"/>
      <c r="M1" s="48"/>
      <c r="N1" s="54"/>
      <c r="O1" s="54"/>
      <c r="P1" s="54"/>
      <c r="Q1" s="54"/>
      <c r="R1" s="54"/>
      <c r="S1" s="54"/>
      <c r="T1" s="54"/>
      <c r="U1" s="54"/>
      <c r="V1" s="54"/>
      <c r="W1" s="54"/>
      <c r="X1" s="54"/>
      <c r="Y1" s="54"/>
      <c r="Z1" s="53"/>
      <c r="AA1" s="53"/>
      <c r="AB1" s="53"/>
      <c r="AC1" s="53"/>
    </row>
    <row r="2" spans="1:29" s="52" customFormat="1" ht="15.75">
      <c r="A2" s="48"/>
      <c r="B2" s="48"/>
      <c r="C2" s="48"/>
      <c r="D2" s="48"/>
      <c r="E2" s="48"/>
      <c r="F2" s="48"/>
      <c r="G2" s="48"/>
      <c r="H2" s="48"/>
      <c r="I2" s="48"/>
      <c r="J2" s="48"/>
      <c r="K2" s="48"/>
      <c r="L2" s="48"/>
      <c r="M2" s="48"/>
      <c r="N2" s="54"/>
      <c r="O2" s="54"/>
      <c r="P2" s="54"/>
      <c r="Q2" s="54"/>
      <c r="R2" s="54"/>
      <c r="S2" s="54"/>
      <c r="T2" s="54"/>
      <c r="U2" s="54"/>
      <c r="V2" s="54"/>
      <c r="W2" s="54"/>
      <c r="X2" s="54"/>
      <c r="Y2" s="54"/>
      <c r="Z2" s="53"/>
      <c r="AA2" s="53"/>
      <c r="AB2" s="53"/>
      <c r="AC2" s="53"/>
    </row>
    <row r="3" spans="1:29" ht="14.25" customHeight="1"/>
    <row r="4" spans="1:29" ht="24.75" customHeight="1" thickBot="1">
      <c r="A4" s="204" t="s">
        <v>126</v>
      </c>
      <c r="B4" s="205"/>
      <c r="C4" s="205"/>
      <c r="D4" s="205"/>
      <c r="E4" s="205"/>
      <c r="F4" s="205"/>
      <c r="G4" s="205"/>
      <c r="H4" s="205"/>
      <c r="I4" s="205"/>
      <c r="J4" s="205"/>
      <c r="K4" s="205"/>
      <c r="L4" s="206"/>
    </row>
    <row r="5" spans="1:29" s="51" customFormat="1" ht="15" thickBot="1">
      <c r="A5" s="208" t="s">
        <v>263</v>
      </c>
      <c r="B5" s="209"/>
      <c r="C5" s="209"/>
      <c r="D5" s="209"/>
      <c r="E5" s="209"/>
      <c r="F5" s="209"/>
      <c r="G5" s="209"/>
      <c r="H5" s="209"/>
      <c r="I5" s="209"/>
      <c r="J5" s="209"/>
      <c r="K5" s="209"/>
      <c r="L5" s="210"/>
    </row>
    <row r="6" spans="1:29" s="51" customFormat="1" ht="76.5" customHeight="1" thickBot="1">
      <c r="A6" s="211" t="s">
        <v>264</v>
      </c>
      <c r="B6" s="212"/>
      <c r="C6" s="212"/>
      <c r="D6" s="212"/>
      <c r="E6" s="212"/>
      <c r="F6" s="212"/>
      <c r="G6" s="212"/>
      <c r="H6" s="212"/>
      <c r="I6" s="212"/>
      <c r="J6" s="212"/>
      <c r="K6" s="212"/>
      <c r="L6" s="213"/>
    </row>
    <row r="7" spans="1:29" s="51" customFormat="1" ht="15" thickBot="1">
      <c r="A7" s="208" t="s">
        <v>214</v>
      </c>
      <c r="B7" s="209"/>
      <c r="C7" s="209"/>
      <c r="D7" s="209"/>
      <c r="E7" s="209"/>
      <c r="F7" s="209"/>
      <c r="G7" s="209"/>
      <c r="H7" s="209"/>
      <c r="I7" s="209"/>
      <c r="J7" s="209"/>
      <c r="K7" s="209"/>
      <c r="L7" s="210"/>
    </row>
    <row r="8" spans="1:29" s="51" customFormat="1" ht="75" customHeight="1" thickBot="1">
      <c r="A8" s="211" t="s">
        <v>345</v>
      </c>
      <c r="B8" s="212"/>
      <c r="C8" s="212"/>
      <c r="D8" s="212"/>
      <c r="E8" s="212"/>
      <c r="F8" s="212"/>
      <c r="G8" s="212"/>
      <c r="H8" s="212"/>
      <c r="I8" s="212"/>
      <c r="J8" s="212"/>
      <c r="K8" s="212"/>
      <c r="L8" s="213"/>
    </row>
    <row r="9" spans="1:29" s="51" customFormat="1" ht="15" customHeight="1" thickBot="1">
      <c r="A9" s="208" t="s">
        <v>215</v>
      </c>
      <c r="B9" s="209"/>
      <c r="C9" s="209"/>
      <c r="D9" s="209"/>
      <c r="E9" s="209"/>
      <c r="F9" s="209"/>
      <c r="G9" s="209"/>
      <c r="H9" s="209"/>
      <c r="I9" s="209"/>
      <c r="J9" s="209"/>
      <c r="K9" s="209"/>
      <c r="L9" s="210"/>
    </row>
    <row r="10" spans="1:29" s="51" customFormat="1" ht="85.5" customHeight="1" thickBot="1">
      <c r="A10" s="211" t="s">
        <v>216</v>
      </c>
      <c r="B10" s="212"/>
      <c r="C10" s="212"/>
      <c r="D10" s="212"/>
      <c r="E10" s="212"/>
      <c r="F10" s="212"/>
      <c r="G10" s="212"/>
      <c r="H10" s="212"/>
      <c r="I10" s="212"/>
      <c r="J10" s="212"/>
      <c r="K10" s="212"/>
      <c r="L10" s="213"/>
      <c r="N10" s="75"/>
    </row>
    <row r="11" spans="1:29" s="51" customFormat="1" ht="15" thickBot="1">
      <c r="A11" s="208" t="s">
        <v>217</v>
      </c>
      <c r="B11" s="209"/>
      <c r="C11" s="209"/>
      <c r="D11" s="209"/>
      <c r="E11" s="209"/>
      <c r="F11" s="209"/>
      <c r="G11" s="209"/>
      <c r="H11" s="209"/>
      <c r="I11" s="209"/>
      <c r="J11" s="209"/>
      <c r="K11" s="209"/>
      <c r="L11" s="210"/>
    </row>
    <row r="12" spans="1:29" s="51" customFormat="1" ht="66" customHeight="1" thickBot="1">
      <c r="A12" s="211" t="s">
        <v>218</v>
      </c>
      <c r="B12" s="212"/>
      <c r="C12" s="212"/>
      <c r="D12" s="212"/>
      <c r="E12" s="212"/>
      <c r="F12" s="212"/>
      <c r="G12" s="212"/>
      <c r="H12" s="212"/>
      <c r="I12" s="212"/>
      <c r="J12" s="212"/>
      <c r="K12" s="212"/>
      <c r="L12" s="213"/>
    </row>
    <row r="13" spans="1:29" s="51" customFormat="1" ht="18" customHeight="1" thickBot="1">
      <c r="A13" s="208" t="s">
        <v>223</v>
      </c>
      <c r="B13" s="209"/>
      <c r="C13" s="209"/>
      <c r="D13" s="209"/>
      <c r="E13" s="209"/>
      <c r="F13" s="209"/>
      <c r="G13" s="209"/>
      <c r="H13" s="209"/>
      <c r="I13" s="209"/>
      <c r="J13" s="209"/>
      <c r="K13" s="209"/>
      <c r="L13" s="210"/>
    </row>
    <row r="14" spans="1:29" s="51" customFormat="1" ht="87.75" customHeight="1" thickBot="1">
      <c r="A14" s="211" t="s">
        <v>224</v>
      </c>
      <c r="B14" s="212"/>
      <c r="C14" s="212"/>
      <c r="D14" s="212"/>
      <c r="E14" s="212"/>
      <c r="F14" s="212"/>
      <c r="G14" s="212"/>
      <c r="H14" s="212"/>
      <c r="I14" s="212"/>
      <c r="J14" s="212"/>
      <c r="K14" s="212"/>
      <c r="L14" s="213"/>
    </row>
    <row r="15" spans="1:29" ht="16.5" customHeight="1" thickBot="1">
      <c r="A15" s="208" t="s">
        <v>243</v>
      </c>
      <c r="B15" s="214"/>
      <c r="C15" s="214"/>
      <c r="D15" s="214"/>
      <c r="E15" s="214"/>
      <c r="F15" s="214"/>
      <c r="G15" s="214"/>
      <c r="H15" s="214"/>
      <c r="I15" s="214"/>
      <c r="J15" s="214"/>
      <c r="K15" s="214"/>
      <c r="L15" s="215"/>
    </row>
    <row r="16" spans="1:29" ht="42" customHeight="1" thickBot="1">
      <c r="A16" s="211" t="s">
        <v>244</v>
      </c>
      <c r="B16" s="212"/>
      <c r="C16" s="212"/>
      <c r="D16" s="212"/>
      <c r="E16" s="212"/>
      <c r="F16" s="212"/>
      <c r="G16" s="212"/>
      <c r="H16" s="212"/>
      <c r="I16" s="212"/>
      <c r="J16" s="212"/>
      <c r="K16" s="212"/>
      <c r="L16" s="213"/>
    </row>
    <row r="17" spans="1:12" ht="12.75">
      <c r="A17" s="207"/>
      <c r="B17" s="207"/>
      <c r="C17" s="207"/>
      <c r="D17" s="207"/>
      <c r="E17" s="207"/>
      <c r="F17" s="207"/>
      <c r="G17" s="207"/>
      <c r="H17" s="207"/>
      <c r="I17" s="207"/>
      <c r="J17" s="207"/>
      <c r="K17" s="207"/>
      <c r="L17" s="207"/>
    </row>
    <row r="18" spans="1:12" ht="22.5" customHeight="1" thickBot="1">
      <c r="A18" s="204" t="s">
        <v>187</v>
      </c>
      <c r="B18" s="205"/>
      <c r="C18" s="205"/>
      <c r="D18" s="205"/>
      <c r="E18" s="205"/>
      <c r="F18" s="205"/>
      <c r="G18" s="205"/>
      <c r="H18" s="205"/>
      <c r="I18" s="205"/>
      <c r="J18" s="205"/>
      <c r="K18" s="205"/>
      <c r="L18" s="206"/>
    </row>
    <row r="19" spans="1:12" ht="16.5" customHeight="1" thickBot="1">
      <c r="A19" s="208" t="s">
        <v>231</v>
      </c>
      <c r="B19" s="209"/>
      <c r="C19" s="209"/>
      <c r="D19" s="209"/>
      <c r="E19" s="209"/>
      <c r="F19" s="209"/>
      <c r="G19" s="209"/>
      <c r="H19" s="209"/>
      <c r="I19" s="209"/>
      <c r="J19" s="209"/>
      <c r="K19" s="209"/>
      <c r="L19" s="210"/>
    </row>
    <row r="20" spans="1:12" ht="99.75" customHeight="1" thickBot="1">
      <c r="A20" s="211" t="s">
        <v>232</v>
      </c>
      <c r="B20" s="212"/>
      <c r="C20" s="212"/>
      <c r="D20" s="212"/>
      <c r="E20" s="212"/>
      <c r="F20" s="212"/>
      <c r="G20" s="212"/>
      <c r="H20" s="212"/>
      <c r="I20" s="212"/>
      <c r="J20" s="212"/>
      <c r="K20" s="212"/>
      <c r="L20" s="213"/>
    </row>
    <row r="21" spans="1:12" ht="17.25" customHeight="1" thickBot="1">
      <c r="A21" s="208" t="s">
        <v>235</v>
      </c>
      <c r="B21" s="209"/>
      <c r="C21" s="209"/>
      <c r="D21" s="209"/>
      <c r="E21" s="209"/>
      <c r="F21" s="209"/>
      <c r="G21" s="209"/>
      <c r="H21" s="209"/>
      <c r="I21" s="209"/>
      <c r="J21" s="209"/>
      <c r="K21" s="209"/>
      <c r="L21" s="210"/>
    </row>
    <row r="22" spans="1:12" ht="51" customHeight="1" thickBot="1">
      <c r="A22" s="211" t="s">
        <v>236</v>
      </c>
      <c r="B22" s="212"/>
      <c r="C22" s="212"/>
      <c r="D22" s="212"/>
      <c r="E22" s="212"/>
      <c r="F22" s="212"/>
      <c r="G22" s="212"/>
      <c r="H22" s="212"/>
      <c r="I22" s="212"/>
      <c r="J22" s="212"/>
      <c r="K22" s="212"/>
      <c r="L22" s="213"/>
    </row>
    <row r="23" spans="1:12" ht="17.25" customHeight="1" thickBot="1">
      <c r="A23" s="208" t="s">
        <v>245</v>
      </c>
      <c r="B23" s="209"/>
      <c r="C23" s="209"/>
      <c r="D23" s="209"/>
      <c r="E23" s="209"/>
      <c r="F23" s="209"/>
      <c r="G23" s="209"/>
      <c r="H23" s="209"/>
      <c r="I23" s="209"/>
      <c r="J23" s="209"/>
      <c r="K23" s="209"/>
      <c r="L23" s="210"/>
    </row>
    <row r="24" spans="1:12" ht="66.75" customHeight="1" thickBot="1">
      <c r="A24" s="211" t="s">
        <v>246</v>
      </c>
      <c r="B24" s="212"/>
      <c r="C24" s="212"/>
      <c r="D24" s="212"/>
      <c r="E24" s="212"/>
      <c r="F24" s="212"/>
      <c r="G24" s="212"/>
      <c r="H24" s="212"/>
      <c r="I24" s="212"/>
      <c r="J24" s="212"/>
      <c r="K24" s="212"/>
      <c r="L24" s="213"/>
    </row>
    <row r="25" spans="1:12" ht="13.5" thickBot="1">
      <c r="A25" s="208" t="s">
        <v>247</v>
      </c>
      <c r="B25" s="209"/>
      <c r="C25" s="209"/>
      <c r="D25" s="209"/>
      <c r="E25" s="209"/>
      <c r="F25" s="209"/>
      <c r="G25" s="209"/>
      <c r="H25" s="209"/>
      <c r="I25" s="209"/>
      <c r="J25" s="209"/>
      <c r="K25" s="209"/>
      <c r="L25" s="210"/>
    </row>
    <row r="26" spans="1:12" ht="77.25" customHeight="1" thickBot="1">
      <c r="A26" s="211" t="s">
        <v>248</v>
      </c>
      <c r="B26" s="212"/>
      <c r="C26" s="212"/>
      <c r="D26" s="212"/>
      <c r="E26" s="212"/>
      <c r="F26" s="212"/>
      <c r="G26" s="212"/>
      <c r="H26" s="212"/>
      <c r="I26" s="212"/>
      <c r="J26" s="212"/>
      <c r="K26" s="212"/>
      <c r="L26" s="213"/>
    </row>
    <row r="27" spans="1:12" ht="12.75">
      <c r="A27" s="70"/>
      <c r="B27" s="71"/>
      <c r="C27" s="71"/>
      <c r="D27" s="71"/>
      <c r="E27" s="71"/>
      <c r="F27" s="71"/>
      <c r="G27" s="71"/>
      <c r="H27" s="71"/>
      <c r="I27" s="71"/>
      <c r="J27" s="71"/>
      <c r="K27" s="71"/>
      <c r="L27" s="71"/>
    </row>
    <row r="28" spans="1:12">
      <c r="A28" s="72" t="s">
        <v>46</v>
      </c>
      <c r="B28" s="73"/>
      <c r="C28" s="73"/>
    </row>
  </sheetData>
  <mergeCells count="23">
    <mergeCell ref="A25:L25"/>
    <mergeCell ref="A26:L26"/>
    <mergeCell ref="A23:L23"/>
    <mergeCell ref="A24:L24"/>
    <mergeCell ref="A9:L9"/>
    <mergeCell ref="A10:L10"/>
    <mergeCell ref="A15:L15"/>
    <mergeCell ref="A16:L16"/>
    <mergeCell ref="A4:L4"/>
    <mergeCell ref="A17:L17"/>
    <mergeCell ref="A21:L21"/>
    <mergeCell ref="A22:L22"/>
    <mergeCell ref="A18:L18"/>
    <mergeCell ref="A7:L7"/>
    <mergeCell ref="A8:L8"/>
    <mergeCell ref="A11:L11"/>
    <mergeCell ref="A12:L12"/>
    <mergeCell ref="A19:L19"/>
    <mergeCell ref="A20:L20"/>
    <mergeCell ref="A13:L13"/>
    <mergeCell ref="A14:L14"/>
    <mergeCell ref="A5:L5"/>
    <mergeCell ref="A6:L6"/>
  </mergeCells>
  <phoneticPr fontId="5"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0"/>
  <sheetViews>
    <sheetView topLeftCell="A4" workbookViewId="0">
      <selection activeCell="A6" sqref="A6:L6"/>
    </sheetView>
  </sheetViews>
  <sheetFormatPr defaultRowHeight="12"/>
  <cols>
    <col min="1" max="1" width="9.75" style="50" customWidth="1"/>
    <col min="2" max="59" width="9" style="50"/>
    <col min="60" max="16384" width="9" style="49"/>
  </cols>
  <sheetData>
    <row r="1" spans="1:29" s="52" customFormat="1" ht="15.75">
      <c r="A1" s="48"/>
      <c r="B1" s="48"/>
      <c r="C1" s="48"/>
      <c r="D1" s="48"/>
      <c r="E1" s="48"/>
      <c r="F1" s="48"/>
      <c r="G1" s="48"/>
      <c r="H1" s="48"/>
      <c r="I1" s="48"/>
      <c r="J1" s="48"/>
      <c r="K1" s="48"/>
      <c r="L1" s="48"/>
      <c r="M1" s="48"/>
      <c r="N1" s="54"/>
      <c r="O1" s="54"/>
      <c r="P1" s="54"/>
      <c r="Q1" s="54"/>
      <c r="R1" s="54"/>
      <c r="S1" s="54"/>
      <c r="T1" s="54"/>
      <c r="U1" s="54"/>
      <c r="V1" s="54"/>
      <c r="W1" s="54"/>
      <c r="X1" s="54"/>
      <c r="Y1" s="54"/>
      <c r="Z1" s="53"/>
      <c r="AA1" s="53"/>
      <c r="AB1" s="53"/>
      <c r="AC1" s="53"/>
    </row>
    <row r="2" spans="1:29" s="52" customFormat="1" ht="15.75">
      <c r="A2" s="48"/>
      <c r="B2" s="48"/>
      <c r="C2" s="48"/>
      <c r="D2" s="48"/>
      <c r="E2" s="48"/>
      <c r="F2" s="48"/>
      <c r="G2" s="48"/>
      <c r="H2" s="48"/>
      <c r="I2" s="48"/>
      <c r="J2" s="48"/>
      <c r="K2" s="48"/>
      <c r="L2" s="48"/>
      <c r="M2" s="48"/>
      <c r="N2" s="54"/>
      <c r="O2" s="54"/>
      <c r="P2" s="54"/>
      <c r="Q2" s="54"/>
      <c r="R2" s="54"/>
      <c r="S2" s="54"/>
      <c r="T2" s="54"/>
      <c r="U2" s="54"/>
      <c r="V2" s="54"/>
      <c r="W2" s="54"/>
      <c r="X2" s="54"/>
      <c r="Y2" s="54"/>
      <c r="Z2" s="53"/>
      <c r="AA2" s="53"/>
      <c r="AB2" s="53"/>
      <c r="AC2" s="53"/>
    </row>
    <row r="3" spans="1:29" ht="14.25" customHeight="1"/>
    <row r="4" spans="1:29" ht="19.5" customHeight="1" thickBot="1">
      <c r="A4" s="204" t="s">
        <v>125</v>
      </c>
      <c r="B4" s="205"/>
      <c r="C4" s="205"/>
      <c r="D4" s="205"/>
      <c r="E4" s="205"/>
      <c r="F4" s="205"/>
      <c r="G4" s="205"/>
      <c r="H4" s="205"/>
      <c r="I4" s="205"/>
      <c r="J4" s="205"/>
      <c r="K4" s="205"/>
      <c r="L4" s="206"/>
    </row>
    <row r="5" spans="1:29" s="51" customFormat="1" ht="15" thickBot="1">
      <c r="A5" s="208" t="s">
        <v>208</v>
      </c>
      <c r="B5" s="209"/>
      <c r="C5" s="209"/>
      <c r="D5" s="209"/>
      <c r="E5" s="209"/>
      <c r="F5" s="209"/>
      <c r="G5" s="209"/>
      <c r="H5" s="209"/>
      <c r="I5" s="209"/>
      <c r="J5" s="209"/>
      <c r="K5" s="209"/>
      <c r="L5" s="210"/>
    </row>
    <row r="6" spans="1:29" s="51" customFormat="1" ht="85.5" customHeight="1" thickBot="1">
      <c r="A6" s="211" t="s">
        <v>209</v>
      </c>
      <c r="B6" s="212"/>
      <c r="C6" s="212"/>
      <c r="D6" s="212"/>
      <c r="E6" s="212"/>
      <c r="F6" s="212"/>
      <c r="G6" s="212"/>
      <c r="H6" s="212"/>
      <c r="I6" s="212"/>
      <c r="J6" s="212"/>
      <c r="K6" s="212"/>
      <c r="L6" s="213"/>
    </row>
    <row r="7" spans="1:29" s="51" customFormat="1" ht="15" thickBot="1">
      <c r="A7" s="208" t="s">
        <v>212</v>
      </c>
      <c r="B7" s="209"/>
      <c r="C7" s="209"/>
      <c r="D7" s="209"/>
      <c r="E7" s="209"/>
      <c r="F7" s="209"/>
      <c r="G7" s="209"/>
      <c r="H7" s="209"/>
      <c r="I7" s="209"/>
      <c r="J7" s="209"/>
      <c r="K7" s="209"/>
      <c r="L7" s="210"/>
    </row>
    <row r="8" spans="1:29" s="51" customFormat="1" ht="63.75" customHeight="1" thickBot="1">
      <c r="A8" s="211" t="s">
        <v>213</v>
      </c>
      <c r="B8" s="212"/>
      <c r="C8" s="212"/>
      <c r="D8" s="212"/>
      <c r="E8" s="212"/>
      <c r="F8" s="212"/>
      <c r="G8" s="212"/>
      <c r="H8" s="212"/>
      <c r="I8" s="212"/>
      <c r="J8" s="212"/>
      <c r="K8" s="212"/>
      <c r="L8" s="213"/>
    </row>
    <row r="9" spans="1:29" s="51" customFormat="1" ht="15" customHeight="1" thickBot="1">
      <c r="A9" s="208" t="s">
        <v>221</v>
      </c>
      <c r="B9" s="209"/>
      <c r="C9" s="209"/>
      <c r="D9" s="209"/>
      <c r="E9" s="209"/>
      <c r="F9" s="209"/>
      <c r="G9" s="209"/>
      <c r="H9" s="209"/>
      <c r="I9" s="209"/>
      <c r="J9" s="209"/>
      <c r="K9" s="209"/>
      <c r="L9" s="210"/>
    </row>
    <row r="10" spans="1:29" s="51" customFormat="1" ht="66.75" customHeight="1" thickBot="1">
      <c r="A10" s="211" t="s">
        <v>222</v>
      </c>
      <c r="B10" s="212"/>
      <c r="C10" s="212"/>
      <c r="D10" s="212"/>
      <c r="E10" s="212"/>
      <c r="F10" s="212"/>
      <c r="G10" s="212"/>
      <c r="H10" s="212"/>
      <c r="I10" s="212"/>
      <c r="J10" s="212"/>
      <c r="K10" s="212"/>
      <c r="L10" s="213"/>
    </row>
    <row r="11" spans="1:29" ht="13.5" thickBot="1">
      <c r="A11" s="208" t="s">
        <v>225</v>
      </c>
      <c r="B11" s="209"/>
      <c r="C11" s="209"/>
      <c r="D11" s="209"/>
      <c r="E11" s="209"/>
      <c r="F11" s="209"/>
      <c r="G11" s="209"/>
      <c r="H11" s="209"/>
      <c r="I11" s="209"/>
      <c r="J11" s="209"/>
      <c r="K11" s="209"/>
      <c r="L11" s="210"/>
    </row>
    <row r="12" spans="1:29" ht="87.75" customHeight="1" thickBot="1">
      <c r="A12" s="211" t="s">
        <v>226</v>
      </c>
      <c r="B12" s="212"/>
      <c r="C12" s="212"/>
      <c r="D12" s="212"/>
      <c r="E12" s="212"/>
      <c r="F12" s="212"/>
      <c r="G12" s="212"/>
      <c r="H12" s="212"/>
      <c r="I12" s="212"/>
      <c r="J12" s="212"/>
      <c r="K12" s="212"/>
      <c r="L12" s="213"/>
    </row>
    <row r="13" spans="1:29" s="51" customFormat="1" ht="15" thickBot="1">
      <c r="A13" s="208" t="s">
        <v>227</v>
      </c>
      <c r="B13" s="209"/>
      <c r="C13" s="209"/>
      <c r="D13" s="209"/>
      <c r="E13" s="209"/>
      <c r="F13" s="209"/>
      <c r="G13" s="209"/>
      <c r="H13" s="209"/>
      <c r="I13" s="209"/>
      <c r="J13" s="209"/>
      <c r="K13" s="209"/>
      <c r="L13" s="210"/>
    </row>
    <row r="14" spans="1:29" s="51" customFormat="1" ht="87" customHeight="1" thickBot="1">
      <c r="A14" s="211" t="s">
        <v>228</v>
      </c>
      <c r="B14" s="212"/>
      <c r="C14" s="212"/>
      <c r="D14" s="212"/>
      <c r="E14" s="212"/>
      <c r="F14" s="212"/>
      <c r="G14" s="212"/>
      <c r="H14" s="212"/>
      <c r="I14" s="212"/>
      <c r="J14" s="212"/>
      <c r="K14" s="212"/>
      <c r="L14" s="213"/>
    </row>
    <row r="15" spans="1:29" s="51" customFormat="1" ht="15" thickBot="1">
      <c r="A15" s="208" t="s">
        <v>229</v>
      </c>
      <c r="B15" s="209"/>
      <c r="C15" s="209"/>
      <c r="D15" s="209"/>
      <c r="E15" s="209"/>
      <c r="F15" s="209"/>
      <c r="G15" s="209"/>
      <c r="H15" s="209"/>
      <c r="I15" s="209"/>
      <c r="J15" s="209"/>
      <c r="K15" s="209"/>
      <c r="L15" s="210"/>
    </row>
    <row r="16" spans="1:29" s="51" customFormat="1" ht="63.75" customHeight="1" thickBot="1">
      <c r="A16" s="211" t="s">
        <v>230</v>
      </c>
      <c r="B16" s="212"/>
      <c r="C16" s="212"/>
      <c r="D16" s="212"/>
      <c r="E16" s="212"/>
      <c r="F16" s="212"/>
      <c r="G16" s="212"/>
      <c r="H16" s="212"/>
      <c r="I16" s="212"/>
      <c r="J16" s="212"/>
      <c r="K16" s="212"/>
      <c r="L16" s="213"/>
    </row>
    <row r="17" spans="1:12" s="50" customFormat="1" ht="12.75">
      <c r="A17" s="207"/>
      <c r="B17" s="207"/>
      <c r="C17" s="207"/>
      <c r="D17" s="207"/>
      <c r="E17" s="207"/>
      <c r="F17" s="207"/>
      <c r="G17" s="207"/>
      <c r="H17" s="207"/>
      <c r="I17" s="207"/>
      <c r="J17" s="207"/>
      <c r="K17" s="207"/>
      <c r="L17" s="207"/>
    </row>
    <row r="18" spans="1:12" s="50" customFormat="1" ht="25.5" customHeight="1" thickBot="1">
      <c r="A18" s="204" t="s">
        <v>191</v>
      </c>
      <c r="B18" s="205"/>
      <c r="C18" s="205"/>
      <c r="D18" s="205"/>
      <c r="E18" s="205"/>
      <c r="F18" s="205"/>
      <c r="G18" s="205"/>
      <c r="H18" s="205"/>
      <c r="I18" s="205"/>
      <c r="J18" s="205"/>
      <c r="K18" s="205"/>
      <c r="L18" s="206"/>
    </row>
    <row r="19" spans="1:12" ht="13.5" thickBot="1">
      <c r="A19" s="208" t="s">
        <v>219</v>
      </c>
      <c r="B19" s="209"/>
      <c r="C19" s="209"/>
      <c r="D19" s="209"/>
      <c r="E19" s="209"/>
      <c r="F19" s="209"/>
      <c r="G19" s="209"/>
      <c r="H19" s="209"/>
      <c r="I19" s="209"/>
      <c r="J19" s="209"/>
      <c r="K19" s="209"/>
      <c r="L19" s="210"/>
    </row>
    <row r="20" spans="1:12" ht="76.5" customHeight="1" thickBot="1">
      <c r="A20" s="211" t="s">
        <v>220</v>
      </c>
      <c r="B20" s="216"/>
      <c r="C20" s="216"/>
      <c r="D20" s="216"/>
      <c r="E20" s="216"/>
      <c r="F20" s="216"/>
      <c r="G20" s="216"/>
      <c r="H20" s="216"/>
      <c r="I20" s="216"/>
      <c r="J20" s="216"/>
      <c r="K20" s="216"/>
      <c r="L20" s="217"/>
    </row>
    <row r="21" spans="1:12" ht="15.75" customHeight="1" thickBot="1">
      <c r="A21" s="208" t="s">
        <v>251</v>
      </c>
      <c r="B21" s="209"/>
      <c r="C21" s="209"/>
      <c r="D21" s="209"/>
      <c r="E21" s="209"/>
      <c r="F21" s="209"/>
      <c r="G21" s="209"/>
      <c r="H21" s="209"/>
      <c r="I21" s="209"/>
      <c r="J21" s="209"/>
      <c r="K21" s="209"/>
      <c r="L21" s="210"/>
    </row>
    <row r="22" spans="1:12" ht="148.5" customHeight="1" thickBot="1">
      <c r="A22" s="211" t="s">
        <v>252</v>
      </c>
      <c r="B22" s="216"/>
      <c r="C22" s="216"/>
      <c r="D22" s="216"/>
      <c r="E22" s="216"/>
      <c r="F22" s="216"/>
      <c r="G22" s="216"/>
      <c r="H22" s="216"/>
      <c r="I22" s="216"/>
      <c r="J22" s="216"/>
      <c r="K22" s="216"/>
      <c r="L22" s="217"/>
    </row>
    <row r="23" spans="1:12" ht="13.5" thickBot="1">
      <c r="A23" s="208" t="s">
        <v>255</v>
      </c>
      <c r="B23" s="209"/>
      <c r="C23" s="209"/>
      <c r="D23" s="209"/>
      <c r="E23" s="209"/>
      <c r="F23" s="209"/>
      <c r="G23" s="209"/>
      <c r="H23" s="209"/>
      <c r="I23" s="209"/>
      <c r="J23" s="209"/>
      <c r="K23" s="209"/>
      <c r="L23" s="210"/>
    </row>
    <row r="24" spans="1:12" ht="50.25" customHeight="1" thickBot="1">
      <c r="A24" s="211" t="s">
        <v>256</v>
      </c>
      <c r="B24" s="216"/>
      <c r="C24" s="216"/>
      <c r="D24" s="216"/>
      <c r="E24" s="216"/>
      <c r="F24" s="216"/>
      <c r="G24" s="216"/>
      <c r="H24" s="216"/>
      <c r="I24" s="216"/>
      <c r="J24" s="216"/>
      <c r="K24" s="216"/>
      <c r="L24" s="217"/>
    </row>
    <row r="25" spans="1:12" ht="13.5" thickBot="1">
      <c r="A25" s="208" t="s">
        <v>259</v>
      </c>
      <c r="B25" s="209"/>
      <c r="C25" s="209"/>
      <c r="D25" s="209"/>
      <c r="E25" s="209"/>
      <c r="F25" s="209"/>
      <c r="G25" s="209"/>
      <c r="H25" s="209"/>
      <c r="I25" s="209"/>
      <c r="J25" s="209"/>
      <c r="K25" s="209"/>
      <c r="L25" s="210"/>
    </row>
    <row r="26" spans="1:12" ht="73.5" customHeight="1" thickBot="1">
      <c r="A26" s="211" t="s">
        <v>260</v>
      </c>
      <c r="B26" s="216"/>
      <c r="C26" s="216"/>
      <c r="D26" s="216"/>
      <c r="E26" s="216"/>
      <c r="F26" s="216"/>
      <c r="G26" s="216"/>
      <c r="H26" s="216"/>
      <c r="I26" s="216"/>
      <c r="J26" s="216"/>
      <c r="K26" s="216"/>
      <c r="L26" s="217"/>
    </row>
    <row r="27" spans="1:12" ht="12.75">
      <c r="A27" s="70"/>
      <c r="B27" s="71"/>
      <c r="C27" s="71"/>
      <c r="D27" s="71"/>
      <c r="E27" s="71"/>
      <c r="F27" s="71"/>
      <c r="G27" s="71"/>
      <c r="H27" s="71"/>
      <c r="I27" s="71"/>
      <c r="J27" s="71"/>
      <c r="K27" s="71"/>
      <c r="L27" s="71"/>
    </row>
    <row r="28" spans="1:12">
      <c r="A28" s="72" t="s">
        <v>46</v>
      </c>
      <c r="B28" s="73"/>
      <c r="C28" s="73"/>
    </row>
    <row r="30" spans="1:12">
      <c r="E30" s="78"/>
    </row>
  </sheetData>
  <mergeCells count="23">
    <mergeCell ref="A4:L4"/>
    <mergeCell ref="A15:L15"/>
    <mergeCell ref="A16:L16"/>
    <mergeCell ref="A11:L11"/>
    <mergeCell ref="A7:L7"/>
    <mergeCell ref="A8:L8"/>
    <mergeCell ref="A9:L9"/>
    <mergeCell ref="A5:L5"/>
    <mergeCell ref="A6:L6"/>
    <mergeCell ref="A10:L10"/>
    <mergeCell ref="A26:L26"/>
    <mergeCell ref="A12:L12"/>
    <mergeCell ref="A13:L13"/>
    <mergeCell ref="A14:L14"/>
    <mergeCell ref="A17:L17"/>
    <mergeCell ref="A18:L18"/>
    <mergeCell ref="A25:L25"/>
    <mergeCell ref="A19:L19"/>
    <mergeCell ref="A20:L20"/>
    <mergeCell ref="A21:L21"/>
    <mergeCell ref="A22:L22"/>
    <mergeCell ref="A23:L23"/>
    <mergeCell ref="A24:L24"/>
  </mergeCells>
  <phoneticPr fontId="95"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0"/>
  <sheetViews>
    <sheetView topLeftCell="A10" workbookViewId="0">
      <selection activeCell="F22" sqref="F22"/>
    </sheetView>
  </sheetViews>
  <sheetFormatPr defaultRowHeight="14.25"/>
  <cols>
    <col min="1" max="16384" width="9" style="51"/>
  </cols>
  <sheetData>
    <row r="1" spans="1:59" s="52" customFormat="1" ht="15.75">
      <c r="A1" s="48"/>
      <c r="B1" s="48"/>
      <c r="C1" s="48"/>
      <c r="D1" s="48"/>
      <c r="E1" s="48"/>
      <c r="F1" s="48"/>
      <c r="G1" s="48"/>
      <c r="H1" s="48"/>
      <c r="I1" s="48"/>
      <c r="J1" s="48"/>
      <c r="K1" s="48"/>
      <c r="L1" s="48"/>
      <c r="M1" s="48"/>
      <c r="N1" s="54"/>
      <c r="O1" s="54"/>
      <c r="P1" s="54"/>
      <c r="Q1" s="54"/>
      <c r="R1" s="54"/>
      <c r="S1" s="54"/>
      <c r="T1" s="54"/>
      <c r="U1" s="54"/>
      <c r="V1" s="54"/>
      <c r="W1" s="54"/>
      <c r="X1" s="54"/>
      <c r="Y1" s="54"/>
      <c r="Z1" s="53"/>
      <c r="AA1" s="53"/>
      <c r="AB1" s="53"/>
      <c r="AC1" s="53"/>
    </row>
    <row r="2" spans="1:59" s="52" customFormat="1" ht="15.75">
      <c r="A2" s="48"/>
      <c r="B2" s="48"/>
      <c r="C2" s="48"/>
      <c r="D2" s="48"/>
      <c r="E2" s="48"/>
      <c r="F2" s="48"/>
      <c r="G2" s="48"/>
      <c r="H2" s="48"/>
      <c r="I2" s="48"/>
      <c r="J2" s="48"/>
      <c r="K2" s="48"/>
      <c r="L2" s="48"/>
      <c r="M2" s="48"/>
      <c r="N2" s="54"/>
      <c r="O2" s="54"/>
      <c r="P2" s="54"/>
      <c r="Q2" s="54"/>
      <c r="R2" s="54"/>
      <c r="S2" s="54"/>
      <c r="T2" s="54"/>
      <c r="U2" s="54"/>
      <c r="V2" s="54"/>
      <c r="W2" s="54"/>
      <c r="X2" s="54"/>
      <c r="Y2" s="54"/>
      <c r="Z2" s="53"/>
      <c r="AA2" s="53"/>
      <c r="AB2" s="53"/>
      <c r="AC2" s="53"/>
    </row>
    <row r="3" spans="1:59" s="52" customFormat="1" ht="16.5" customHeight="1">
      <c r="A3" s="48"/>
      <c r="B3" s="48"/>
      <c r="C3" s="48"/>
      <c r="D3" s="48"/>
      <c r="E3" s="48"/>
      <c r="F3" s="48"/>
      <c r="G3" s="48"/>
      <c r="H3" s="48"/>
      <c r="I3" s="48"/>
      <c r="J3" s="48"/>
      <c r="K3" s="48"/>
      <c r="L3" s="48"/>
      <c r="M3" s="48"/>
      <c r="N3" s="54"/>
      <c r="O3" s="54"/>
      <c r="P3" s="54"/>
      <c r="Q3" s="54"/>
      <c r="R3" s="54"/>
      <c r="S3" s="54"/>
      <c r="T3" s="54"/>
      <c r="U3" s="54"/>
      <c r="V3" s="54"/>
      <c r="W3" s="54"/>
      <c r="X3" s="54"/>
      <c r="Y3" s="54"/>
      <c r="Z3" s="53"/>
      <c r="AA3" s="53"/>
      <c r="AB3" s="53"/>
      <c r="AC3" s="53"/>
    </row>
    <row r="4" spans="1:59" s="49" customFormat="1" thickBot="1">
      <c r="A4" s="204" t="s">
        <v>133</v>
      </c>
      <c r="B4" s="205"/>
      <c r="C4" s="205"/>
      <c r="D4" s="205"/>
      <c r="E4" s="205"/>
      <c r="F4" s="205"/>
      <c r="G4" s="205"/>
      <c r="H4" s="205"/>
      <c r="I4" s="205"/>
      <c r="J4" s="205"/>
      <c r="K4" s="205"/>
      <c r="L4" s="206"/>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row>
    <row r="5" spans="1:59" ht="15" customHeight="1" thickBot="1">
      <c r="A5" s="208" t="s">
        <v>202</v>
      </c>
      <c r="B5" s="214"/>
      <c r="C5" s="214"/>
      <c r="D5" s="214"/>
      <c r="E5" s="214"/>
      <c r="F5" s="214"/>
      <c r="G5" s="214"/>
      <c r="H5" s="214"/>
      <c r="I5" s="214"/>
      <c r="J5" s="214"/>
      <c r="K5" s="214"/>
      <c r="L5" s="215"/>
    </row>
    <row r="6" spans="1:59" ht="54.75" customHeight="1" thickBot="1">
      <c r="A6" s="211" t="s">
        <v>203</v>
      </c>
      <c r="B6" s="216"/>
      <c r="C6" s="216"/>
      <c r="D6" s="216"/>
      <c r="E6" s="216"/>
      <c r="F6" s="216"/>
      <c r="G6" s="216"/>
      <c r="H6" s="216"/>
      <c r="I6" s="216"/>
      <c r="J6" s="216"/>
      <c r="K6" s="216"/>
      <c r="L6" s="217"/>
    </row>
    <row r="7" spans="1:59" ht="15" customHeight="1" thickBot="1">
      <c r="A7" s="208" t="s">
        <v>204</v>
      </c>
      <c r="B7" s="209"/>
      <c r="C7" s="209"/>
      <c r="D7" s="209"/>
      <c r="E7" s="209"/>
      <c r="F7" s="209"/>
      <c r="G7" s="209"/>
      <c r="H7" s="209"/>
      <c r="I7" s="209"/>
      <c r="J7" s="209"/>
      <c r="K7" s="209"/>
      <c r="L7" s="210"/>
    </row>
    <row r="8" spans="1:59" ht="66" customHeight="1" thickBot="1">
      <c r="A8" s="211" t="s">
        <v>205</v>
      </c>
      <c r="B8" s="216"/>
      <c r="C8" s="216"/>
      <c r="D8" s="216"/>
      <c r="E8" s="216"/>
      <c r="F8" s="216"/>
      <c r="G8" s="216"/>
      <c r="H8" s="216"/>
      <c r="I8" s="216"/>
      <c r="J8" s="216"/>
      <c r="K8" s="216"/>
      <c r="L8" s="217"/>
    </row>
    <row r="9" spans="1:59" ht="15" customHeight="1" thickBot="1">
      <c r="A9" s="208" t="s">
        <v>233</v>
      </c>
      <c r="B9" s="209"/>
      <c r="C9" s="209"/>
      <c r="D9" s="209"/>
      <c r="E9" s="209"/>
      <c r="F9" s="209"/>
      <c r="G9" s="209"/>
      <c r="H9" s="209"/>
      <c r="I9" s="209"/>
      <c r="J9" s="209"/>
      <c r="K9" s="209"/>
      <c r="L9" s="210"/>
    </row>
    <row r="10" spans="1:59" ht="90.75" customHeight="1" thickBot="1">
      <c r="A10" s="211" t="s">
        <v>234</v>
      </c>
      <c r="B10" s="216"/>
      <c r="C10" s="216"/>
      <c r="D10" s="216"/>
      <c r="E10" s="216"/>
      <c r="F10" s="216"/>
      <c r="G10" s="216"/>
      <c r="H10" s="216"/>
      <c r="I10" s="216"/>
      <c r="J10" s="216"/>
      <c r="K10" s="216"/>
      <c r="L10" s="217"/>
    </row>
    <row r="11" spans="1:59" ht="15" customHeight="1" thickBot="1">
      <c r="A11" s="208" t="s">
        <v>237</v>
      </c>
      <c r="B11" s="214"/>
      <c r="C11" s="214"/>
      <c r="D11" s="214"/>
      <c r="E11" s="214"/>
      <c r="F11" s="214"/>
      <c r="G11" s="214"/>
      <c r="H11" s="214"/>
      <c r="I11" s="214"/>
      <c r="J11" s="214"/>
      <c r="K11" s="214"/>
      <c r="L11" s="215"/>
    </row>
    <row r="12" spans="1:59" ht="88.5" customHeight="1" thickBot="1">
      <c r="A12" s="211" t="s">
        <v>238</v>
      </c>
      <c r="B12" s="216"/>
      <c r="C12" s="216"/>
      <c r="D12" s="216"/>
      <c r="E12" s="216"/>
      <c r="F12" s="216"/>
      <c r="G12" s="216"/>
      <c r="H12" s="216"/>
      <c r="I12" s="216"/>
      <c r="J12" s="216"/>
      <c r="K12" s="216"/>
      <c r="L12" s="217"/>
    </row>
    <row r="13" spans="1:59" ht="17.25" customHeight="1" thickBot="1">
      <c r="A13" s="208" t="s">
        <v>239</v>
      </c>
      <c r="B13" s="209"/>
      <c r="C13" s="209"/>
      <c r="D13" s="209"/>
      <c r="E13" s="209"/>
      <c r="F13" s="209"/>
      <c r="G13" s="209"/>
      <c r="H13" s="209"/>
      <c r="I13" s="209"/>
      <c r="J13" s="209"/>
      <c r="K13" s="209"/>
      <c r="L13" s="210"/>
    </row>
    <row r="14" spans="1:59" ht="103.5" customHeight="1" thickBot="1">
      <c r="A14" s="211" t="s">
        <v>240</v>
      </c>
      <c r="B14" s="212"/>
      <c r="C14" s="212"/>
      <c r="D14" s="212"/>
      <c r="E14" s="212"/>
      <c r="F14" s="212"/>
      <c r="G14" s="212"/>
      <c r="H14" s="212"/>
      <c r="I14" s="212"/>
      <c r="J14" s="212"/>
      <c r="K14" s="212"/>
      <c r="L14" s="213"/>
    </row>
    <row r="15" spans="1:59" ht="19.5" customHeight="1" thickBot="1">
      <c r="A15" s="208" t="s">
        <v>249</v>
      </c>
      <c r="B15" s="209"/>
      <c r="C15" s="209"/>
      <c r="D15" s="209"/>
      <c r="E15" s="209"/>
      <c r="F15" s="209"/>
      <c r="G15" s="209"/>
      <c r="H15" s="209"/>
      <c r="I15" s="209"/>
      <c r="J15" s="209"/>
      <c r="K15" s="209"/>
      <c r="L15" s="210"/>
    </row>
    <row r="16" spans="1:59" ht="89.25" customHeight="1" thickBot="1">
      <c r="A16" s="211" t="s">
        <v>250</v>
      </c>
      <c r="B16" s="212"/>
      <c r="C16" s="212"/>
      <c r="D16" s="212"/>
      <c r="E16" s="212"/>
      <c r="F16" s="212"/>
      <c r="G16" s="212"/>
      <c r="H16" s="212"/>
      <c r="I16" s="212"/>
      <c r="J16" s="212"/>
      <c r="K16" s="212"/>
      <c r="L16" s="213"/>
    </row>
    <row r="17" spans="1:12" ht="16.5" customHeight="1" thickBot="1">
      <c r="A17" s="208" t="s">
        <v>257</v>
      </c>
      <c r="B17" s="209"/>
      <c r="C17" s="209"/>
      <c r="D17" s="209"/>
      <c r="E17" s="209"/>
      <c r="F17" s="209"/>
      <c r="G17" s="209"/>
      <c r="H17" s="209"/>
      <c r="I17" s="209"/>
      <c r="J17" s="209"/>
      <c r="K17" s="209"/>
      <c r="L17" s="210"/>
    </row>
    <row r="18" spans="1:12" ht="62.25" customHeight="1" thickBot="1">
      <c r="A18" s="211" t="s">
        <v>258</v>
      </c>
      <c r="B18" s="212"/>
      <c r="C18" s="212"/>
      <c r="D18" s="212"/>
      <c r="E18" s="212"/>
      <c r="F18" s="212"/>
      <c r="G18" s="212"/>
      <c r="H18" s="212"/>
      <c r="I18" s="212"/>
      <c r="J18" s="212"/>
      <c r="K18" s="212"/>
      <c r="L18" s="213"/>
    </row>
    <row r="19" spans="1:12">
      <c r="A19" s="70"/>
      <c r="B19" s="70"/>
      <c r="C19" s="70"/>
      <c r="D19" s="70"/>
      <c r="E19" s="70"/>
      <c r="F19" s="70"/>
      <c r="G19" s="70"/>
      <c r="H19" s="70"/>
      <c r="I19" s="70"/>
      <c r="J19" s="70"/>
      <c r="K19" s="70"/>
      <c r="L19" s="70"/>
    </row>
    <row r="20" spans="1:12">
      <c r="A20" s="72" t="s">
        <v>127</v>
      </c>
      <c r="B20" s="74"/>
      <c r="C20" s="74"/>
      <c r="D20" s="68"/>
      <c r="E20" s="68"/>
      <c r="F20" s="68"/>
      <c r="G20" s="68"/>
      <c r="H20" s="68"/>
      <c r="I20" s="68"/>
      <c r="J20" s="68"/>
      <c r="K20" s="68"/>
      <c r="L20" s="68"/>
    </row>
  </sheetData>
  <mergeCells count="15">
    <mergeCell ref="A17:L17"/>
    <mergeCell ref="A18:L18"/>
    <mergeCell ref="A16:L16"/>
    <mergeCell ref="A10:L10"/>
    <mergeCell ref="A11:L11"/>
    <mergeCell ref="A12:L12"/>
    <mergeCell ref="A13:L13"/>
    <mergeCell ref="A14:L14"/>
    <mergeCell ref="A15:L15"/>
    <mergeCell ref="A9:L9"/>
    <mergeCell ref="A4:L4"/>
    <mergeCell ref="A5:L5"/>
    <mergeCell ref="A6:L6"/>
    <mergeCell ref="A7:L7"/>
    <mergeCell ref="A8:L8"/>
  </mergeCells>
  <phoneticPr fontId="5"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0"/>
  <sheetViews>
    <sheetView workbookViewId="0">
      <selection activeCell="R32" sqref="R32"/>
    </sheetView>
  </sheetViews>
  <sheetFormatPr defaultRowHeight="14.25"/>
  <cols>
    <col min="1" max="16384" width="9" style="51"/>
  </cols>
  <sheetData>
    <row r="1" spans="1:59" s="52" customFormat="1" ht="15.75">
      <c r="A1" s="48"/>
      <c r="B1" s="48"/>
      <c r="C1" s="48"/>
      <c r="D1" s="48"/>
      <c r="E1" s="48"/>
      <c r="F1" s="48"/>
      <c r="G1" s="48"/>
      <c r="H1" s="48"/>
      <c r="I1" s="48"/>
      <c r="J1" s="48"/>
      <c r="K1" s="48"/>
      <c r="L1" s="48"/>
      <c r="M1" s="48"/>
      <c r="N1" s="54"/>
      <c r="O1" s="54"/>
      <c r="P1" s="54"/>
      <c r="Q1" s="54"/>
      <c r="R1" s="54"/>
      <c r="S1" s="54"/>
      <c r="T1" s="54"/>
      <c r="U1" s="54"/>
      <c r="V1" s="54"/>
      <c r="W1" s="54"/>
      <c r="X1" s="54"/>
      <c r="Y1" s="54"/>
      <c r="Z1" s="53"/>
      <c r="AA1" s="53"/>
      <c r="AB1" s="53"/>
      <c r="AC1" s="53"/>
    </row>
    <row r="2" spans="1:59" s="52" customFormat="1" ht="15.75">
      <c r="A2" s="48"/>
      <c r="B2" s="48"/>
      <c r="C2" s="48"/>
      <c r="D2" s="48"/>
      <c r="E2" s="48"/>
      <c r="F2" s="48"/>
      <c r="G2" s="48"/>
      <c r="H2" s="48"/>
      <c r="I2" s="48"/>
      <c r="J2" s="48"/>
      <c r="K2" s="48"/>
      <c r="L2" s="48"/>
      <c r="M2" s="48"/>
      <c r="N2" s="54"/>
      <c r="O2" s="54"/>
      <c r="P2" s="54"/>
      <c r="Q2" s="54"/>
      <c r="R2" s="54"/>
      <c r="S2" s="54"/>
      <c r="T2" s="54"/>
      <c r="U2" s="54"/>
      <c r="V2" s="54"/>
      <c r="W2" s="54"/>
      <c r="X2" s="54"/>
      <c r="Y2" s="54"/>
      <c r="Z2" s="53"/>
      <c r="AA2" s="53"/>
      <c r="AB2" s="53"/>
      <c r="AC2" s="53"/>
    </row>
    <row r="3" spans="1:59" s="52" customFormat="1" ht="16.5" customHeight="1">
      <c r="A3" s="48"/>
      <c r="B3" s="48"/>
      <c r="C3" s="48"/>
      <c r="D3" s="48"/>
      <c r="E3" s="48"/>
      <c r="F3" s="48"/>
      <c r="G3" s="48"/>
      <c r="H3" s="48"/>
      <c r="I3" s="48"/>
      <c r="J3" s="48"/>
      <c r="K3" s="48"/>
      <c r="L3" s="48"/>
      <c r="M3" s="48"/>
      <c r="N3" s="54"/>
      <c r="O3" s="54"/>
      <c r="P3" s="54"/>
      <c r="Q3" s="54"/>
      <c r="R3" s="54"/>
      <c r="S3" s="54"/>
      <c r="T3" s="54"/>
      <c r="U3" s="54"/>
      <c r="V3" s="54"/>
      <c r="W3" s="54"/>
      <c r="X3" s="54"/>
      <c r="Y3" s="54"/>
      <c r="Z3" s="53"/>
      <c r="AA3" s="53"/>
      <c r="AB3" s="53"/>
      <c r="AC3" s="53"/>
    </row>
    <row r="4" spans="1:59" s="49" customFormat="1" thickBot="1">
      <c r="A4" s="204" t="s">
        <v>128</v>
      </c>
      <c r="B4" s="205"/>
      <c r="C4" s="205"/>
      <c r="D4" s="205"/>
      <c r="E4" s="205"/>
      <c r="F4" s="205"/>
      <c r="G4" s="205"/>
      <c r="H4" s="205"/>
      <c r="I4" s="205"/>
      <c r="J4" s="205"/>
      <c r="K4" s="205"/>
      <c r="L4" s="206"/>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row>
    <row r="5" spans="1:59" ht="17.25" customHeight="1" thickBot="1">
      <c r="A5" s="208" t="s">
        <v>206</v>
      </c>
      <c r="B5" s="214"/>
      <c r="C5" s="214"/>
      <c r="D5" s="214"/>
      <c r="E5" s="214"/>
      <c r="F5" s="214"/>
      <c r="G5" s="214"/>
      <c r="H5" s="214"/>
      <c r="I5" s="214"/>
      <c r="J5" s="214"/>
      <c r="K5" s="214"/>
      <c r="L5" s="215"/>
    </row>
    <row r="6" spans="1:59" ht="88.5" customHeight="1" thickBot="1">
      <c r="A6" s="211" t="s">
        <v>207</v>
      </c>
      <c r="B6" s="216"/>
      <c r="C6" s="216"/>
      <c r="D6" s="216"/>
      <c r="E6" s="216"/>
      <c r="F6" s="216"/>
      <c r="G6" s="216"/>
      <c r="H6" s="216"/>
      <c r="I6" s="216"/>
      <c r="J6" s="216"/>
      <c r="K6" s="216"/>
      <c r="L6" s="217"/>
    </row>
    <row r="7" spans="1:59" ht="15" customHeight="1" thickBot="1">
      <c r="A7" s="208" t="s">
        <v>210</v>
      </c>
      <c r="B7" s="209"/>
      <c r="C7" s="209"/>
      <c r="D7" s="209"/>
      <c r="E7" s="209"/>
      <c r="F7" s="209"/>
      <c r="G7" s="209"/>
      <c r="H7" s="209"/>
      <c r="I7" s="209"/>
      <c r="J7" s="209"/>
      <c r="K7" s="209"/>
      <c r="L7" s="210"/>
    </row>
    <row r="8" spans="1:59" ht="89.25" customHeight="1" thickBot="1">
      <c r="A8" s="211" t="s">
        <v>211</v>
      </c>
      <c r="B8" s="212"/>
      <c r="C8" s="212"/>
      <c r="D8" s="212"/>
      <c r="E8" s="212"/>
      <c r="F8" s="212"/>
      <c r="G8" s="212"/>
      <c r="H8" s="212"/>
      <c r="I8" s="212"/>
      <c r="J8" s="212"/>
      <c r="K8" s="212"/>
      <c r="L8" s="213"/>
    </row>
    <row r="9" spans="1:59" ht="16.5" customHeight="1" thickBot="1">
      <c r="A9" s="208" t="s">
        <v>241</v>
      </c>
      <c r="B9" s="214"/>
      <c r="C9" s="214"/>
      <c r="D9" s="214"/>
      <c r="E9" s="214"/>
      <c r="F9" s="214"/>
      <c r="G9" s="214"/>
      <c r="H9" s="214"/>
      <c r="I9" s="214"/>
      <c r="J9" s="214"/>
      <c r="K9" s="214"/>
      <c r="L9" s="215"/>
    </row>
    <row r="10" spans="1:59" ht="110.25" customHeight="1" thickBot="1">
      <c r="A10" s="211" t="s">
        <v>242</v>
      </c>
      <c r="B10" s="216"/>
      <c r="C10" s="216"/>
      <c r="D10" s="216"/>
      <c r="E10" s="216"/>
      <c r="F10" s="216"/>
      <c r="G10" s="216"/>
      <c r="H10" s="216"/>
      <c r="I10" s="216"/>
      <c r="J10" s="216"/>
      <c r="K10" s="216"/>
      <c r="L10" s="217"/>
    </row>
    <row r="11" spans="1:59" ht="18.75" customHeight="1" thickBot="1">
      <c r="A11" s="208" t="s">
        <v>253</v>
      </c>
      <c r="B11" s="209"/>
      <c r="C11" s="209"/>
      <c r="D11" s="209"/>
      <c r="E11" s="209"/>
      <c r="F11" s="209"/>
      <c r="G11" s="209"/>
      <c r="H11" s="209"/>
      <c r="I11" s="209"/>
      <c r="J11" s="209"/>
      <c r="K11" s="209"/>
      <c r="L11" s="210"/>
    </row>
    <row r="12" spans="1:59" ht="61.5" customHeight="1" thickBot="1">
      <c r="A12" s="211" t="s">
        <v>254</v>
      </c>
      <c r="B12" s="212"/>
      <c r="C12" s="212"/>
      <c r="D12" s="212"/>
      <c r="E12" s="212"/>
      <c r="F12" s="212"/>
      <c r="G12" s="212"/>
      <c r="H12" s="212"/>
      <c r="I12" s="212"/>
      <c r="J12" s="212"/>
      <c r="K12" s="212"/>
      <c r="L12" s="213"/>
    </row>
    <row r="13" spans="1:59" ht="17.25" customHeight="1" thickBot="1">
      <c r="A13" s="208" t="s">
        <v>261</v>
      </c>
      <c r="B13" s="209"/>
      <c r="C13" s="209"/>
      <c r="D13" s="209"/>
      <c r="E13" s="209"/>
      <c r="F13" s="209"/>
      <c r="G13" s="209"/>
      <c r="H13" s="209"/>
      <c r="I13" s="209"/>
      <c r="J13" s="209"/>
      <c r="K13" s="209"/>
      <c r="L13" s="210"/>
    </row>
    <row r="14" spans="1:59" ht="78" customHeight="1" thickBot="1">
      <c r="A14" s="211" t="s">
        <v>262</v>
      </c>
      <c r="B14" s="212"/>
      <c r="C14" s="212"/>
      <c r="D14" s="212"/>
      <c r="E14" s="212"/>
      <c r="F14" s="212"/>
      <c r="G14" s="212"/>
      <c r="H14" s="212"/>
      <c r="I14" s="212"/>
      <c r="J14" s="212"/>
      <c r="K14" s="212"/>
      <c r="L14" s="213"/>
    </row>
    <row r="15" spans="1:59" ht="15" thickBot="1">
      <c r="A15" s="208" t="s">
        <v>265</v>
      </c>
      <c r="B15" s="209"/>
      <c r="C15" s="209"/>
      <c r="D15" s="209"/>
      <c r="E15" s="209"/>
      <c r="F15" s="209"/>
      <c r="G15" s="209"/>
      <c r="H15" s="209"/>
      <c r="I15" s="209"/>
      <c r="J15" s="209"/>
      <c r="K15" s="209"/>
      <c r="L15" s="210"/>
    </row>
    <row r="16" spans="1:59" ht="87" customHeight="1" thickBot="1">
      <c r="A16" s="211" t="s">
        <v>266</v>
      </c>
      <c r="B16" s="212"/>
      <c r="C16" s="212"/>
      <c r="D16" s="212"/>
      <c r="E16" s="212"/>
      <c r="F16" s="212"/>
      <c r="G16" s="212"/>
      <c r="H16" s="212"/>
      <c r="I16" s="212"/>
      <c r="J16" s="212"/>
      <c r="K16" s="212"/>
      <c r="L16" s="213"/>
    </row>
    <row r="17" spans="1:12" ht="15" thickBot="1">
      <c r="A17" s="208" t="s">
        <v>267</v>
      </c>
      <c r="B17" s="209"/>
      <c r="C17" s="209"/>
      <c r="D17" s="209"/>
      <c r="E17" s="209"/>
      <c r="F17" s="209"/>
      <c r="G17" s="209"/>
      <c r="H17" s="209"/>
      <c r="I17" s="209"/>
      <c r="J17" s="209"/>
      <c r="K17" s="209"/>
      <c r="L17" s="210"/>
    </row>
    <row r="18" spans="1:12" ht="56.25" customHeight="1" thickBot="1">
      <c r="A18" s="211" t="s">
        <v>268</v>
      </c>
      <c r="B18" s="212"/>
      <c r="C18" s="212"/>
      <c r="D18" s="212"/>
      <c r="E18" s="212"/>
      <c r="F18" s="212"/>
      <c r="G18" s="212"/>
      <c r="H18" s="212"/>
      <c r="I18" s="212"/>
      <c r="J18" s="212"/>
      <c r="K18" s="212"/>
      <c r="L18" s="213"/>
    </row>
    <row r="19" spans="1:12">
      <c r="A19" s="70"/>
      <c r="B19" s="70"/>
      <c r="C19" s="70"/>
      <c r="D19" s="70"/>
      <c r="E19" s="70"/>
      <c r="F19" s="70"/>
      <c r="G19" s="70"/>
      <c r="H19" s="70"/>
      <c r="I19" s="70"/>
      <c r="J19" s="70"/>
      <c r="K19" s="70"/>
      <c r="L19" s="70"/>
    </row>
    <row r="20" spans="1:12">
      <c r="A20" s="72" t="s">
        <v>129</v>
      </c>
      <c r="B20" s="74"/>
      <c r="C20" s="74"/>
      <c r="D20" s="68"/>
      <c r="E20" s="68"/>
      <c r="F20" s="68"/>
      <c r="G20" s="68"/>
      <c r="H20" s="68"/>
      <c r="I20" s="68"/>
      <c r="J20" s="68"/>
      <c r="K20" s="68"/>
      <c r="L20" s="68"/>
    </row>
  </sheetData>
  <mergeCells count="15">
    <mergeCell ref="A13:L13"/>
    <mergeCell ref="A14:L14"/>
    <mergeCell ref="A17:L17"/>
    <mergeCell ref="A18:L18"/>
    <mergeCell ref="A16:L16"/>
    <mergeCell ref="A15:L15"/>
    <mergeCell ref="A9:L9"/>
    <mergeCell ref="A10:L10"/>
    <mergeCell ref="A11:L11"/>
    <mergeCell ref="A12:L12"/>
    <mergeCell ref="A4:L4"/>
    <mergeCell ref="A7:L7"/>
    <mergeCell ref="A8:L8"/>
    <mergeCell ref="A5:L5"/>
    <mergeCell ref="A6:L6"/>
  </mergeCells>
  <phoneticPr fontId="5"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46"/>
  <sheetViews>
    <sheetView topLeftCell="A28" workbookViewId="0">
      <selection activeCell="N25" sqref="N25"/>
    </sheetView>
  </sheetViews>
  <sheetFormatPr defaultRowHeight="14.25"/>
  <cols>
    <col min="3" max="3" width="15.5" customWidth="1"/>
    <col min="4" max="4" width="14.375" customWidth="1"/>
    <col min="6" max="7" width="12.25" customWidth="1"/>
    <col min="9" max="9" width="12.125" customWidth="1"/>
    <col min="10" max="10" width="13.75" customWidth="1"/>
  </cols>
  <sheetData>
    <row r="4" spans="1:11">
      <c r="A4" s="218"/>
      <c r="B4" s="218"/>
      <c r="C4" s="218" t="s">
        <v>269</v>
      </c>
      <c r="D4" s="218"/>
      <c r="E4" s="218"/>
      <c r="F4" s="219" t="s">
        <v>270</v>
      </c>
      <c r="G4" s="220"/>
      <c r="H4" s="221"/>
      <c r="I4" s="218" t="s">
        <v>271</v>
      </c>
      <c r="J4" s="218"/>
      <c r="K4" s="218"/>
    </row>
    <row r="5" spans="1:11">
      <c r="A5" s="159" t="s">
        <v>272</v>
      </c>
      <c r="B5" s="159" t="s">
        <v>273</v>
      </c>
      <c r="C5" s="160" t="s">
        <v>274</v>
      </c>
      <c r="D5" s="160" t="s">
        <v>275</v>
      </c>
      <c r="E5" s="160" t="s">
        <v>276</v>
      </c>
      <c r="F5" s="160" t="s">
        <v>274</v>
      </c>
      <c r="G5" s="160" t="s">
        <v>275</v>
      </c>
      <c r="H5" s="160" t="s">
        <v>276</v>
      </c>
      <c r="I5" s="160" t="s">
        <v>274</v>
      </c>
      <c r="J5" s="160" t="s">
        <v>275</v>
      </c>
      <c r="K5" s="160" t="s">
        <v>276</v>
      </c>
    </row>
    <row r="6" spans="1:11">
      <c r="A6" s="161" t="s">
        <v>277</v>
      </c>
      <c r="B6" s="161" t="s">
        <v>95</v>
      </c>
      <c r="C6" s="162">
        <v>5880070.2999999998</v>
      </c>
      <c r="D6" s="162">
        <v>5455749.4000000004</v>
      </c>
      <c r="E6" s="162">
        <v>7.7774998243137672</v>
      </c>
      <c r="F6" s="162">
        <v>270262.3</v>
      </c>
      <c r="G6" s="162">
        <v>101298.9</v>
      </c>
      <c r="H6" s="162">
        <v>166.79687538561623</v>
      </c>
      <c r="I6" s="162">
        <v>183152.6</v>
      </c>
      <c r="J6" s="162">
        <v>55159.9</v>
      </c>
      <c r="K6" s="162">
        <v>232.03939818600108</v>
      </c>
    </row>
    <row r="7" spans="1:11">
      <c r="A7" s="161" t="s">
        <v>278</v>
      </c>
      <c r="B7" s="161" t="s">
        <v>279</v>
      </c>
      <c r="C7" s="162">
        <v>28302.516167000002</v>
      </c>
      <c r="D7" s="162">
        <v>25386.292506000002</v>
      </c>
      <c r="E7" s="162">
        <v>11.487394862053039</v>
      </c>
      <c r="F7" s="162">
        <v>252.29172999999997</v>
      </c>
      <c r="G7" s="162">
        <v>1231.500127</v>
      </c>
      <c r="H7" s="162">
        <v>-79.513462932838181</v>
      </c>
      <c r="I7" s="162">
        <v>264.28436899999997</v>
      </c>
      <c r="J7" s="162">
        <v>1185.0369000000001</v>
      </c>
      <c r="K7" s="162">
        <v>-77.698216063989236</v>
      </c>
    </row>
    <row r="8" spans="1:11">
      <c r="A8" s="161" t="s">
        <v>280</v>
      </c>
      <c r="B8" s="161" t="s">
        <v>281</v>
      </c>
      <c r="C8" s="162">
        <v>2492796.3497210001</v>
      </c>
      <c r="D8" s="162">
        <v>2158791.4640930002</v>
      </c>
      <c r="E8" s="162">
        <v>15.471845761087883</v>
      </c>
      <c r="F8" s="162">
        <v>10229.838643000001</v>
      </c>
      <c r="G8" s="162">
        <v>-6658.2877239999998</v>
      </c>
      <c r="H8" s="162">
        <v>253.6406816143772</v>
      </c>
      <c r="I8" s="162">
        <v>13537.608830000001</v>
      </c>
      <c r="J8" s="162">
        <v>-2802.1310389999999</v>
      </c>
      <c r="K8" s="162">
        <v>583.11833535205346</v>
      </c>
    </row>
    <row r="9" spans="1:11">
      <c r="A9" s="161" t="s">
        <v>282</v>
      </c>
      <c r="B9" s="161" t="s">
        <v>283</v>
      </c>
      <c r="C9" s="162">
        <v>0</v>
      </c>
      <c r="D9" s="162">
        <v>715.83545599999991</v>
      </c>
      <c r="E9" s="162">
        <v>-100</v>
      </c>
      <c r="F9" s="162">
        <v>-184.51621299999999</v>
      </c>
      <c r="G9" s="162">
        <v>-25.195927999999999</v>
      </c>
      <c r="H9" s="162">
        <v>-632.32552895055107</v>
      </c>
      <c r="I9" s="162">
        <v>-183.22025300000001</v>
      </c>
      <c r="J9" s="162">
        <v>-54.998089</v>
      </c>
      <c r="K9" s="162">
        <v>-233.13930780394938</v>
      </c>
    </row>
    <row r="10" spans="1:11">
      <c r="A10" s="161" t="s">
        <v>284</v>
      </c>
      <c r="B10" s="161" t="s">
        <v>285</v>
      </c>
      <c r="C10" s="162">
        <v>61950.900897</v>
      </c>
      <c r="D10" s="162">
        <v>59270.659269000003</v>
      </c>
      <c r="E10" s="162">
        <v>4.5220378194811603</v>
      </c>
      <c r="F10" s="162">
        <v>9489.0689719999991</v>
      </c>
      <c r="G10" s="162">
        <v>5803.1556259999998</v>
      </c>
      <c r="H10" s="162">
        <v>63.515672912267327</v>
      </c>
      <c r="I10" s="162">
        <v>8707.8703489999989</v>
      </c>
      <c r="J10" s="162">
        <v>4814.6779329999999</v>
      </c>
      <c r="K10" s="162">
        <v>80.860910536006955</v>
      </c>
    </row>
    <row r="11" spans="1:11">
      <c r="A11" s="161" t="s">
        <v>286</v>
      </c>
      <c r="B11" s="161" t="s">
        <v>287</v>
      </c>
      <c r="C11" s="162">
        <v>25013.858852000001</v>
      </c>
      <c r="D11" s="162">
        <v>26329.514359000001</v>
      </c>
      <c r="E11" s="162">
        <v>-4.996884823096936</v>
      </c>
      <c r="F11" s="162">
        <v>3674.95631</v>
      </c>
      <c r="G11" s="162">
        <v>7656.6084860000001</v>
      </c>
      <c r="H11" s="162">
        <v>-52.002818000690439</v>
      </c>
      <c r="I11" s="162">
        <v>3645.907064</v>
      </c>
      <c r="J11" s="162">
        <v>7016.9632790000005</v>
      </c>
      <c r="K11" s="162">
        <v>-48.041525670922638</v>
      </c>
    </row>
    <row r="12" spans="1:11">
      <c r="A12" s="161" t="s">
        <v>288</v>
      </c>
      <c r="B12" s="161" t="s">
        <v>289</v>
      </c>
      <c r="C12" s="162">
        <v>110534.88457200001</v>
      </c>
      <c r="D12" s="162">
        <v>75745.207238999996</v>
      </c>
      <c r="E12" s="162">
        <v>45.929872794759966</v>
      </c>
      <c r="F12" s="162">
        <v>23582.309583999999</v>
      </c>
      <c r="G12" s="162">
        <v>17060.893137999999</v>
      </c>
      <c r="H12" s="162">
        <v>38.22435550853281</v>
      </c>
      <c r="I12" s="162">
        <v>19808.391657</v>
      </c>
      <c r="J12" s="162">
        <v>14026.951740999999</v>
      </c>
      <c r="K12" s="162">
        <v>41.216652218893536</v>
      </c>
    </row>
    <row r="13" spans="1:11">
      <c r="A13" s="161" t="s">
        <v>116</v>
      </c>
      <c r="B13" s="161" t="s">
        <v>290</v>
      </c>
      <c r="C13" s="162">
        <v>44877.097381</v>
      </c>
      <c r="D13" s="162">
        <v>34732.441811999997</v>
      </c>
      <c r="E13" s="162">
        <v>29.208011414547425</v>
      </c>
      <c r="F13" s="162">
        <v>8625.9259719999991</v>
      </c>
      <c r="G13" s="162">
        <v>4475.6322549999995</v>
      </c>
      <c r="H13" s="162">
        <v>92.730892096048677</v>
      </c>
      <c r="I13" s="162">
        <v>5554.7918129999998</v>
      </c>
      <c r="J13" s="162">
        <v>2863.9727929999999</v>
      </c>
      <c r="K13" s="162">
        <v>93.954070603491232</v>
      </c>
    </row>
    <row r="14" spans="1:11">
      <c r="A14" s="161" t="s">
        <v>60</v>
      </c>
      <c r="B14" s="161" t="s">
        <v>291</v>
      </c>
      <c r="C14" s="162">
        <v>187291.911547</v>
      </c>
      <c r="D14" s="162">
        <v>159381.678036</v>
      </c>
      <c r="E14" s="162">
        <v>17.511569620126497</v>
      </c>
      <c r="F14" s="162">
        <v>14475.572178999999</v>
      </c>
      <c r="G14" s="162">
        <v>14617.486536000002</v>
      </c>
      <c r="H14" s="162">
        <v>-0.97085334507061838</v>
      </c>
      <c r="I14" s="162">
        <v>13029.13018</v>
      </c>
      <c r="J14" s="162">
        <v>13114.101840000001</v>
      </c>
      <c r="K14" s="162">
        <v>-0.64794113265785847</v>
      </c>
    </row>
    <row r="15" spans="1:11">
      <c r="A15" s="161" t="s">
        <v>59</v>
      </c>
      <c r="B15" s="161" t="s">
        <v>58</v>
      </c>
      <c r="C15" s="162">
        <v>23576.30215</v>
      </c>
      <c r="D15" s="162">
        <v>19047.507705</v>
      </c>
      <c r="E15" s="162">
        <v>23.77630982037185</v>
      </c>
      <c r="F15" s="162">
        <v>3589.2576349999999</v>
      </c>
      <c r="G15" s="162">
        <v>2404.9661579999997</v>
      </c>
      <c r="H15" s="162">
        <v>49.24358178848022</v>
      </c>
      <c r="I15" s="162">
        <v>3095.6924199999999</v>
      </c>
      <c r="J15" s="162">
        <v>1425.7802630000001</v>
      </c>
      <c r="K15" s="162">
        <v>117.12268715842083</v>
      </c>
    </row>
    <row r="16" spans="1:11">
      <c r="A16" s="161" t="s">
        <v>118</v>
      </c>
      <c r="B16" s="161" t="s">
        <v>292</v>
      </c>
      <c r="C16" s="162">
        <v>156951.766757</v>
      </c>
      <c r="D16" s="162">
        <v>87949.666458000007</v>
      </c>
      <c r="E16" s="162">
        <v>78.456352454675496</v>
      </c>
      <c r="F16" s="162">
        <v>9200.2571279999993</v>
      </c>
      <c r="G16" s="162">
        <v>3490.1818640000001</v>
      </c>
      <c r="H16" s="162">
        <v>163.6039463415193</v>
      </c>
      <c r="I16" s="162">
        <v>7654.8959420000001</v>
      </c>
      <c r="J16" s="162">
        <v>2700.6860529999999</v>
      </c>
      <c r="K16" s="162">
        <v>183.44264352743707</v>
      </c>
    </row>
    <row r="17" spans="1:11">
      <c r="A17" s="161" t="s">
        <v>293</v>
      </c>
      <c r="B17" s="161" t="s">
        <v>72</v>
      </c>
      <c r="C17" s="162">
        <v>136758.206684</v>
      </c>
      <c r="D17" s="162">
        <v>80070.322388999994</v>
      </c>
      <c r="E17" s="162">
        <v>70.797622144690848</v>
      </c>
      <c r="F17" s="162">
        <v>31365.892166000001</v>
      </c>
      <c r="G17" s="162">
        <v>15752.096597999998</v>
      </c>
      <c r="H17" s="162">
        <v>99.122015097231213</v>
      </c>
      <c r="I17" s="162">
        <v>30590.479575000001</v>
      </c>
      <c r="J17" s="162">
        <v>13400.322168000001</v>
      </c>
      <c r="K17" s="162">
        <v>128.28167257090382</v>
      </c>
    </row>
    <row r="18" spans="1:11">
      <c r="A18" s="161" t="s">
        <v>294</v>
      </c>
      <c r="B18" s="161" t="s">
        <v>295</v>
      </c>
      <c r="C18" s="162">
        <v>59796.161696000003</v>
      </c>
      <c r="D18" s="162">
        <v>35323.031929000004</v>
      </c>
      <c r="E18" s="162">
        <v>69.283774439837089</v>
      </c>
      <c r="F18" s="162">
        <v>4945.4072919999999</v>
      </c>
      <c r="G18" s="162">
        <v>338.24163500000003</v>
      </c>
      <c r="H18" s="162">
        <v>1362.0930069711846</v>
      </c>
      <c r="I18" s="162">
        <v>4011.6261979999995</v>
      </c>
      <c r="J18" s="162">
        <v>-346.82703100000003</v>
      </c>
      <c r="K18" s="162">
        <v>1256.6648039033612</v>
      </c>
    </row>
    <row r="19" spans="1:11">
      <c r="A19" s="161" t="s">
        <v>296</v>
      </c>
      <c r="B19" s="161" t="s">
        <v>297</v>
      </c>
      <c r="C19" s="162">
        <v>38598.732537999997</v>
      </c>
      <c r="D19" s="162">
        <v>34864.458991</v>
      </c>
      <c r="E19" s="162">
        <v>10.710831761261439</v>
      </c>
      <c r="F19" s="162">
        <v>4611.0635609999999</v>
      </c>
      <c r="G19" s="162">
        <v>3215.7111479999999</v>
      </c>
      <c r="H19" s="162">
        <v>43.391721108652263</v>
      </c>
      <c r="I19" s="162">
        <v>3340.919406</v>
      </c>
      <c r="J19" s="162">
        <v>2533.1933100000001</v>
      </c>
      <c r="K19" s="162">
        <v>31.885687239557718</v>
      </c>
    </row>
    <row r="20" spans="1:11">
      <c r="A20" s="161" t="s">
        <v>298</v>
      </c>
      <c r="B20" s="161" t="s">
        <v>96</v>
      </c>
      <c r="C20" s="162">
        <v>58338.902386000002</v>
      </c>
      <c r="D20" s="162">
        <v>49635.891250000001</v>
      </c>
      <c r="E20" s="162">
        <v>17.533705785931669</v>
      </c>
      <c r="F20" s="162">
        <v>738.21302700000001</v>
      </c>
      <c r="G20" s="162">
        <v>1936.7038289999998</v>
      </c>
      <c r="H20" s="162">
        <v>-61.88301918207236</v>
      </c>
      <c r="I20" s="162">
        <v>603.32709699999998</v>
      </c>
      <c r="J20" s="162">
        <v>1866.5043129999999</v>
      </c>
      <c r="K20" s="162">
        <v>-67.676094140372882</v>
      </c>
    </row>
    <row r="21" spans="1:11">
      <c r="A21" s="161" t="s">
        <v>299</v>
      </c>
      <c r="B21" s="161" t="s">
        <v>300</v>
      </c>
      <c r="C21" s="162">
        <v>30295.364057999999</v>
      </c>
      <c r="D21" s="162">
        <v>23777.146446000002</v>
      </c>
      <c r="E21" s="162">
        <v>27.413792596195023</v>
      </c>
      <c r="F21" s="162">
        <v>2607.7384050000001</v>
      </c>
      <c r="G21" s="162">
        <v>-3295.4225409999999</v>
      </c>
      <c r="H21" s="162">
        <v>179.13214079699409</v>
      </c>
      <c r="I21" s="162">
        <v>2569.043064</v>
      </c>
      <c r="J21" s="162">
        <v>-2689.4219010000002</v>
      </c>
      <c r="K21" s="162">
        <v>195.52398837254802</v>
      </c>
    </row>
    <row r="22" spans="1:11">
      <c r="A22" s="161" t="s">
        <v>301</v>
      </c>
      <c r="B22" s="161" t="s">
        <v>302</v>
      </c>
      <c r="C22" s="162">
        <v>48112.947079000005</v>
      </c>
      <c r="D22" s="162">
        <v>72977.316485999996</v>
      </c>
      <c r="E22" s="162">
        <v>-34.071367110038892</v>
      </c>
      <c r="F22" s="162">
        <v>-2730.562535</v>
      </c>
      <c r="G22" s="162">
        <v>-1035.4773289999998</v>
      </c>
      <c r="H22" s="162">
        <v>-163.70085162917175</v>
      </c>
      <c r="I22" s="162">
        <v>-2546.2775430000002</v>
      </c>
      <c r="J22" s="162">
        <v>-814.69397100000003</v>
      </c>
      <c r="K22" s="162">
        <v>-212.54405134170312</v>
      </c>
    </row>
    <row r="23" spans="1:11">
      <c r="A23" s="161" t="s">
        <v>303</v>
      </c>
      <c r="B23" s="161" t="s">
        <v>304</v>
      </c>
      <c r="C23" s="162">
        <v>39560.209212000002</v>
      </c>
      <c r="D23" s="162">
        <v>23390.87385</v>
      </c>
      <c r="E23" s="162">
        <v>69.126683618961934</v>
      </c>
      <c r="F23" s="162">
        <v>10625.222826000001</v>
      </c>
      <c r="G23" s="162">
        <v>8585.836045</v>
      </c>
      <c r="H23" s="162">
        <v>23.752920161894391</v>
      </c>
      <c r="I23" s="162">
        <v>9584.2358290000011</v>
      </c>
      <c r="J23" s="162">
        <v>7641.8077319999993</v>
      </c>
      <c r="K23" s="162">
        <v>25.418437169861029</v>
      </c>
    </row>
    <row r="24" spans="1:11">
      <c r="A24" s="161" t="s">
        <v>123</v>
      </c>
      <c r="B24" s="161" t="s">
        <v>305</v>
      </c>
      <c r="C24" s="162">
        <v>191929.16125899999</v>
      </c>
      <c r="D24" s="162">
        <v>126102.86846700001</v>
      </c>
      <c r="E24" s="162">
        <v>52.200472195623469</v>
      </c>
      <c r="F24" s="162">
        <v>57572.883452999995</v>
      </c>
      <c r="G24" s="162">
        <v>386.10487899999998</v>
      </c>
      <c r="H24" s="162">
        <v>14811.203298469585</v>
      </c>
      <c r="I24" s="162">
        <v>48208.316641000005</v>
      </c>
      <c r="J24" s="162">
        <v>550.66218300000003</v>
      </c>
      <c r="K24" s="162">
        <v>8654.6082025029864</v>
      </c>
    </row>
    <row r="25" spans="1:11">
      <c r="A25" s="161" t="s">
        <v>306</v>
      </c>
      <c r="B25" s="161" t="s">
        <v>73</v>
      </c>
      <c r="C25" s="162">
        <v>56016.322935000004</v>
      </c>
      <c r="D25" s="162">
        <v>20459.236589</v>
      </c>
      <c r="E25" s="162">
        <v>173.79478550591389</v>
      </c>
      <c r="F25" s="162">
        <v>5407.5689570000004</v>
      </c>
      <c r="G25" s="162">
        <v>-4582.5599619999994</v>
      </c>
      <c r="H25" s="162">
        <v>218.00323404038852</v>
      </c>
      <c r="I25" s="162">
        <v>4890.3734260000001</v>
      </c>
      <c r="J25" s="162">
        <v>-4742.9711619999998</v>
      </c>
      <c r="K25" s="162">
        <v>203.10780434806279</v>
      </c>
    </row>
    <row r="26" spans="1:11">
      <c r="A26" s="161" t="s">
        <v>307</v>
      </c>
      <c r="B26" s="161" t="s">
        <v>308</v>
      </c>
      <c r="C26" s="162">
        <v>96800.314186999996</v>
      </c>
      <c r="D26" s="162">
        <v>91749.389535000009</v>
      </c>
      <c r="E26" s="162">
        <v>5.5051316173315685</v>
      </c>
      <c r="F26" s="162">
        <v>5093.0023920000003</v>
      </c>
      <c r="G26" s="162">
        <v>8991.860874</v>
      </c>
      <c r="H26" s="162">
        <v>-43.359862175732324</v>
      </c>
      <c r="I26" s="162">
        <v>4409.0999860000002</v>
      </c>
      <c r="J26" s="162">
        <v>6805.1747709999991</v>
      </c>
      <c r="K26" s="162">
        <v>-35.209599541965964</v>
      </c>
    </row>
    <row r="27" spans="1:11">
      <c r="A27" s="161" t="s">
        <v>309</v>
      </c>
      <c r="B27" s="161" t="s">
        <v>310</v>
      </c>
      <c r="C27" s="162">
        <v>16385.979001</v>
      </c>
      <c r="D27" s="162">
        <v>17825.295294</v>
      </c>
      <c r="E27" s="162">
        <v>-8.0745719454334886</v>
      </c>
      <c r="F27" s="162">
        <v>1752.8057590000001</v>
      </c>
      <c r="G27" s="162">
        <v>2172.9534039999999</v>
      </c>
      <c r="H27" s="162">
        <v>-19.335326943807758</v>
      </c>
      <c r="I27" s="162">
        <v>1498.1192160000001</v>
      </c>
      <c r="J27" s="162">
        <v>1844.7749079999999</v>
      </c>
      <c r="K27" s="162">
        <v>-18.79121894474509</v>
      </c>
    </row>
    <row r="28" spans="1:11">
      <c r="A28" s="161" t="s">
        <v>311</v>
      </c>
      <c r="B28" s="161" t="s">
        <v>312</v>
      </c>
      <c r="C28" s="162">
        <v>60842.137437999998</v>
      </c>
      <c r="D28" s="162">
        <v>38539.098589999994</v>
      </c>
      <c r="E28" s="162">
        <v>57.871200064308525</v>
      </c>
      <c r="F28" s="162">
        <v>6478.0864600000004</v>
      </c>
      <c r="G28" s="162">
        <v>3341.026355</v>
      </c>
      <c r="H28" s="162">
        <v>93.895102033698279</v>
      </c>
      <c r="I28" s="162">
        <v>5019.4268830000001</v>
      </c>
      <c r="J28" s="162">
        <v>2598.8465040000001</v>
      </c>
      <c r="K28" s="162">
        <v>93.140567373809006</v>
      </c>
    </row>
    <row r="29" spans="1:11">
      <c r="A29" s="161" t="s">
        <v>313</v>
      </c>
      <c r="B29" s="161" t="s">
        <v>314</v>
      </c>
      <c r="C29" s="162">
        <v>20087.250376</v>
      </c>
      <c r="D29" s="162">
        <v>14621.526749000001</v>
      </c>
      <c r="E29" s="162">
        <v>37.381346837626324</v>
      </c>
      <c r="F29" s="162">
        <v>1914.5803859999999</v>
      </c>
      <c r="G29" s="162">
        <v>918.72498900000005</v>
      </c>
      <c r="H29" s="162">
        <v>108.39537499507372</v>
      </c>
      <c r="I29" s="162">
        <v>1831.968891</v>
      </c>
      <c r="J29" s="162">
        <v>873.08615799999995</v>
      </c>
      <c r="K29" s="162">
        <v>109.82681654197066</v>
      </c>
    </row>
    <row r="30" spans="1:11">
      <c r="A30" s="161" t="s">
        <v>62</v>
      </c>
      <c r="B30" s="161" t="s">
        <v>61</v>
      </c>
      <c r="C30" s="162">
        <v>15624.450596999999</v>
      </c>
      <c r="D30" s="162">
        <v>14702.028215999999</v>
      </c>
      <c r="E30" s="162">
        <v>6.2741165194890716</v>
      </c>
      <c r="F30" s="162">
        <v>2537.7680310000001</v>
      </c>
      <c r="G30" s="162">
        <v>2751.9197589999999</v>
      </c>
      <c r="H30" s="162">
        <v>-7.7819030623850329</v>
      </c>
      <c r="I30" s="162">
        <v>2046.0158440000002</v>
      </c>
      <c r="J30" s="162">
        <v>2199.5348140000001</v>
      </c>
      <c r="K30" s="162">
        <v>-6.9796108260189529</v>
      </c>
    </row>
    <row r="31" spans="1:11">
      <c r="A31" s="161" t="s">
        <v>315</v>
      </c>
      <c r="B31" s="161" t="s">
        <v>316</v>
      </c>
      <c r="C31" s="162">
        <v>10069.209067</v>
      </c>
      <c r="D31" s="162">
        <v>9461.8657390000008</v>
      </c>
      <c r="E31" s="162">
        <v>6.4188537943066128</v>
      </c>
      <c r="F31" s="162">
        <v>350.826234</v>
      </c>
      <c r="G31" s="162">
        <v>769.32361900000001</v>
      </c>
      <c r="H31" s="162">
        <v>-54.398093944389871</v>
      </c>
      <c r="I31" s="162">
        <v>388.384995</v>
      </c>
      <c r="J31" s="162">
        <v>601.15487900000005</v>
      </c>
      <c r="K31" s="162">
        <v>-35.393521941289947</v>
      </c>
    </row>
    <row r="32" spans="1:11">
      <c r="A32" s="161" t="s">
        <v>102</v>
      </c>
      <c r="B32" s="161" t="s">
        <v>317</v>
      </c>
      <c r="C32" s="162">
        <v>8807.6895949999998</v>
      </c>
      <c r="D32" s="162">
        <v>11837.51388</v>
      </c>
      <c r="E32" s="162">
        <v>-25.595106503900467</v>
      </c>
      <c r="F32" s="162">
        <v>2978.1737929999999</v>
      </c>
      <c r="G32" s="162">
        <v>5210.4537380000002</v>
      </c>
      <c r="H32" s="162">
        <v>-42.842333072068442</v>
      </c>
      <c r="I32" s="162">
        <v>2924.7097389999999</v>
      </c>
      <c r="J32" s="162">
        <v>4439.4870890000002</v>
      </c>
      <c r="K32" s="162">
        <v>-34.120548604663377</v>
      </c>
    </row>
    <row r="33" spans="1:11">
      <c r="A33" s="161" t="s">
        <v>318</v>
      </c>
      <c r="B33" s="161" t="s">
        <v>319</v>
      </c>
      <c r="C33" s="162">
        <v>43413.602851999996</v>
      </c>
      <c r="D33" s="162">
        <v>19669.036771999999</v>
      </c>
      <c r="E33" s="162">
        <v>120.72053326882659</v>
      </c>
      <c r="F33" s="162">
        <v>3362.5509850000003</v>
      </c>
      <c r="G33" s="162">
        <v>1547.2688479999999</v>
      </c>
      <c r="H33" s="162">
        <v>117.32170135438547</v>
      </c>
      <c r="I33" s="162">
        <v>2997.7922100000001</v>
      </c>
      <c r="J33" s="162">
        <v>1372.4735380000002</v>
      </c>
      <c r="K33" s="162">
        <v>118.42258717559331</v>
      </c>
    </row>
    <row r="34" spans="1:11">
      <c r="A34" s="161" t="s">
        <v>320</v>
      </c>
      <c r="B34" s="161" t="s">
        <v>321</v>
      </c>
      <c r="C34" s="162">
        <v>13629.480384999999</v>
      </c>
      <c r="D34" s="162">
        <v>10980.940156000001</v>
      </c>
      <c r="E34" s="162">
        <v>24.119430498424421</v>
      </c>
      <c r="F34" s="162">
        <v>1773.0331370000001</v>
      </c>
      <c r="G34" s="162">
        <v>1670.073764</v>
      </c>
      <c r="H34" s="162">
        <v>6.1649596095325609</v>
      </c>
      <c r="I34" s="162">
        <v>1295.8605480000001</v>
      </c>
      <c r="J34" s="162">
        <v>1228.574464</v>
      </c>
      <c r="K34" s="162">
        <v>5.4767607476497311</v>
      </c>
    </row>
    <row r="35" spans="1:11">
      <c r="A35" s="161" t="s">
        <v>322</v>
      </c>
      <c r="B35" s="161" t="s">
        <v>323</v>
      </c>
      <c r="C35" s="162">
        <v>55464.151611000001</v>
      </c>
      <c r="D35" s="162">
        <v>46419.038302999994</v>
      </c>
      <c r="E35" s="162">
        <v>19.485783503221423</v>
      </c>
      <c r="F35" s="162">
        <v>3945.0078270000004</v>
      </c>
      <c r="G35" s="162">
        <v>3262.096133</v>
      </c>
      <c r="H35" s="162">
        <v>20.934750729493608</v>
      </c>
      <c r="I35" s="162">
        <v>3448.8915689999999</v>
      </c>
      <c r="J35" s="162">
        <v>2835.5120160000001</v>
      </c>
      <c r="K35" s="162">
        <v>21.632056204977115</v>
      </c>
    </row>
    <row r="36" spans="1:11">
      <c r="A36" s="161" t="s">
        <v>324</v>
      </c>
      <c r="B36" s="161" t="s">
        <v>325</v>
      </c>
      <c r="C36" s="162">
        <v>32307.784870999996</v>
      </c>
      <c r="D36" s="162">
        <v>25744.121838999999</v>
      </c>
      <c r="E36" s="162">
        <v>25.495773649022453</v>
      </c>
      <c r="F36" s="162">
        <v>283.75367599999998</v>
      </c>
      <c r="G36" s="162">
        <v>401.569323</v>
      </c>
      <c r="H36" s="162">
        <v>-29.338806590064152</v>
      </c>
      <c r="I36" s="162">
        <v>406.73747500000002</v>
      </c>
      <c r="J36" s="162">
        <v>350.26962099999997</v>
      </c>
      <c r="K36" s="162">
        <v>16.12125363278366</v>
      </c>
    </row>
    <row r="37" spans="1:11">
      <c r="A37" s="161" t="s">
        <v>326</v>
      </c>
      <c r="B37" s="161" t="s">
        <v>327</v>
      </c>
      <c r="C37" s="162">
        <v>59298.248896000005</v>
      </c>
      <c r="D37" s="162">
        <v>32505.521374</v>
      </c>
      <c r="E37" s="162">
        <v>82.425158525316093</v>
      </c>
      <c r="F37" s="162">
        <v>4126.884677</v>
      </c>
      <c r="G37" s="162">
        <v>2469.6517229999999</v>
      </c>
      <c r="H37" s="162">
        <v>67.103913420912747</v>
      </c>
      <c r="I37" s="162">
        <v>4377.6546010000002</v>
      </c>
      <c r="J37" s="162">
        <v>2093.9164649999998</v>
      </c>
      <c r="K37" s="162">
        <v>109.06538890986755</v>
      </c>
    </row>
    <row r="38" spans="1:11">
      <c r="A38" s="161" t="s">
        <v>328</v>
      </c>
      <c r="B38" s="161" t="s">
        <v>329</v>
      </c>
      <c r="C38" s="162">
        <v>15340.564413999999</v>
      </c>
      <c r="D38" s="162">
        <v>11318.549958</v>
      </c>
      <c r="E38" s="162">
        <v>35.534714878889787</v>
      </c>
      <c r="F38" s="162">
        <v>813.43066399999998</v>
      </c>
      <c r="G38" s="162">
        <v>2221.107066</v>
      </c>
      <c r="H38" s="162">
        <v>-63.377242076632065</v>
      </c>
      <c r="I38" s="162">
        <v>605.74176799999998</v>
      </c>
      <c r="J38" s="162">
        <v>2000.1999579999999</v>
      </c>
      <c r="K38" s="162">
        <v>-69.715939370097715</v>
      </c>
    </row>
    <row r="39" spans="1:11">
      <c r="A39" s="161" t="s">
        <v>330</v>
      </c>
      <c r="B39" s="161" t="s">
        <v>331</v>
      </c>
      <c r="C39" s="162">
        <v>17029.219983999999</v>
      </c>
      <c r="D39" s="162">
        <v>17671.430248000001</v>
      </c>
      <c r="E39" s="162">
        <v>-3.6341725315226516</v>
      </c>
      <c r="F39" s="162">
        <v>2521.5211719999998</v>
      </c>
      <c r="G39" s="162">
        <v>2391.4532410000002</v>
      </c>
      <c r="H39" s="162">
        <v>5.4388657394618729</v>
      </c>
      <c r="I39" s="162">
        <v>2164.0855799999999</v>
      </c>
      <c r="J39" s="162">
        <v>2072.3818690000003</v>
      </c>
      <c r="K39" s="162">
        <v>4.4250392445408737</v>
      </c>
    </row>
    <row r="40" spans="1:11">
      <c r="A40" s="161" t="s">
        <v>332</v>
      </c>
      <c r="B40" s="161" t="s">
        <v>333</v>
      </c>
      <c r="C40" s="162">
        <v>31580.090306999999</v>
      </c>
      <c r="D40" s="162">
        <v>21662.549177000001</v>
      </c>
      <c r="E40" s="162">
        <v>45.781967066599208</v>
      </c>
      <c r="F40" s="162">
        <v>8109.4647370000002</v>
      </c>
      <c r="G40" s="162">
        <v>5691.5216009999995</v>
      </c>
      <c r="H40" s="162">
        <v>42.483246230237768</v>
      </c>
      <c r="I40" s="162">
        <v>6785.4381989999993</v>
      </c>
      <c r="J40" s="162">
        <v>4834.8144329999996</v>
      </c>
      <c r="K40" s="162">
        <v>40.345369879886761</v>
      </c>
    </row>
    <row r="41" spans="1:11">
      <c r="A41" s="161" t="s">
        <v>334</v>
      </c>
      <c r="B41" s="161" t="s">
        <v>335</v>
      </c>
      <c r="C41" s="162">
        <v>21922883.544799998</v>
      </c>
      <c r="D41" s="162">
        <v>22664596.214699998</v>
      </c>
      <c r="E41" s="162">
        <v>-3.2725607060183743</v>
      </c>
      <c r="F41" s="162">
        <v>1399580.7563</v>
      </c>
      <c r="G41" s="162">
        <v>1112975.6969999999</v>
      </c>
      <c r="H41" s="162">
        <v>25.751241475670795</v>
      </c>
      <c r="I41" s="162">
        <v>349998.26299999998</v>
      </c>
      <c r="J41" s="162">
        <v>278221.8677</v>
      </c>
      <c r="K41" s="162">
        <v>25.798258020967189</v>
      </c>
    </row>
    <row r="42" spans="1:11">
      <c r="A42" s="161" t="s">
        <v>336</v>
      </c>
      <c r="B42" s="161" t="s">
        <v>337</v>
      </c>
      <c r="C42" s="162">
        <v>672.21318799999995</v>
      </c>
      <c r="D42" s="162">
        <v>379.546425</v>
      </c>
      <c r="E42" s="162">
        <v>77.109608659862872</v>
      </c>
      <c r="F42" s="162">
        <v>-1935.4623690000001</v>
      </c>
      <c r="G42" s="162">
        <v>-2284.1718599999999</v>
      </c>
      <c r="H42" s="162">
        <v>15.266342130666116</v>
      </c>
      <c r="I42" s="162">
        <v>-1567.8233499999999</v>
      </c>
      <c r="J42" s="162">
        <v>-1704.6096319999999</v>
      </c>
      <c r="K42" s="162">
        <v>8.0244930822965124</v>
      </c>
    </row>
    <row r="43" spans="1:11">
      <c r="A43" s="161" t="s">
        <v>338</v>
      </c>
      <c r="B43" s="161" t="s">
        <v>339</v>
      </c>
      <c r="C43" s="162">
        <v>68840.198336999994</v>
      </c>
      <c r="D43" s="162">
        <v>53305.043681999996</v>
      </c>
      <c r="E43" s="162">
        <v>29.14387379115102</v>
      </c>
      <c r="F43" s="162">
        <v>758.35957699999994</v>
      </c>
      <c r="G43" s="162">
        <v>-7915.6105579999994</v>
      </c>
      <c r="H43" s="162">
        <v>109.58055694432258</v>
      </c>
      <c r="I43" s="162">
        <v>384.64727599999998</v>
      </c>
      <c r="J43" s="162">
        <v>-7993.5038889999996</v>
      </c>
      <c r="K43" s="162">
        <v>104.81199835943433</v>
      </c>
    </row>
    <row r="44" spans="1:11">
      <c r="A44" s="161" t="s">
        <v>340</v>
      </c>
      <c r="B44" s="161" t="s">
        <v>341</v>
      </c>
      <c r="C44" s="162">
        <v>62568.894447999999</v>
      </c>
      <c r="D44" s="162">
        <v>50640.496806000003</v>
      </c>
      <c r="E44" s="162">
        <v>23.555056514743143</v>
      </c>
      <c r="F44" s="162">
        <v>3240.5531449999999</v>
      </c>
      <c r="G44" s="162">
        <v>955.66409900000008</v>
      </c>
      <c r="H44" s="162">
        <v>239.08913690394886</v>
      </c>
      <c r="I44" s="162">
        <v>3159.5038289999998</v>
      </c>
      <c r="J44" s="162">
        <v>609.57387099999994</v>
      </c>
      <c r="K44" s="162">
        <v>418.31352676204193</v>
      </c>
    </row>
    <row r="45" spans="1:11">
      <c r="A45" s="161" t="s">
        <v>342</v>
      </c>
      <c r="B45" s="161" t="s">
        <v>343</v>
      </c>
      <c r="C45" s="162">
        <v>756062.18246499996</v>
      </c>
      <c r="D45" s="162">
        <v>686826.96315600001</v>
      </c>
      <c r="E45" s="162">
        <v>10.080445734229926</v>
      </c>
      <c r="F45" s="162">
        <v>44726.025742999998</v>
      </c>
      <c r="G45" s="162">
        <v>48038.008097999998</v>
      </c>
      <c r="H45" s="162">
        <v>-6.8945039274804794</v>
      </c>
      <c r="I45" s="162">
        <v>36475.930748999999</v>
      </c>
      <c r="J45" s="162">
        <v>39068.099604000003</v>
      </c>
      <c r="K45" s="162">
        <v>-6.6350011422992363</v>
      </c>
    </row>
    <row r="46" spans="1:11">
      <c r="A46" s="161" t="s">
        <v>344</v>
      </c>
      <c r="B46" s="161" t="s">
        <v>63</v>
      </c>
      <c r="C46" s="162">
        <v>513682.27532899997</v>
      </c>
      <c r="D46" s="162">
        <v>422742.12969600002</v>
      </c>
      <c r="E46" s="162">
        <v>21.511966573664264</v>
      </c>
      <c r="F46" s="162">
        <v>53688.060942999997</v>
      </c>
      <c r="G46" s="162">
        <v>40411.830684</v>
      </c>
      <c r="H46" s="162">
        <v>32.852335650946813</v>
      </c>
      <c r="I46" s="162">
        <v>42206.466278</v>
      </c>
      <c r="J46" s="162">
        <v>32113.706367999999</v>
      </c>
      <c r="K46" s="162">
        <v>31.428200140912494</v>
      </c>
    </row>
  </sheetData>
  <mergeCells count="4">
    <mergeCell ref="A4:B4"/>
    <mergeCell ref="C4:E4"/>
    <mergeCell ref="F4:H4"/>
    <mergeCell ref="I4:K4"/>
  </mergeCells>
  <phoneticPr fontId="5"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topLeftCell="A31" workbookViewId="0">
      <selection activeCell="M12" sqref="M12"/>
    </sheetView>
  </sheetViews>
  <sheetFormatPr defaultRowHeight="12"/>
  <cols>
    <col min="1" max="2" width="9" style="80"/>
    <col min="3" max="3" width="11.625" style="81" bestFit="1" customWidth="1"/>
    <col min="4" max="4" width="13.875" style="82" customWidth="1"/>
    <col min="5" max="5" width="12.125" style="82" customWidth="1"/>
    <col min="6" max="6" width="10.25" style="82" bestFit="1" customWidth="1"/>
    <col min="7" max="7" width="9.125" style="82" bestFit="1" customWidth="1"/>
    <col min="8" max="8" width="11.375" style="82" customWidth="1"/>
    <col min="9" max="9" width="10.25" style="82" bestFit="1" customWidth="1"/>
    <col min="10" max="10" width="9.125" style="82" bestFit="1" customWidth="1"/>
    <col min="11" max="11" width="20.375" style="80" customWidth="1"/>
    <col min="12" max="16384" width="9" style="83"/>
  </cols>
  <sheetData>
    <row r="1" spans="1:12" ht="15.75" customHeight="1"/>
    <row r="2" spans="1:12" ht="15.75" customHeight="1"/>
    <row r="4" spans="1:12" ht="23.25" customHeight="1">
      <c r="A4" s="227" t="s">
        <v>136</v>
      </c>
      <c r="B4" s="228"/>
      <c r="C4" s="228"/>
      <c r="D4" s="228"/>
      <c r="E4" s="228"/>
      <c r="F4" s="228"/>
      <c r="G4" s="228"/>
      <c r="H4" s="228"/>
      <c r="I4" s="228"/>
      <c r="J4" s="228"/>
      <c r="K4" s="229"/>
    </row>
    <row r="5" spans="1:12" ht="14.25" customHeight="1">
      <c r="A5" s="238" t="s">
        <v>7</v>
      </c>
      <c r="B5" s="240" t="s">
        <v>137</v>
      </c>
      <c r="C5" s="238" t="s">
        <v>69</v>
      </c>
      <c r="D5" s="238" t="s">
        <v>68</v>
      </c>
      <c r="E5" s="237" t="s">
        <v>71</v>
      </c>
      <c r="F5" s="232"/>
      <c r="G5" s="233"/>
      <c r="H5" s="237" t="s">
        <v>70</v>
      </c>
      <c r="I5" s="232"/>
      <c r="J5" s="233"/>
      <c r="K5" s="84"/>
    </row>
    <row r="6" spans="1:12" ht="18.75" customHeight="1">
      <c r="A6" s="239"/>
      <c r="B6" s="241"/>
      <c r="C6" s="239"/>
      <c r="D6" s="239"/>
      <c r="E6" s="84" t="s">
        <v>67</v>
      </c>
      <c r="F6" s="84" t="s">
        <v>66</v>
      </c>
      <c r="G6" s="84" t="s">
        <v>65</v>
      </c>
      <c r="H6" s="84" t="s">
        <v>67</v>
      </c>
      <c r="I6" s="84" t="s">
        <v>66</v>
      </c>
      <c r="J6" s="84" t="s">
        <v>65</v>
      </c>
      <c r="K6" s="84" t="s">
        <v>64</v>
      </c>
    </row>
    <row r="7" spans="1:12" ht="21" customHeight="1">
      <c r="A7" s="86" t="s">
        <v>131</v>
      </c>
      <c r="B7" s="86" t="s">
        <v>132</v>
      </c>
      <c r="C7" s="87">
        <v>41946</v>
      </c>
      <c r="D7" s="88">
        <v>1353.1004</v>
      </c>
      <c r="E7" s="88">
        <v>88210.847200000004</v>
      </c>
      <c r="F7" s="88">
        <v>45086.366699999999</v>
      </c>
      <c r="G7" s="88">
        <v>51.11204362177353</v>
      </c>
      <c r="H7" s="88">
        <v>88210.847200000004</v>
      </c>
      <c r="I7" s="88">
        <v>46439.467100000002</v>
      </c>
      <c r="J7" s="88">
        <v>52.645982409292628</v>
      </c>
      <c r="K7" s="86" t="s">
        <v>44</v>
      </c>
      <c r="L7" s="89"/>
    </row>
    <row r="8" spans="1:12" ht="21.75" customHeight="1">
      <c r="A8" s="86" t="s">
        <v>59</v>
      </c>
      <c r="B8" s="86" t="s">
        <v>58</v>
      </c>
      <c r="C8" s="87">
        <v>41974</v>
      </c>
      <c r="D8" s="88">
        <v>4382.76</v>
      </c>
      <c r="E8" s="88">
        <v>22156.26</v>
      </c>
      <c r="F8" s="88">
        <v>11790.878699999999</v>
      </c>
      <c r="G8" s="88">
        <v>53.216917927484147</v>
      </c>
      <c r="H8" s="88">
        <v>22156.26</v>
      </c>
      <c r="I8" s="88">
        <v>16173.6387</v>
      </c>
      <c r="J8" s="88">
        <v>72.998054274503005</v>
      </c>
      <c r="K8" s="86" t="s">
        <v>44</v>
      </c>
    </row>
    <row r="9" spans="1:12" ht="19.5" customHeight="1">
      <c r="A9" s="86" t="s">
        <v>62</v>
      </c>
      <c r="B9" s="86" t="s">
        <v>61</v>
      </c>
      <c r="C9" s="87">
        <v>41976</v>
      </c>
      <c r="D9" s="88">
        <v>4690.2</v>
      </c>
      <c r="E9" s="88">
        <v>8000</v>
      </c>
      <c r="F9" s="88">
        <v>3168.32</v>
      </c>
      <c r="G9" s="88">
        <v>39.603999999999999</v>
      </c>
      <c r="H9" s="88">
        <v>8000</v>
      </c>
      <c r="I9" s="88">
        <v>7858.52</v>
      </c>
      <c r="J9" s="88">
        <v>98.231499999999997</v>
      </c>
      <c r="K9" s="86" t="s">
        <v>45</v>
      </c>
    </row>
    <row r="10" spans="1:12" ht="21.75" customHeight="1">
      <c r="A10" s="86" t="s">
        <v>59</v>
      </c>
      <c r="B10" s="86" t="s">
        <v>58</v>
      </c>
      <c r="C10" s="87">
        <v>41981</v>
      </c>
      <c r="D10" s="88">
        <v>3568.7181</v>
      </c>
      <c r="E10" s="88">
        <v>22156.26</v>
      </c>
      <c r="F10" s="88">
        <v>16173.6387</v>
      </c>
      <c r="G10" s="88">
        <v>72.998054274503005</v>
      </c>
      <c r="H10" s="88">
        <v>22156.26</v>
      </c>
      <c r="I10" s="88">
        <v>19742.356800000001</v>
      </c>
      <c r="J10" s="88">
        <v>89.105096257220325</v>
      </c>
      <c r="K10" s="86" t="s">
        <v>57</v>
      </c>
    </row>
    <row r="11" spans="1:12" ht="21.75" customHeight="1">
      <c r="A11" s="86" t="s">
        <v>188</v>
      </c>
      <c r="B11" s="86" t="s">
        <v>189</v>
      </c>
      <c r="C11" s="87">
        <v>41997</v>
      </c>
      <c r="D11" s="88">
        <v>3411.6430999999998</v>
      </c>
      <c r="E11" s="88">
        <v>49976.687400000003</v>
      </c>
      <c r="F11" s="88">
        <v>36280.033799999997</v>
      </c>
      <c r="G11" s="88">
        <v>72.593914657897074</v>
      </c>
      <c r="H11" s="88">
        <v>49976.687400000003</v>
      </c>
      <c r="I11" s="88">
        <v>39691.676899999999</v>
      </c>
      <c r="J11" s="88">
        <v>79.420383712746826</v>
      </c>
      <c r="K11" s="86" t="s">
        <v>44</v>
      </c>
    </row>
    <row r="12" spans="1:12" ht="21.75" customHeight="1">
      <c r="A12" s="86" t="s">
        <v>114</v>
      </c>
      <c r="B12" s="86" t="s">
        <v>190</v>
      </c>
      <c r="C12" s="87">
        <v>42002</v>
      </c>
      <c r="D12" s="88">
        <v>5295.6503000000002</v>
      </c>
      <c r="E12" s="88">
        <v>43121.401400000002</v>
      </c>
      <c r="F12" s="88">
        <v>9062.768</v>
      </c>
      <c r="G12" s="88">
        <v>21.016867972199066</v>
      </c>
      <c r="H12" s="88">
        <v>43121.401400000002</v>
      </c>
      <c r="I12" s="88">
        <v>14358.418300000001</v>
      </c>
      <c r="J12" s="88">
        <v>33.297661564403612</v>
      </c>
      <c r="K12" s="86" t="s">
        <v>44</v>
      </c>
    </row>
    <row r="13" spans="1:12" ht="21.75" customHeight="1">
      <c r="A13" s="86" t="s">
        <v>200</v>
      </c>
      <c r="B13" s="86" t="s">
        <v>201</v>
      </c>
      <c r="C13" s="87">
        <v>41658</v>
      </c>
      <c r="D13" s="88">
        <v>2905.2876000000001</v>
      </c>
      <c r="E13" s="88">
        <v>25585.2876</v>
      </c>
      <c r="F13" s="88">
        <v>17374.818599999999</v>
      </c>
      <c r="G13" s="88">
        <v>67.909412908065178</v>
      </c>
      <c r="H13" s="88">
        <v>25585.2876</v>
      </c>
      <c r="I13" s="88">
        <v>20280.106199999998</v>
      </c>
      <c r="J13" s="88">
        <v>79.26471852518867</v>
      </c>
      <c r="K13" s="86" t="s">
        <v>44</v>
      </c>
    </row>
    <row r="14" spans="1:12" ht="12.75" customHeight="1">
      <c r="A14" s="90"/>
      <c r="B14" s="91"/>
      <c r="C14" s="92"/>
      <c r="D14" s="93"/>
      <c r="E14" s="93"/>
      <c r="F14" s="93"/>
      <c r="G14" s="93"/>
      <c r="H14" s="93"/>
      <c r="I14" s="93"/>
      <c r="J14" s="93"/>
      <c r="K14" s="94"/>
    </row>
    <row r="15" spans="1:12" ht="24.75" customHeight="1">
      <c r="A15" s="230" t="s">
        <v>138</v>
      </c>
      <c r="B15" s="228"/>
      <c r="C15" s="228"/>
      <c r="D15" s="228"/>
      <c r="E15" s="228"/>
      <c r="F15" s="228"/>
      <c r="G15" s="228"/>
      <c r="H15" s="228"/>
      <c r="I15" s="228"/>
      <c r="J15" s="228"/>
      <c r="K15" s="229"/>
    </row>
    <row r="16" spans="1:12" ht="18.75" customHeight="1">
      <c r="A16" s="84" t="s">
        <v>7</v>
      </c>
      <c r="B16" s="85" t="s">
        <v>137</v>
      </c>
      <c r="C16" s="85" t="s">
        <v>139</v>
      </c>
      <c r="D16" s="231" t="s">
        <v>140</v>
      </c>
      <c r="E16" s="232"/>
      <c r="F16" s="232"/>
      <c r="G16" s="232"/>
      <c r="H16" s="232"/>
      <c r="I16" s="232"/>
      <c r="J16" s="232"/>
      <c r="K16" s="233"/>
    </row>
    <row r="17" spans="1:11" ht="51.75" customHeight="1">
      <c r="A17" s="95" t="s">
        <v>193</v>
      </c>
      <c r="B17" s="96" t="s">
        <v>194</v>
      </c>
      <c r="C17" s="97">
        <v>41926</v>
      </c>
      <c r="D17" s="234" t="s">
        <v>198</v>
      </c>
      <c r="E17" s="235"/>
      <c r="F17" s="235"/>
      <c r="G17" s="235"/>
      <c r="H17" s="235"/>
      <c r="I17" s="235"/>
      <c r="J17" s="235"/>
      <c r="K17" s="236"/>
    </row>
    <row r="18" spans="1:11" ht="47.25" customHeight="1">
      <c r="A18" s="95" t="s">
        <v>192</v>
      </c>
      <c r="B18" s="96" t="s">
        <v>141</v>
      </c>
      <c r="C18" s="97">
        <v>41902</v>
      </c>
      <c r="D18" s="222" t="s">
        <v>142</v>
      </c>
      <c r="E18" s="223"/>
      <c r="F18" s="223"/>
      <c r="G18" s="223"/>
      <c r="H18" s="223"/>
      <c r="I18" s="223"/>
      <c r="J18" s="223"/>
      <c r="K18" s="224"/>
    </row>
    <row r="19" spans="1:11" ht="40.5" customHeight="1">
      <c r="A19" s="95" t="s">
        <v>143</v>
      </c>
      <c r="B19" s="96" t="s">
        <v>144</v>
      </c>
      <c r="C19" s="97">
        <v>41888</v>
      </c>
      <c r="D19" s="222" t="s">
        <v>145</v>
      </c>
      <c r="E19" s="223"/>
      <c r="F19" s="223"/>
      <c r="G19" s="223"/>
      <c r="H19" s="223"/>
      <c r="I19" s="223"/>
      <c r="J19" s="223"/>
      <c r="K19" s="224"/>
    </row>
    <row r="20" spans="1:11" ht="42.75" customHeight="1">
      <c r="A20" s="95" t="s">
        <v>114</v>
      </c>
      <c r="B20" s="96" t="s">
        <v>146</v>
      </c>
      <c r="C20" s="97">
        <v>41843</v>
      </c>
      <c r="D20" s="225" t="s">
        <v>147</v>
      </c>
      <c r="E20" s="226"/>
      <c r="F20" s="226"/>
      <c r="G20" s="226"/>
      <c r="H20" s="226"/>
      <c r="I20" s="226"/>
      <c r="J20" s="226"/>
      <c r="K20" s="226"/>
    </row>
    <row r="21" spans="1:11" ht="33" customHeight="1">
      <c r="A21" s="95" t="s">
        <v>102</v>
      </c>
      <c r="B21" s="96" t="s">
        <v>148</v>
      </c>
      <c r="C21" s="97">
        <v>41817</v>
      </c>
      <c r="D21" s="222" t="s">
        <v>149</v>
      </c>
      <c r="E21" s="223"/>
      <c r="F21" s="223"/>
      <c r="G21" s="223"/>
      <c r="H21" s="223"/>
      <c r="I21" s="223"/>
      <c r="J21" s="223"/>
      <c r="K21" s="224"/>
    </row>
    <row r="22" spans="1:11" ht="45.75" customHeight="1">
      <c r="A22" s="95" t="s">
        <v>115</v>
      </c>
      <c r="B22" s="96" t="s">
        <v>150</v>
      </c>
      <c r="C22" s="97">
        <v>41804</v>
      </c>
      <c r="D22" s="225" t="s">
        <v>151</v>
      </c>
      <c r="E22" s="226"/>
      <c r="F22" s="226"/>
      <c r="G22" s="226"/>
      <c r="H22" s="226"/>
      <c r="I22" s="226"/>
      <c r="J22" s="226"/>
      <c r="K22" s="226"/>
    </row>
    <row r="23" spans="1:11" ht="35.25" customHeight="1">
      <c r="A23" s="95" t="s">
        <v>116</v>
      </c>
      <c r="B23" s="96" t="s">
        <v>152</v>
      </c>
      <c r="C23" s="97">
        <v>41779</v>
      </c>
      <c r="D23" s="225" t="s">
        <v>153</v>
      </c>
      <c r="E23" s="226"/>
      <c r="F23" s="226"/>
      <c r="G23" s="226"/>
      <c r="H23" s="226"/>
      <c r="I23" s="226"/>
      <c r="J23" s="226"/>
      <c r="K23" s="226"/>
    </row>
    <row r="24" spans="1:11" ht="52.5" customHeight="1">
      <c r="A24" s="95" t="s">
        <v>117</v>
      </c>
      <c r="B24" s="96" t="s">
        <v>154</v>
      </c>
      <c r="C24" s="97">
        <v>41740</v>
      </c>
      <c r="D24" s="225" t="s">
        <v>155</v>
      </c>
      <c r="E24" s="226"/>
      <c r="F24" s="226"/>
      <c r="G24" s="226"/>
      <c r="H24" s="226"/>
      <c r="I24" s="226"/>
      <c r="J24" s="226"/>
      <c r="K24" s="226"/>
    </row>
    <row r="25" spans="1:11" ht="35.25" customHeight="1">
      <c r="A25" s="95" t="s">
        <v>118</v>
      </c>
      <c r="B25" s="96" t="s">
        <v>156</v>
      </c>
      <c r="C25" s="97">
        <v>41730</v>
      </c>
      <c r="D25" s="225" t="s">
        <v>157</v>
      </c>
      <c r="E25" s="226"/>
      <c r="F25" s="226"/>
      <c r="G25" s="226"/>
      <c r="H25" s="226"/>
      <c r="I25" s="226"/>
      <c r="J25" s="226"/>
      <c r="K25" s="226"/>
    </row>
    <row r="26" spans="1:11" ht="42.75" customHeight="1">
      <c r="A26" s="95" t="s">
        <v>119</v>
      </c>
      <c r="B26" s="96" t="s">
        <v>158</v>
      </c>
      <c r="C26" s="97">
        <v>41689</v>
      </c>
      <c r="D26" s="225" t="s">
        <v>159</v>
      </c>
      <c r="E26" s="226"/>
      <c r="F26" s="226"/>
      <c r="G26" s="226"/>
      <c r="H26" s="226"/>
      <c r="I26" s="226"/>
      <c r="J26" s="226"/>
      <c r="K26" s="226"/>
    </row>
    <row r="27" spans="1:11" ht="45.75" customHeight="1">
      <c r="A27" s="95" t="s">
        <v>120</v>
      </c>
      <c r="B27" s="96" t="s">
        <v>160</v>
      </c>
      <c r="C27" s="97">
        <v>41667</v>
      </c>
      <c r="D27" s="225" t="s">
        <v>161</v>
      </c>
      <c r="E27" s="226"/>
      <c r="F27" s="226"/>
      <c r="G27" s="226"/>
      <c r="H27" s="226"/>
      <c r="I27" s="226"/>
      <c r="J27" s="226"/>
      <c r="K27" s="226"/>
    </row>
    <row r="28" spans="1:11" ht="32.25" customHeight="1">
      <c r="A28" s="95" t="s">
        <v>60</v>
      </c>
      <c r="B28" s="96" t="s">
        <v>162</v>
      </c>
      <c r="C28" s="97">
        <v>41617</v>
      </c>
      <c r="D28" s="225" t="s">
        <v>163</v>
      </c>
      <c r="E28" s="226"/>
      <c r="F28" s="226"/>
      <c r="G28" s="226"/>
      <c r="H28" s="226"/>
      <c r="I28" s="226"/>
      <c r="J28" s="226"/>
      <c r="K28" s="226"/>
    </row>
    <row r="29" spans="1:11" ht="44.25" customHeight="1">
      <c r="A29" s="95" t="s">
        <v>121</v>
      </c>
      <c r="B29" s="96" t="s">
        <v>164</v>
      </c>
      <c r="C29" s="97">
        <v>41590</v>
      </c>
      <c r="D29" s="225" t="s">
        <v>165</v>
      </c>
      <c r="E29" s="226"/>
      <c r="F29" s="226"/>
      <c r="G29" s="226"/>
      <c r="H29" s="226"/>
      <c r="I29" s="226"/>
      <c r="J29" s="226"/>
      <c r="K29" s="226"/>
    </row>
    <row r="30" spans="1:11" ht="33.75" customHeight="1">
      <c r="A30" s="95" t="s">
        <v>122</v>
      </c>
      <c r="B30" s="96" t="s">
        <v>166</v>
      </c>
      <c r="C30" s="97">
        <v>41544</v>
      </c>
      <c r="D30" s="225" t="s">
        <v>167</v>
      </c>
      <c r="E30" s="226"/>
      <c r="F30" s="226"/>
      <c r="G30" s="226"/>
      <c r="H30" s="226"/>
      <c r="I30" s="226"/>
      <c r="J30" s="226"/>
      <c r="K30" s="226"/>
    </row>
    <row r="31" spans="1:11" ht="41.25" customHeight="1">
      <c r="A31" s="95" t="s">
        <v>104</v>
      </c>
      <c r="B31" s="96" t="s">
        <v>168</v>
      </c>
      <c r="C31" s="97">
        <v>41535</v>
      </c>
      <c r="D31" s="222" t="s">
        <v>169</v>
      </c>
      <c r="E31" s="223"/>
      <c r="F31" s="223"/>
      <c r="G31" s="223"/>
      <c r="H31" s="223"/>
      <c r="I31" s="223"/>
      <c r="J31" s="223"/>
      <c r="K31" s="224"/>
    </row>
    <row r="32" spans="1:11" ht="39.75" customHeight="1">
      <c r="A32" s="95" t="s">
        <v>123</v>
      </c>
      <c r="B32" s="96" t="s">
        <v>170</v>
      </c>
      <c r="C32" s="97">
        <v>41526</v>
      </c>
      <c r="D32" s="222" t="s">
        <v>171</v>
      </c>
      <c r="E32" s="223"/>
      <c r="F32" s="223"/>
      <c r="G32" s="223"/>
      <c r="H32" s="223"/>
      <c r="I32" s="223"/>
      <c r="J32" s="223"/>
      <c r="K32" s="224"/>
    </row>
    <row r="33" spans="1:11" ht="46.5" customHeight="1">
      <c r="A33" s="95" t="s">
        <v>124</v>
      </c>
      <c r="B33" s="96" t="s">
        <v>172</v>
      </c>
      <c r="C33" s="97">
        <v>41508</v>
      </c>
      <c r="D33" s="225" t="s">
        <v>173</v>
      </c>
      <c r="E33" s="226"/>
      <c r="F33" s="226"/>
      <c r="G33" s="226"/>
      <c r="H33" s="226"/>
      <c r="I33" s="226"/>
      <c r="J33" s="226"/>
      <c r="K33" s="226"/>
    </row>
    <row r="34" spans="1:11" ht="43.5" customHeight="1">
      <c r="A34" s="95" t="s">
        <v>103</v>
      </c>
      <c r="B34" s="96" t="s">
        <v>174</v>
      </c>
      <c r="C34" s="97">
        <v>41464</v>
      </c>
      <c r="D34" s="225" t="s">
        <v>175</v>
      </c>
      <c r="E34" s="226"/>
      <c r="F34" s="226"/>
      <c r="G34" s="226"/>
      <c r="H34" s="226"/>
      <c r="I34" s="226"/>
      <c r="J34" s="226"/>
      <c r="K34" s="226"/>
    </row>
    <row r="35" spans="1:11">
      <c r="A35" s="98"/>
      <c r="B35" s="99"/>
      <c r="C35" s="100"/>
      <c r="D35" s="101"/>
      <c r="E35" s="102"/>
      <c r="F35" s="102"/>
      <c r="G35" s="102"/>
      <c r="H35" s="102"/>
      <c r="I35" s="102"/>
      <c r="J35" s="102"/>
      <c r="K35" s="102"/>
    </row>
    <row r="36" spans="1:11" ht="12.75">
      <c r="A36" s="103" t="s">
        <v>176</v>
      </c>
      <c r="C36" s="104"/>
    </row>
    <row r="37" spans="1:11">
      <c r="C37" s="104"/>
    </row>
  </sheetData>
  <mergeCells count="27">
    <mergeCell ref="D26:K26"/>
    <mergeCell ref="D20:K20"/>
    <mergeCell ref="D33:K33"/>
    <mergeCell ref="D34:K34"/>
    <mergeCell ref="D27:K27"/>
    <mergeCell ref="D28:K28"/>
    <mergeCell ref="D29:K29"/>
    <mergeCell ref="D30:K30"/>
    <mergeCell ref="D31:K31"/>
    <mergeCell ref="D32:K32"/>
    <mergeCell ref="A4:K4"/>
    <mergeCell ref="A15:K15"/>
    <mergeCell ref="D16:K16"/>
    <mergeCell ref="D17:K17"/>
    <mergeCell ref="D19:K19"/>
    <mergeCell ref="E5:G5"/>
    <mergeCell ref="H5:J5"/>
    <mergeCell ref="D18:K18"/>
    <mergeCell ref="A5:A6"/>
    <mergeCell ref="B5:B6"/>
    <mergeCell ref="C5:C6"/>
    <mergeCell ref="D5:D6"/>
    <mergeCell ref="D21:K21"/>
    <mergeCell ref="D22:K22"/>
    <mergeCell ref="D23:K23"/>
    <mergeCell ref="D24:K24"/>
    <mergeCell ref="D25:K25"/>
  </mergeCells>
  <phoneticPr fontId="5"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2"/>
  <sheetViews>
    <sheetView showGridLines="0" workbookViewId="0">
      <selection activeCell="L10" sqref="L10"/>
    </sheetView>
  </sheetViews>
  <sheetFormatPr defaultRowHeight="14.25"/>
  <cols>
    <col min="4" max="4" width="17" customWidth="1"/>
    <col min="5" max="5" width="2.75" customWidth="1"/>
    <col min="9" max="9" width="11.125" customWidth="1"/>
    <col min="10" max="10" width="8.625" customWidth="1"/>
  </cols>
  <sheetData>
    <row r="1" spans="1:10" ht="14.25" customHeight="1">
      <c r="A1" s="7"/>
      <c r="B1" s="5"/>
      <c r="C1" s="5"/>
      <c r="D1" s="5"/>
      <c r="E1" s="5"/>
      <c r="F1" s="5"/>
      <c r="G1" s="5"/>
      <c r="H1" s="5"/>
      <c r="I1" s="5"/>
      <c r="J1" s="6"/>
    </row>
    <row r="2" spans="1:10" ht="14.25" customHeight="1">
      <c r="A2" s="7"/>
      <c r="B2" s="5"/>
      <c r="C2" s="5"/>
      <c r="D2" s="5"/>
      <c r="E2" s="5"/>
      <c r="F2" s="5"/>
      <c r="G2" s="5"/>
      <c r="H2" s="5"/>
      <c r="I2" s="5"/>
      <c r="J2" s="6"/>
    </row>
    <row r="3" spans="1:10" ht="14.25" customHeight="1">
      <c r="A3" s="7"/>
      <c r="B3" s="5"/>
      <c r="C3" s="5"/>
      <c r="D3" s="5"/>
      <c r="E3" s="5"/>
      <c r="F3" s="5"/>
      <c r="G3" s="5"/>
      <c r="H3" s="5"/>
      <c r="I3" s="5"/>
      <c r="J3" s="6"/>
    </row>
    <row r="4" spans="1:10" ht="5.25" customHeight="1">
      <c r="A4" s="7"/>
      <c r="B4" s="5"/>
      <c r="C4" s="5"/>
      <c r="D4" s="5"/>
      <c r="E4" s="5"/>
      <c r="F4" s="5"/>
      <c r="G4" s="5"/>
      <c r="H4" s="5"/>
      <c r="I4" s="5"/>
      <c r="J4" s="6"/>
    </row>
    <row r="5" spans="1:10" ht="8.25" customHeight="1">
      <c r="A5" s="8"/>
      <c r="B5" s="33"/>
      <c r="C5" s="33"/>
      <c r="D5" s="33"/>
      <c r="E5" s="44"/>
      <c r="F5" s="45"/>
      <c r="G5" s="45"/>
      <c r="H5" s="45"/>
      <c r="I5" s="45"/>
      <c r="J5" s="46"/>
    </row>
    <row r="6" spans="1:10" ht="15.75" customHeight="1">
      <c r="A6" s="24"/>
      <c r="B6" s="25"/>
      <c r="C6" s="25"/>
      <c r="D6" s="25"/>
      <c r="E6" s="25"/>
      <c r="F6" s="25"/>
      <c r="G6" s="25"/>
      <c r="H6" s="25"/>
      <c r="I6" s="25"/>
      <c r="J6" s="26"/>
    </row>
    <row r="7" spans="1:10" ht="15" customHeight="1">
      <c r="A7" s="23" t="s">
        <v>12</v>
      </c>
      <c r="B7" s="27"/>
      <c r="C7" s="27"/>
      <c r="D7" s="27"/>
      <c r="E7" s="27"/>
      <c r="F7" s="27"/>
      <c r="G7" s="27"/>
      <c r="H7" s="27"/>
      <c r="I7" s="27"/>
      <c r="J7" s="28"/>
    </row>
    <row r="8" spans="1:10" ht="15" customHeight="1">
      <c r="A8" s="243" t="s">
        <v>42</v>
      </c>
      <c r="B8" s="242"/>
      <c r="C8" s="242"/>
      <c r="D8" s="242"/>
      <c r="E8" s="242"/>
      <c r="F8" s="242" t="s">
        <v>13</v>
      </c>
      <c r="G8" s="242"/>
      <c r="H8" s="242"/>
      <c r="I8" s="242"/>
      <c r="J8" s="242"/>
    </row>
    <row r="9" spans="1:10" ht="31.5" customHeight="1">
      <c r="A9" s="29" t="s">
        <v>0</v>
      </c>
      <c r="B9" s="244" t="s">
        <v>14</v>
      </c>
      <c r="C9" s="245"/>
      <c r="D9" s="245"/>
      <c r="E9" s="246"/>
      <c r="F9" s="29" t="s">
        <v>22</v>
      </c>
      <c r="G9" s="247" t="s">
        <v>15</v>
      </c>
      <c r="H9" s="247"/>
      <c r="I9" s="247"/>
      <c r="J9" s="247"/>
    </row>
    <row r="10" spans="1:10" ht="31.5" customHeight="1">
      <c r="A10" s="29" t="s">
        <v>16</v>
      </c>
      <c r="B10" s="247" t="s">
        <v>17</v>
      </c>
      <c r="C10" s="247"/>
      <c r="D10" s="247"/>
      <c r="E10" s="247"/>
      <c r="F10" s="29" t="s">
        <v>1</v>
      </c>
      <c r="G10" s="247" t="s">
        <v>10</v>
      </c>
      <c r="H10" s="247"/>
      <c r="I10" s="247"/>
      <c r="J10" s="247"/>
    </row>
    <row r="11" spans="1:10" ht="31.5" customHeight="1">
      <c r="A11" s="29" t="s">
        <v>18</v>
      </c>
      <c r="B11" s="247" t="s">
        <v>19</v>
      </c>
      <c r="C11" s="247"/>
      <c r="D11" s="247"/>
      <c r="E11" s="247"/>
      <c r="F11" s="29" t="s">
        <v>23</v>
      </c>
      <c r="G11" s="247" t="s">
        <v>11</v>
      </c>
      <c r="H11" s="247"/>
      <c r="I11" s="247"/>
      <c r="J11" s="247"/>
    </row>
    <row r="12" spans="1:10" ht="31.5" customHeight="1">
      <c r="A12" s="29" t="s">
        <v>20</v>
      </c>
      <c r="B12" s="247" t="s">
        <v>21</v>
      </c>
      <c r="C12" s="247"/>
      <c r="D12" s="247"/>
      <c r="E12" s="247"/>
      <c r="F12" s="29"/>
      <c r="G12" s="248"/>
      <c r="H12" s="248"/>
      <c r="I12" s="248"/>
      <c r="J12" s="248"/>
    </row>
    <row r="13" spans="1:10" ht="15" customHeight="1">
      <c r="A13" s="7"/>
      <c r="B13" s="5"/>
      <c r="C13" s="5"/>
      <c r="D13" s="5"/>
      <c r="E13" s="5"/>
      <c r="F13" s="5"/>
      <c r="G13" s="5"/>
      <c r="H13" s="5"/>
      <c r="I13" s="5"/>
      <c r="J13" s="6"/>
    </row>
    <row r="14" spans="1:10" ht="15" customHeight="1">
      <c r="A14" s="7"/>
      <c r="B14" s="5"/>
      <c r="C14" s="5"/>
      <c r="D14" s="5"/>
      <c r="E14" s="5"/>
      <c r="F14" s="5"/>
      <c r="G14" s="5"/>
      <c r="H14" s="5"/>
      <c r="I14" s="5"/>
      <c r="J14" s="6"/>
    </row>
    <row r="15" spans="1:10" ht="24.75" customHeight="1">
      <c r="A15" s="168"/>
      <c r="B15" s="168"/>
      <c r="C15" s="168"/>
      <c r="D15" s="168"/>
      <c r="E15" s="168"/>
      <c r="F15" s="168"/>
      <c r="G15" s="168"/>
    </row>
    <row r="16" spans="1:10" ht="12" customHeight="1">
      <c r="A16" s="168"/>
      <c r="B16" s="168"/>
      <c r="C16" s="168"/>
      <c r="D16" s="168"/>
      <c r="E16" s="168"/>
      <c r="F16" s="168"/>
      <c r="G16" s="168"/>
    </row>
    <row r="17" spans="1:7" ht="14.25" customHeight="1">
      <c r="A17" s="168"/>
      <c r="B17" s="168"/>
      <c r="C17" s="168"/>
      <c r="D17" s="168"/>
      <c r="E17" s="168"/>
      <c r="F17" s="168"/>
      <c r="G17" s="168"/>
    </row>
    <row r="18" spans="1:7" ht="14.25" customHeight="1">
      <c r="A18" s="168"/>
      <c r="B18" s="168"/>
      <c r="C18" s="168"/>
      <c r="D18" s="168"/>
      <c r="E18" s="168"/>
      <c r="F18" s="168"/>
      <c r="G18" s="168"/>
    </row>
    <row r="19" spans="1:7">
      <c r="A19" s="168"/>
      <c r="B19" s="168"/>
      <c r="C19" s="168"/>
      <c r="D19" s="168"/>
      <c r="E19" s="168"/>
      <c r="F19" s="168"/>
      <c r="G19" s="168"/>
    </row>
    <row r="20" spans="1:7" ht="6.75" customHeight="1">
      <c r="A20" s="168"/>
      <c r="B20" s="168"/>
      <c r="C20" s="168"/>
      <c r="D20" s="168"/>
      <c r="E20" s="168"/>
      <c r="F20" s="168"/>
      <c r="G20" s="168"/>
    </row>
    <row r="21" spans="1:7" ht="8.25" customHeight="1">
      <c r="A21" s="168"/>
      <c r="B21" s="168"/>
      <c r="C21" s="168"/>
      <c r="D21" s="168"/>
      <c r="E21" s="168"/>
      <c r="F21" s="168"/>
      <c r="G21" s="168"/>
    </row>
    <row r="22" spans="1:7">
      <c r="A22" s="168"/>
      <c r="B22" s="168"/>
      <c r="C22" s="168"/>
      <c r="D22" s="168"/>
      <c r="E22" s="168"/>
      <c r="F22" s="168"/>
      <c r="G22" s="168"/>
    </row>
    <row r="23" spans="1:7">
      <c r="A23" s="168"/>
      <c r="B23" s="168"/>
      <c r="C23" s="168"/>
      <c r="D23" s="168"/>
      <c r="E23" s="168"/>
      <c r="F23" s="168"/>
      <c r="G23" s="168"/>
    </row>
    <row r="24" spans="1:7">
      <c r="A24" s="168"/>
      <c r="B24" s="168"/>
      <c r="C24" s="168"/>
      <c r="D24" s="168"/>
      <c r="E24" s="168"/>
      <c r="F24" s="168"/>
      <c r="G24" s="168"/>
    </row>
    <row r="25" spans="1:7">
      <c r="A25" s="168"/>
      <c r="B25" s="168"/>
      <c r="C25" s="168"/>
      <c r="D25" s="168"/>
      <c r="E25" s="168"/>
      <c r="F25" s="168"/>
      <c r="G25" s="168"/>
    </row>
    <row r="26" spans="1:7">
      <c r="A26" s="168"/>
      <c r="B26" s="168"/>
      <c r="C26" s="168"/>
      <c r="D26" s="168"/>
      <c r="E26" s="168"/>
      <c r="F26" s="168"/>
      <c r="G26" s="168"/>
    </row>
    <row r="27" spans="1:7">
      <c r="A27" s="168"/>
      <c r="B27" s="168"/>
      <c r="C27" s="168"/>
      <c r="D27" s="168"/>
      <c r="E27" s="168"/>
      <c r="F27" s="168"/>
      <c r="G27" s="168"/>
    </row>
    <row r="28" spans="1:7">
      <c r="A28" s="168"/>
      <c r="B28" s="168"/>
      <c r="C28" s="168"/>
      <c r="D28" s="168"/>
      <c r="E28" s="168"/>
      <c r="F28" s="168"/>
      <c r="G28" s="168"/>
    </row>
    <row r="29" spans="1:7">
      <c r="A29" s="168"/>
      <c r="B29" s="168"/>
      <c r="C29" s="168"/>
      <c r="D29" s="168"/>
      <c r="E29" s="168"/>
      <c r="F29" s="168"/>
      <c r="G29" s="168"/>
    </row>
    <row r="30" spans="1:7">
      <c r="A30" s="168"/>
      <c r="B30" s="168"/>
      <c r="C30" s="168"/>
      <c r="D30" s="168"/>
      <c r="E30" s="168"/>
      <c r="F30" s="168"/>
      <c r="G30" s="168"/>
    </row>
    <row r="31" spans="1:7">
      <c r="A31" s="168"/>
      <c r="B31" s="168"/>
      <c r="C31" s="168"/>
      <c r="D31" s="168"/>
      <c r="E31" s="168"/>
      <c r="F31" s="168"/>
      <c r="G31" s="168"/>
    </row>
    <row r="32" spans="1:7">
      <c r="A32" s="168"/>
      <c r="B32" s="168"/>
      <c r="C32" s="168"/>
      <c r="D32" s="168"/>
      <c r="E32" s="168"/>
      <c r="F32" s="168"/>
      <c r="G32" s="168"/>
    </row>
    <row r="33" spans="1:7">
      <c r="A33" s="168"/>
      <c r="B33" s="168"/>
      <c r="C33" s="168"/>
      <c r="D33" s="168"/>
      <c r="E33" s="168"/>
      <c r="F33" s="168"/>
      <c r="G33" s="168"/>
    </row>
    <row r="34" spans="1:7">
      <c r="A34" s="168"/>
      <c r="B34" s="168"/>
      <c r="C34" s="168"/>
      <c r="D34" s="168"/>
      <c r="E34" s="168"/>
      <c r="F34" s="168"/>
      <c r="G34" s="168"/>
    </row>
    <row r="35" spans="1:7">
      <c r="A35" s="168"/>
      <c r="B35" s="168"/>
      <c r="C35" s="168"/>
      <c r="D35" s="168"/>
      <c r="E35" s="168"/>
      <c r="F35" s="168"/>
      <c r="G35" s="168"/>
    </row>
    <row r="36" spans="1:7">
      <c r="A36" s="168"/>
      <c r="B36" s="168"/>
      <c r="C36" s="168"/>
      <c r="D36" s="168"/>
      <c r="E36" s="168"/>
      <c r="F36" s="168"/>
      <c r="G36" s="168"/>
    </row>
    <row r="37" spans="1:7">
      <c r="A37" s="168"/>
      <c r="B37" s="168"/>
      <c r="C37" s="168"/>
      <c r="D37" s="168"/>
      <c r="E37" s="168"/>
      <c r="F37" s="168"/>
      <c r="G37" s="168"/>
    </row>
    <row r="38" spans="1:7">
      <c r="A38" s="168"/>
      <c r="B38" s="168"/>
      <c r="C38" s="168"/>
      <c r="D38" s="168"/>
      <c r="E38" s="168"/>
      <c r="F38" s="168"/>
      <c r="G38" s="168"/>
    </row>
    <row r="39" spans="1:7">
      <c r="A39" s="168"/>
      <c r="B39" s="168"/>
      <c r="C39" s="168"/>
      <c r="D39" s="168"/>
      <c r="E39" s="168"/>
      <c r="F39" s="168"/>
      <c r="G39" s="168"/>
    </row>
    <row r="40" spans="1:7">
      <c r="A40" s="168"/>
      <c r="B40" s="168"/>
      <c r="C40" s="168"/>
      <c r="D40" s="168"/>
      <c r="E40" s="168"/>
      <c r="F40" s="168"/>
      <c r="G40" s="168"/>
    </row>
    <row r="41" spans="1:7">
      <c r="A41" s="168"/>
      <c r="B41" s="168"/>
      <c r="C41" s="168"/>
      <c r="D41" s="168"/>
      <c r="E41" s="168"/>
      <c r="F41" s="168"/>
      <c r="G41" s="168"/>
    </row>
    <row r="42" spans="1:7">
      <c r="A42" s="168"/>
      <c r="B42" s="168"/>
      <c r="C42" s="168"/>
      <c r="D42" s="168"/>
      <c r="E42" s="168"/>
      <c r="F42" s="168"/>
      <c r="G42" s="168"/>
    </row>
    <row r="43" spans="1:7">
      <c r="A43" s="168"/>
      <c r="B43" s="168"/>
      <c r="C43" s="168"/>
      <c r="D43" s="168"/>
      <c r="E43" s="168"/>
      <c r="F43" s="168"/>
      <c r="G43" s="168"/>
    </row>
    <row r="44" spans="1:7">
      <c r="A44" s="5"/>
      <c r="B44" s="5"/>
      <c r="C44" s="5"/>
      <c r="D44" s="5"/>
      <c r="E44" s="5"/>
      <c r="F44" s="5"/>
      <c r="G44" s="5"/>
    </row>
    <row r="45" spans="1:7">
      <c r="A45" s="5"/>
      <c r="B45" s="5"/>
      <c r="C45" s="5"/>
      <c r="D45" s="5"/>
      <c r="E45" s="5"/>
      <c r="F45" s="5"/>
      <c r="G45" s="5"/>
    </row>
    <row r="46" spans="1:7">
      <c r="A46" s="5"/>
      <c r="B46" s="5"/>
      <c r="C46" s="5"/>
      <c r="D46" s="5"/>
      <c r="E46" s="5"/>
      <c r="F46" s="5"/>
      <c r="G46" s="5"/>
    </row>
    <row r="47" spans="1:7">
      <c r="A47" s="5"/>
      <c r="B47" s="5"/>
      <c r="C47" s="5"/>
      <c r="D47" s="5"/>
      <c r="E47" s="5"/>
      <c r="F47" s="5"/>
      <c r="G47" s="5"/>
    </row>
    <row r="48" spans="1:7">
      <c r="A48" s="5"/>
      <c r="B48" s="5"/>
      <c r="C48" s="5"/>
      <c r="D48" s="5"/>
      <c r="E48" s="5"/>
      <c r="F48" s="5"/>
      <c r="G48" s="5"/>
    </row>
    <row r="49" spans="1:7">
      <c r="A49" s="5"/>
      <c r="B49" s="5"/>
      <c r="C49" s="5"/>
      <c r="D49" s="5"/>
      <c r="E49" s="5"/>
      <c r="F49" s="5"/>
      <c r="G49" s="5"/>
    </row>
    <row r="50" spans="1:7">
      <c r="A50" s="5"/>
      <c r="B50" s="5"/>
      <c r="C50" s="5"/>
      <c r="D50" s="5"/>
      <c r="E50" s="5"/>
      <c r="F50" s="5"/>
      <c r="G50" s="5"/>
    </row>
    <row r="51" spans="1:7">
      <c r="A51" s="5"/>
      <c r="B51" s="5"/>
      <c r="C51" s="5"/>
      <c r="D51" s="5"/>
      <c r="E51" s="5"/>
      <c r="F51" s="5"/>
      <c r="G51" s="5"/>
    </row>
    <row r="52" spans="1:7">
      <c r="A52" s="5"/>
      <c r="B52" s="5"/>
      <c r="C52" s="5"/>
      <c r="D52" s="5"/>
      <c r="E52" s="5"/>
      <c r="F52" s="5"/>
      <c r="G52" s="5"/>
    </row>
  </sheetData>
  <mergeCells count="11">
    <mergeCell ref="G11:J11"/>
    <mergeCell ref="G12:J12"/>
    <mergeCell ref="A15:G43"/>
    <mergeCell ref="B11:E11"/>
    <mergeCell ref="B12:E12"/>
    <mergeCell ref="F8:J8"/>
    <mergeCell ref="A8:E8"/>
    <mergeCell ref="B9:E9"/>
    <mergeCell ref="B10:E10"/>
    <mergeCell ref="G9:J9"/>
    <mergeCell ref="G10:J10"/>
  </mergeCells>
  <phoneticPr fontId="5"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通信行业周报</vt:lpstr>
      <vt:lpstr>市场表现</vt:lpstr>
      <vt:lpstr>板块表现</vt:lpstr>
      <vt:lpstr>重点个股</vt:lpstr>
      <vt:lpstr>运营数据</vt:lpstr>
      <vt:lpstr>行业资讯</vt:lpstr>
      <vt:lpstr>运营商</vt:lpstr>
      <vt:lpstr>设备商</vt:lpstr>
      <vt:lpstr>公司资讯</vt:lpstr>
      <vt:lpstr>三季报业绩</vt:lpstr>
      <vt:lpstr>解禁与定增</vt:lpstr>
      <vt:lpstr>免责声明</vt:lpstr>
    </vt:vector>
  </TitlesOfParts>
  <Company>HRSEC.COM.CN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c:creator>
  <cp:lastModifiedBy>Penghong</cp:lastModifiedBy>
  <dcterms:created xsi:type="dcterms:W3CDTF">2012-04-17T08:25:26Z</dcterms:created>
  <dcterms:modified xsi:type="dcterms:W3CDTF">2014-10-28T01:13:56Z</dcterms:modified>
</cp:coreProperties>
</file>