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activeTab="1"/>
  </bookViews>
  <sheets>
    <sheet name="通信行业周报" sheetId="1" r:id="rId1"/>
    <sheet name="市场表现" sheetId="25"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公司中报" sheetId="77"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OFFSET(市场表现!$O$4,0,(3-市场表现!$B$10)*7+1,LOOKUP(市场表现!$B$10,{1,2,3},{51,103,154})+1,1)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OFFSET(市场表现!$O$4,0,(3-市场表现!$B$10)*7+2,LOOKUP(市场表现!$B$10,{1,2,3},{51,103,154})+1,1)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OFFSET(市场表现!$O$4,0,(3-市场表现!$B$10)*7+3,LOOKUP(市场表现!$B$10,{1,2,3},{51,103,154})+1,1)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OFFSET(市场表现!$O$4,0,(3-市场表现!$B$10)*7+4,LOOKUP(市场表现!$B$10,{1,2,3},{51,103,154})+1,1)</definedName>
    <definedName name="_zs5" localSheetId="9">OFFSET([2]市场表现!$O$4,0,(3-[2]市场表现!$B$10)*7+5,LOOKUP([2]市场表现!$B$10,{1,2,3},{51,103,154})+1,1)</definedName>
    <definedName name="_zs5" localSheetId="4">OFFSET([2]市场表现!$O$4,0,(3-[2]市场表现!$B$10)*7+5,LOOKUP([2]市场表现!$B$10,{1,2,3},{51,103,154})+1,1)</definedName>
    <definedName name="_zs5">OFFSET(市场表现!$O$4,0,(3-市场表现!$B$10)*7+5,LOOKUP(市场表现!$B$10,{1,2,3},{51,103,154})+1,1)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4">OFFSET([2]市场表现!$O$2,2,(3-[2]市场表现!$B$10)*7,LOOKUP([2]市场表现!$B$10,{1,2,3},{51,103,154})-1,1)</definedName>
    <definedName name="zsdate">OFFSET(市场表现!$O$2,2,(3-市场表现!$B$10)*7,LOOKUP(市场表现!$B$10,{1,2,3},{51,103,154})-1,1)</definedName>
    <definedName name="运营商" comment="日期" localSheetId="7">OFFSET(#REF!,0,0,COUNT(#REF!),1)</definedName>
    <definedName name="运营商" comment="日期" localSheetId="4">OFFSET(#REF!,0,0,COUNT(#REF!),1)</definedName>
    <definedName name="运营商" comment="日期">OFFSET(#REF!,0,0,COUNT(#REF!),1)</definedName>
  </definedNames>
  <calcPr calcId="145621" iterate="1"/>
</workbook>
</file>

<file path=xl/calcChain.xml><?xml version="1.0" encoding="utf-8"?>
<calcChain xmlns="http://schemas.openxmlformats.org/spreadsheetml/2006/main">
  <c r="A6" i="25" l="1"/>
  <c r="B4" i="65"/>
  <c r="P8" i="80" l="1"/>
  <c r="AH6" i="25" l="1"/>
  <c r="AH7" i="25"/>
  <c r="AH8" i="25"/>
  <c r="AH9" i="25"/>
  <c r="AH10" i="25"/>
  <c r="AH11" i="25"/>
  <c r="AH12" i="25"/>
  <c r="AH13" i="25"/>
  <c r="AH14" i="25"/>
  <c r="AH15" i="25"/>
  <c r="AH16" i="25"/>
  <c r="AH17" i="25"/>
  <c r="AH18" i="25"/>
  <c r="AH19" i="25"/>
  <c r="AH20" i="25"/>
  <c r="AH21" i="25"/>
  <c r="AH22" i="25"/>
  <c r="AH23" i="25"/>
  <c r="AH24" i="25"/>
  <c r="AH25" i="25"/>
  <c r="AH26" i="25"/>
  <c r="AH27" i="25"/>
  <c r="AH28" i="25"/>
  <c r="AH29" i="25"/>
  <c r="AH30" i="25"/>
  <c r="AH31" i="25"/>
  <c r="AH32" i="25"/>
  <c r="AH33" i="25"/>
  <c r="AH34" i="25"/>
  <c r="AH35" i="25"/>
  <c r="AH36" i="25"/>
  <c r="AH37" i="25"/>
  <c r="AH38" i="25"/>
  <c r="AH39" i="25"/>
  <c r="AH40" i="25"/>
  <c r="AH41" i="25"/>
  <c r="AH42" i="25"/>
  <c r="AH43" i="25"/>
  <c r="AH44" i="25"/>
  <c r="AH45" i="25"/>
  <c r="AH46" i="25"/>
  <c r="AH47" i="25"/>
  <c r="AH48" i="25"/>
  <c r="AH49" i="25"/>
  <c r="AH50" i="25"/>
  <c r="AH51" i="25"/>
  <c r="AH52" i="25"/>
  <c r="AH53" i="25"/>
  <c r="AH54" i="25"/>
  <c r="AH55" i="25"/>
  <c r="AH56" i="25"/>
  <c r="AG6" i="25"/>
  <c r="AG7" i="25"/>
  <c r="AG8" i="25"/>
  <c r="AG9" i="25"/>
  <c r="AG10" i="25"/>
  <c r="AG11" i="25"/>
  <c r="AG12" i="25"/>
  <c r="AG13" i="25"/>
  <c r="AG14" i="25"/>
  <c r="AG15" i="25"/>
  <c r="AG16" i="25"/>
  <c r="AG17" i="25"/>
  <c r="AG18" i="25"/>
  <c r="AG19" i="25"/>
  <c r="AG20" i="25"/>
  <c r="AG21" i="25"/>
  <c r="AG22" i="25"/>
  <c r="AG23" i="25"/>
  <c r="AG24" i="25"/>
  <c r="AG25" i="25"/>
  <c r="AG26" i="25"/>
  <c r="AG27" i="25"/>
  <c r="AG28" i="25"/>
  <c r="AG29" i="25"/>
  <c r="AG30" i="25"/>
  <c r="AG31" i="25"/>
  <c r="AG32" i="25"/>
  <c r="AG33" i="25"/>
  <c r="AG34" i="25"/>
  <c r="AG35" i="25"/>
  <c r="AG36" i="25"/>
  <c r="AG37" i="25"/>
  <c r="AG38" i="25"/>
  <c r="AG39" i="25"/>
  <c r="AG40" i="25"/>
  <c r="AG41" i="25"/>
  <c r="AG42" i="25"/>
  <c r="AG43" i="25"/>
  <c r="AG44" i="25"/>
  <c r="AG45" i="25"/>
  <c r="AG46" i="25"/>
  <c r="AG47" i="25"/>
  <c r="AG48" i="25"/>
  <c r="AG49" i="25"/>
  <c r="AG50" i="25"/>
  <c r="AG51" i="25"/>
  <c r="AG52" i="25"/>
  <c r="AG53" i="25"/>
  <c r="AG54" i="25"/>
  <c r="AG55" i="25"/>
  <c r="AG56" i="25"/>
  <c r="AF6" i="25"/>
  <c r="AF7" i="25"/>
  <c r="AF8" i="25"/>
  <c r="AF9" i="25"/>
  <c r="AF10"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E6" i="25"/>
  <c r="AE7" i="25"/>
  <c r="AE8" i="25"/>
  <c r="AE9" i="25"/>
  <c r="AE10" i="25"/>
  <c r="AE11" i="25"/>
  <c r="AE12" i="25"/>
  <c r="AE13" i="25"/>
  <c r="AE14" i="25"/>
  <c r="AE15" i="25"/>
  <c r="AE16" i="25"/>
  <c r="AE17" i="25"/>
  <c r="AE18" i="25"/>
  <c r="AE19" i="25"/>
  <c r="AE20" i="25"/>
  <c r="AE21" i="25"/>
  <c r="AE22" i="25"/>
  <c r="AE23" i="25"/>
  <c r="AE24" i="25"/>
  <c r="AE25" i="25"/>
  <c r="AE26" i="25"/>
  <c r="AE27" i="25"/>
  <c r="AE28" i="25"/>
  <c r="AE29" i="25"/>
  <c r="AE30" i="25"/>
  <c r="AE31" i="25"/>
  <c r="AE32" i="25"/>
  <c r="AE33" i="25"/>
  <c r="AE34" i="25"/>
  <c r="AE35" i="25"/>
  <c r="AE36" i="25"/>
  <c r="AE37" i="25"/>
  <c r="AE38" i="25"/>
  <c r="AE39" i="25"/>
  <c r="AE40" i="25"/>
  <c r="AE41" i="25"/>
  <c r="AE42" i="25"/>
  <c r="AE43" i="25"/>
  <c r="AE44" i="25"/>
  <c r="AE45" i="25"/>
  <c r="AE46" i="25"/>
  <c r="AE47" i="25"/>
  <c r="AE48" i="25"/>
  <c r="AE49" i="25"/>
  <c r="AE50" i="25"/>
  <c r="AE51" i="25"/>
  <c r="AE52" i="25"/>
  <c r="AE53" i="25"/>
  <c r="AE54" i="25"/>
  <c r="AE55" i="25"/>
  <c r="AE56"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E5" i="25"/>
  <c r="AF5" i="25"/>
  <c r="AG5" i="25"/>
  <c r="AH5" i="25"/>
  <c r="AD5" i="25"/>
  <c r="AC56" i="25"/>
  <c r="AC54" i="25"/>
  <c r="AC55"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4" i="25"/>
  <c r="AA6" i="25"/>
  <c r="AA7" i="25"/>
  <c r="AA8" i="25"/>
  <c r="AA9" i="25"/>
  <c r="AA10" i="25"/>
  <c r="AA11"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43" i="25"/>
  <c r="AA44" i="25"/>
  <c r="AA45" i="25"/>
  <c r="AA46" i="25"/>
  <c r="AA47" i="25"/>
  <c r="AA48" i="25"/>
  <c r="AA49" i="25"/>
  <c r="AA50" i="25"/>
  <c r="AA51" i="25"/>
  <c r="AA52" i="25"/>
  <c r="AA53" i="25"/>
  <c r="AA54" i="25"/>
  <c r="AA55" i="25"/>
  <c r="AA56" i="25"/>
  <c r="AA57" i="25"/>
  <c r="AA58" i="25"/>
  <c r="AA59" i="25"/>
  <c r="AA60" i="25"/>
  <c r="AA61" i="25"/>
  <c r="AA62" i="25"/>
  <c r="AA63" i="25"/>
  <c r="AA64" i="25"/>
  <c r="AA65" i="25"/>
  <c r="AA66" i="25"/>
  <c r="AA67" i="25"/>
  <c r="AA68" i="25"/>
  <c r="AA69" i="25"/>
  <c r="AA70" i="25"/>
  <c r="AA71" i="25"/>
  <c r="AA72" i="25"/>
  <c r="AA73" i="25"/>
  <c r="AA74" i="25"/>
  <c r="AA75" i="25"/>
  <c r="AA76" i="25"/>
  <c r="AA77" i="25"/>
  <c r="AA78" i="25"/>
  <c r="AA79" i="25"/>
  <c r="AA80" i="25"/>
  <c r="AA81" i="25"/>
  <c r="AA82" i="25"/>
  <c r="AA83" i="25"/>
  <c r="AA84" i="25"/>
  <c r="AA85" i="25"/>
  <c r="AA86" i="25"/>
  <c r="AA87" i="25"/>
  <c r="AA88" i="25"/>
  <c r="AA89" i="25"/>
  <c r="AA90" i="25"/>
  <c r="AA91" i="25"/>
  <c r="AA92" i="25"/>
  <c r="AA93" i="25"/>
  <c r="AA94" i="25"/>
  <c r="AA95" i="25"/>
  <c r="AA96" i="25"/>
  <c r="AA97" i="25"/>
  <c r="AA98" i="25"/>
  <c r="AA99" i="25"/>
  <c r="AA100" i="25"/>
  <c r="AA101" i="25"/>
  <c r="AA102" i="25"/>
  <c r="AA103" i="25"/>
  <c r="AA104" i="25"/>
  <c r="AA105" i="25"/>
  <c r="AA106" i="25"/>
  <c r="Z6" i="25"/>
  <c r="Z7" i="25"/>
  <c r="Z8" i="25"/>
  <c r="Z9" i="25"/>
  <c r="Z10"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Z62" i="25"/>
  <c r="Z63" i="25"/>
  <c r="Z64" i="25"/>
  <c r="Z65" i="25"/>
  <c r="Z66" i="25"/>
  <c r="Z67" i="25"/>
  <c r="Z68" i="25"/>
  <c r="Z69" i="25"/>
  <c r="Z70" i="25"/>
  <c r="Z71" i="25"/>
  <c r="Z72" i="25"/>
  <c r="Z73" i="25"/>
  <c r="Z74" i="25"/>
  <c r="Z75" i="25"/>
  <c r="Z76" i="25"/>
  <c r="Z77" i="25"/>
  <c r="Z78" i="25"/>
  <c r="Z79" i="25"/>
  <c r="Z80" i="25"/>
  <c r="Z81" i="25"/>
  <c r="Z82" i="25"/>
  <c r="Z83" i="25"/>
  <c r="Z84" i="25"/>
  <c r="Z85" i="25"/>
  <c r="Z86" i="25"/>
  <c r="Z87" i="25"/>
  <c r="Z88" i="25"/>
  <c r="Z89" i="25"/>
  <c r="Z90" i="25"/>
  <c r="Z91" i="25"/>
  <c r="Z92" i="25"/>
  <c r="Z93" i="25"/>
  <c r="Z94" i="25"/>
  <c r="Z95" i="25"/>
  <c r="Z96" i="25"/>
  <c r="Z97" i="25"/>
  <c r="Z98" i="25"/>
  <c r="Z99" i="25"/>
  <c r="Z100" i="25"/>
  <c r="Z101" i="25"/>
  <c r="Z102" i="25"/>
  <c r="Z103" i="25"/>
  <c r="Z104" i="25"/>
  <c r="Z105" i="25"/>
  <c r="Z106" i="25"/>
  <c r="Y6" i="25"/>
  <c r="Y7" i="25"/>
  <c r="Y8" i="25"/>
  <c r="Y9" i="25"/>
  <c r="Y10" i="25"/>
  <c r="Y11" i="25"/>
  <c r="Y12" i="25"/>
  <c r="Y13" i="25"/>
  <c r="Y14" i="25"/>
  <c r="Y15" i="25"/>
  <c r="Y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43" i="25"/>
  <c r="Y44" i="25"/>
  <c r="Y45" i="25"/>
  <c r="Y46" i="25"/>
  <c r="Y47" i="25"/>
  <c r="Y48" i="25"/>
  <c r="Y49" i="25"/>
  <c r="Y50" i="25"/>
  <c r="Y51" i="25"/>
  <c r="Y52" i="25"/>
  <c r="Y53" i="25"/>
  <c r="Y54" i="25"/>
  <c r="Y55" i="25"/>
  <c r="Y56" i="25"/>
  <c r="Y57" i="25"/>
  <c r="Y58" i="25"/>
  <c r="Y59" i="25"/>
  <c r="Y60" i="25"/>
  <c r="Y61" i="25"/>
  <c r="Y62" i="25"/>
  <c r="Y63" i="25"/>
  <c r="Y64" i="25"/>
  <c r="Y65" i="25"/>
  <c r="Y66" i="25"/>
  <c r="Y67" i="25"/>
  <c r="Y68" i="25"/>
  <c r="Y69" i="25"/>
  <c r="Y70" i="25"/>
  <c r="Y71" i="25"/>
  <c r="Y72" i="25"/>
  <c r="Y73" i="25"/>
  <c r="Y74" i="25"/>
  <c r="Y75" i="25"/>
  <c r="Y76" i="25"/>
  <c r="Y77" i="25"/>
  <c r="Y78" i="25"/>
  <c r="Y79" i="25"/>
  <c r="Y80" i="25"/>
  <c r="Y81" i="25"/>
  <c r="Y82" i="25"/>
  <c r="Y83" i="25"/>
  <c r="Y84" i="25"/>
  <c r="Y85" i="25"/>
  <c r="Y86" i="25"/>
  <c r="Y87" i="25"/>
  <c r="Y88" i="25"/>
  <c r="Y89" i="25"/>
  <c r="Y90" i="25"/>
  <c r="Y91" i="25"/>
  <c r="Y92" i="25"/>
  <c r="Y93" i="25"/>
  <c r="Y94" i="25"/>
  <c r="Y95" i="25"/>
  <c r="Y96" i="25"/>
  <c r="Y97" i="25"/>
  <c r="Y98" i="25"/>
  <c r="Y99" i="25"/>
  <c r="Y100" i="25"/>
  <c r="Y101" i="25"/>
  <c r="Y102" i="25"/>
  <c r="Y103" i="25"/>
  <c r="Y104" i="25"/>
  <c r="Y105" i="25"/>
  <c r="Y106" i="25"/>
  <c r="X6" i="25"/>
  <c r="X7" i="25"/>
  <c r="X8" i="25"/>
  <c r="X9" i="25"/>
  <c r="X10"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W6" i="25"/>
  <c r="W7" i="25"/>
  <c r="W8" i="25"/>
  <c r="W9" i="25"/>
  <c r="W10" i="25"/>
  <c r="W11" i="25"/>
  <c r="W12" i="25"/>
  <c r="W13" i="25"/>
  <c r="W14" i="25"/>
  <c r="W15" i="25"/>
  <c r="W16" i="25"/>
  <c r="W17" i="25"/>
  <c r="W18" i="25"/>
  <c r="W19" i="25"/>
  <c r="W20" i="25"/>
  <c r="W21" i="25"/>
  <c r="W22" i="25"/>
  <c r="W23" i="25"/>
  <c r="W24" i="25"/>
  <c r="W25" i="25"/>
  <c r="W26" i="25"/>
  <c r="W27" i="25"/>
  <c r="W28" i="25"/>
  <c r="W29" i="25"/>
  <c r="W30" i="25"/>
  <c r="W31" i="25"/>
  <c r="W32" i="25"/>
  <c r="W33" i="25"/>
  <c r="W34" i="25"/>
  <c r="W35" i="25"/>
  <c r="W36" i="25"/>
  <c r="W37" i="25"/>
  <c r="W38" i="25"/>
  <c r="W39" i="25"/>
  <c r="W40" i="25"/>
  <c r="W41" i="25"/>
  <c r="W42" i="25"/>
  <c r="W43" i="25"/>
  <c r="W44" i="25"/>
  <c r="W45" i="25"/>
  <c r="W46" i="25"/>
  <c r="W47" i="25"/>
  <c r="W48" i="25"/>
  <c r="W49" i="25"/>
  <c r="W50" i="25"/>
  <c r="W51" i="25"/>
  <c r="W52" i="25"/>
  <c r="W53" i="25"/>
  <c r="W54" i="25"/>
  <c r="W55" i="25"/>
  <c r="W56" i="25"/>
  <c r="W57" i="25"/>
  <c r="W58" i="25"/>
  <c r="W59" i="25"/>
  <c r="W60" i="25"/>
  <c r="W61" i="25"/>
  <c r="W62" i="25"/>
  <c r="W63" i="25"/>
  <c r="W64" i="25"/>
  <c r="W65" i="25"/>
  <c r="W66" i="25"/>
  <c r="W67" i="25"/>
  <c r="W68" i="25"/>
  <c r="W69" i="25"/>
  <c r="W70" i="25"/>
  <c r="W71" i="25"/>
  <c r="W72" i="25"/>
  <c r="W73" i="25"/>
  <c r="W74" i="25"/>
  <c r="W75" i="25"/>
  <c r="W76" i="25"/>
  <c r="W77" i="25"/>
  <c r="W78" i="25"/>
  <c r="W79" i="25"/>
  <c r="W80" i="25"/>
  <c r="W81" i="25"/>
  <c r="W82" i="25"/>
  <c r="W83" i="25"/>
  <c r="W84" i="25"/>
  <c r="W85" i="25"/>
  <c r="W86" i="25"/>
  <c r="W87" i="25"/>
  <c r="W88" i="25"/>
  <c r="W89" i="25"/>
  <c r="W90" i="25"/>
  <c r="W91" i="25"/>
  <c r="W92" i="25"/>
  <c r="W93" i="25"/>
  <c r="W94" i="25"/>
  <c r="W95" i="25"/>
  <c r="W96" i="25"/>
  <c r="W97" i="25"/>
  <c r="W98" i="25"/>
  <c r="W99" i="25"/>
  <c r="W100" i="25"/>
  <c r="W101" i="25"/>
  <c r="W102" i="25"/>
  <c r="W103" i="25"/>
  <c r="W104" i="25"/>
  <c r="W105" i="25"/>
  <c r="W106" i="25"/>
  <c r="X5" i="25"/>
  <c r="Y5" i="25"/>
  <c r="Z5" i="25"/>
  <c r="AA5" i="25"/>
  <c r="W5" i="25"/>
  <c r="V106" i="25"/>
  <c r="V5" i="25"/>
  <c r="V6" i="25"/>
  <c r="V7" i="25"/>
  <c r="V8" i="25"/>
  <c r="V9" i="25"/>
  <c r="V10"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89" i="25"/>
  <c r="V90" i="25"/>
  <c r="V91" i="25"/>
  <c r="V92" i="25"/>
  <c r="V93" i="25"/>
  <c r="V94" i="25"/>
  <c r="V95" i="25"/>
  <c r="V96" i="25"/>
  <c r="V97" i="25"/>
  <c r="V98" i="25"/>
  <c r="V99" i="25"/>
  <c r="V100" i="25"/>
  <c r="V101" i="25"/>
  <c r="V102" i="25"/>
  <c r="V103" i="25"/>
  <c r="V104" i="25"/>
  <c r="V105" i="25"/>
  <c r="V4" i="25"/>
  <c r="P2" i="25" l="1" a="1"/>
  <c r="P2" i="25" s="1"/>
  <c r="B5" i="25" s="1"/>
  <c r="W2" i="25" a="1"/>
  <c r="Y2" i="25" s="1"/>
  <c r="AD2" i="25" a="1"/>
  <c r="AE2" i="25" s="1"/>
  <c r="O4" i="25"/>
  <c r="O5" i="25"/>
  <c r="P5" i="25"/>
  <c r="Q5" i="25"/>
  <c r="R5" i="25"/>
  <c r="S5" i="25"/>
  <c r="T5" i="25"/>
  <c r="B6" i="25"/>
  <c r="O6" i="25"/>
  <c r="P6" i="25"/>
  <c r="Q6" i="25"/>
  <c r="R6" i="25"/>
  <c r="S6" i="25"/>
  <c r="T6" i="25"/>
  <c r="O7" i="25"/>
  <c r="P7" i="25"/>
  <c r="Q7" i="25"/>
  <c r="R7" i="25"/>
  <c r="S7" i="25"/>
  <c r="T7" i="25"/>
  <c r="O8" i="25"/>
  <c r="P8" i="25"/>
  <c r="Q8" i="25"/>
  <c r="R8" i="25"/>
  <c r="S8" i="25"/>
  <c r="T8" i="25"/>
  <c r="O9" i="25"/>
  <c r="P9" i="25"/>
  <c r="Q9" i="25"/>
  <c r="R9" i="25"/>
  <c r="S9" i="25"/>
  <c r="T9" i="25"/>
  <c r="O10" i="25"/>
  <c r="P10" i="25"/>
  <c r="Q10" i="25"/>
  <c r="R10" i="25"/>
  <c r="S10" i="25"/>
  <c r="T10" i="25"/>
  <c r="O11" i="25"/>
  <c r="P11" i="25"/>
  <c r="Q11" i="25"/>
  <c r="R11" i="25"/>
  <c r="S11" i="25"/>
  <c r="T11" i="25"/>
  <c r="O12" i="25"/>
  <c r="P12" i="25"/>
  <c r="Q12" i="25"/>
  <c r="R12" i="25"/>
  <c r="S12" i="25"/>
  <c r="T12" i="25"/>
  <c r="O13" i="25"/>
  <c r="P13" i="25"/>
  <c r="Q13" i="25"/>
  <c r="R13" i="25"/>
  <c r="S13" i="25"/>
  <c r="T13" i="25"/>
  <c r="O14" i="25"/>
  <c r="P14" i="25"/>
  <c r="Q14" i="25"/>
  <c r="R14" i="25"/>
  <c r="S14" i="25"/>
  <c r="T14" i="25"/>
  <c r="O15" i="25"/>
  <c r="P15" i="25"/>
  <c r="Q15" i="25"/>
  <c r="R15" i="25"/>
  <c r="S15" i="25"/>
  <c r="T15" i="25"/>
  <c r="O16" i="25"/>
  <c r="P16" i="25"/>
  <c r="Q16" i="25"/>
  <c r="R16" i="25"/>
  <c r="S16" i="25"/>
  <c r="T16" i="25"/>
  <c r="O17" i="25"/>
  <c r="P17" i="25"/>
  <c r="Q17" i="25"/>
  <c r="R17" i="25"/>
  <c r="S17" i="25"/>
  <c r="T17" i="25"/>
  <c r="O18" i="25"/>
  <c r="P18" i="25"/>
  <c r="Q18" i="25"/>
  <c r="R18" i="25"/>
  <c r="S18" i="25"/>
  <c r="T18" i="25"/>
  <c r="O19" i="25"/>
  <c r="P19" i="25"/>
  <c r="Q19" i="25"/>
  <c r="R19" i="25"/>
  <c r="S19" i="25"/>
  <c r="T19" i="25"/>
  <c r="O20" i="25"/>
  <c r="P20" i="25"/>
  <c r="Q20" i="25"/>
  <c r="R20" i="25"/>
  <c r="S20" i="25"/>
  <c r="T20" i="25"/>
  <c r="O21" i="25"/>
  <c r="P21" i="25"/>
  <c r="Q21" i="25"/>
  <c r="R21" i="25"/>
  <c r="S21" i="25"/>
  <c r="T21" i="25"/>
  <c r="O22" i="25"/>
  <c r="P22" i="25"/>
  <c r="Q22" i="25"/>
  <c r="R22" i="25"/>
  <c r="S22" i="25"/>
  <c r="T22" i="25"/>
  <c r="O23" i="25"/>
  <c r="P23" i="25"/>
  <c r="Q23" i="25"/>
  <c r="R23" i="25"/>
  <c r="S23" i="25"/>
  <c r="T23" i="25"/>
  <c r="O24" i="25"/>
  <c r="P24" i="25"/>
  <c r="Q24" i="25"/>
  <c r="R24" i="25"/>
  <c r="S24" i="25"/>
  <c r="T24" i="25"/>
  <c r="O25" i="25"/>
  <c r="P25" i="25"/>
  <c r="Q25" i="25"/>
  <c r="R25" i="25"/>
  <c r="S25" i="25"/>
  <c r="T25" i="25"/>
  <c r="O26" i="25"/>
  <c r="P26" i="25"/>
  <c r="Q26" i="25"/>
  <c r="R26" i="25"/>
  <c r="S26" i="25"/>
  <c r="T26" i="25"/>
  <c r="O27" i="25"/>
  <c r="P27" i="25"/>
  <c r="Q27" i="25"/>
  <c r="R27" i="25"/>
  <c r="S27" i="25"/>
  <c r="T27" i="25"/>
  <c r="O28" i="25"/>
  <c r="P28" i="25"/>
  <c r="Q28" i="25"/>
  <c r="R28" i="25"/>
  <c r="S28" i="25"/>
  <c r="T28" i="25"/>
  <c r="O29" i="25"/>
  <c r="P29" i="25"/>
  <c r="Q29" i="25"/>
  <c r="R29" i="25"/>
  <c r="S29" i="25"/>
  <c r="T29" i="25"/>
  <c r="O30" i="25"/>
  <c r="P30" i="25"/>
  <c r="Q30" i="25"/>
  <c r="R30" i="25"/>
  <c r="S30" i="25"/>
  <c r="T30" i="25"/>
  <c r="O31" i="25"/>
  <c r="P31" i="25"/>
  <c r="Q31" i="25"/>
  <c r="R31" i="25"/>
  <c r="S31" i="25"/>
  <c r="T31" i="25"/>
  <c r="O32" i="25"/>
  <c r="P32" i="25"/>
  <c r="Q32" i="25"/>
  <c r="R32" i="25"/>
  <c r="S32" i="25"/>
  <c r="T32" i="25"/>
  <c r="O33" i="25"/>
  <c r="P33" i="25"/>
  <c r="Q33" i="25"/>
  <c r="R33" i="25"/>
  <c r="S33" i="25"/>
  <c r="T33" i="25"/>
  <c r="O34" i="25"/>
  <c r="P34" i="25"/>
  <c r="Q34" i="25"/>
  <c r="R34" i="25"/>
  <c r="S34" i="25"/>
  <c r="T34" i="25"/>
  <c r="O35" i="25"/>
  <c r="P35" i="25"/>
  <c r="Q35" i="25"/>
  <c r="R35" i="25"/>
  <c r="S35" i="25"/>
  <c r="T35" i="25"/>
  <c r="O36" i="25"/>
  <c r="P36" i="25"/>
  <c r="Q36" i="25"/>
  <c r="R36" i="25"/>
  <c r="S36" i="25"/>
  <c r="T36" i="25"/>
  <c r="O37" i="25"/>
  <c r="P37" i="25"/>
  <c r="Q37" i="25"/>
  <c r="R37" i="25"/>
  <c r="S37" i="25"/>
  <c r="T37" i="25"/>
  <c r="O38" i="25"/>
  <c r="P38" i="25"/>
  <c r="Q38" i="25"/>
  <c r="R38" i="25"/>
  <c r="S38" i="25"/>
  <c r="T38" i="25"/>
  <c r="O39" i="25"/>
  <c r="P39" i="25"/>
  <c r="Q39" i="25"/>
  <c r="R39" i="25"/>
  <c r="S39" i="25"/>
  <c r="T39" i="25"/>
  <c r="O40" i="25"/>
  <c r="P40" i="25"/>
  <c r="Q40" i="25"/>
  <c r="R40" i="25"/>
  <c r="S40" i="25"/>
  <c r="T40" i="25"/>
  <c r="O41" i="25"/>
  <c r="P41" i="25"/>
  <c r="Q41" i="25"/>
  <c r="R41" i="25"/>
  <c r="S41" i="25"/>
  <c r="T41" i="25"/>
  <c r="O42" i="25"/>
  <c r="P42" i="25"/>
  <c r="Q42" i="25"/>
  <c r="R42" i="25"/>
  <c r="S42" i="25"/>
  <c r="T42" i="25"/>
  <c r="O43" i="25"/>
  <c r="P43" i="25"/>
  <c r="Q43" i="25"/>
  <c r="R43" i="25"/>
  <c r="S43" i="25"/>
  <c r="T43" i="25"/>
  <c r="O44" i="25"/>
  <c r="P44" i="25"/>
  <c r="Q44" i="25"/>
  <c r="R44" i="25"/>
  <c r="S44" i="25"/>
  <c r="T44" i="25"/>
  <c r="O45" i="25"/>
  <c r="P45" i="25"/>
  <c r="Q45" i="25"/>
  <c r="R45" i="25"/>
  <c r="S45" i="25"/>
  <c r="T45" i="25"/>
  <c r="O46" i="25"/>
  <c r="P46" i="25"/>
  <c r="Q46" i="25"/>
  <c r="R46" i="25"/>
  <c r="S46" i="25"/>
  <c r="T46" i="25"/>
  <c r="O47" i="25"/>
  <c r="P47" i="25"/>
  <c r="Q47" i="25"/>
  <c r="R47" i="25"/>
  <c r="S47" i="25"/>
  <c r="T47" i="25"/>
  <c r="O48" i="25"/>
  <c r="P48" i="25"/>
  <c r="Q48" i="25"/>
  <c r="R48" i="25"/>
  <c r="S48" i="25"/>
  <c r="T48" i="25"/>
  <c r="O49" i="25"/>
  <c r="P49" i="25"/>
  <c r="Q49" i="25"/>
  <c r="R49" i="25"/>
  <c r="S49" i="25"/>
  <c r="T49" i="25"/>
  <c r="O50" i="25"/>
  <c r="P50" i="25"/>
  <c r="Q50" i="25"/>
  <c r="R50" i="25"/>
  <c r="S50" i="25"/>
  <c r="T50" i="25"/>
  <c r="O51" i="25"/>
  <c r="P51" i="25"/>
  <c r="Q51" i="25"/>
  <c r="R51" i="25"/>
  <c r="S51" i="25"/>
  <c r="T51" i="25"/>
  <c r="O52" i="25"/>
  <c r="P52" i="25"/>
  <c r="Q52" i="25"/>
  <c r="R52" i="25"/>
  <c r="S52" i="25"/>
  <c r="T52" i="25"/>
  <c r="O53" i="25"/>
  <c r="P53" i="25"/>
  <c r="Q53" i="25"/>
  <c r="R53" i="25"/>
  <c r="S53" i="25"/>
  <c r="T53" i="25"/>
  <c r="O54" i="25"/>
  <c r="P54" i="25"/>
  <c r="Q54" i="25"/>
  <c r="R54" i="25"/>
  <c r="S54" i="25"/>
  <c r="T54" i="25"/>
  <c r="O55" i="25"/>
  <c r="P55" i="25"/>
  <c r="Q55" i="25"/>
  <c r="R55" i="25"/>
  <c r="S55" i="25"/>
  <c r="T55" i="25"/>
  <c r="O56" i="25"/>
  <c r="P56" i="25"/>
  <c r="Q56" i="25"/>
  <c r="R56" i="25"/>
  <c r="S56" i="25"/>
  <c r="T56" i="25"/>
  <c r="O57" i="25"/>
  <c r="P57" i="25"/>
  <c r="Q57" i="25"/>
  <c r="R57" i="25"/>
  <c r="S57" i="25"/>
  <c r="T57" i="25"/>
  <c r="O58" i="25"/>
  <c r="P58" i="25"/>
  <c r="Q58" i="25"/>
  <c r="R58" i="25"/>
  <c r="S58" i="25"/>
  <c r="T58" i="25"/>
  <c r="O59" i="25"/>
  <c r="P59" i="25"/>
  <c r="Q59" i="25"/>
  <c r="R59" i="25"/>
  <c r="S59" i="25"/>
  <c r="T59" i="25"/>
  <c r="O60" i="25"/>
  <c r="P60" i="25"/>
  <c r="Q60" i="25"/>
  <c r="R60" i="25"/>
  <c r="S60" i="25"/>
  <c r="T60" i="25"/>
  <c r="O61" i="25"/>
  <c r="P61" i="25"/>
  <c r="Q61" i="25"/>
  <c r="R61" i="25"/>
  <c r="S61" i="25"/>
  <c r="T61" i="25"/>
  <c r="O62" i="25"/>
  <c r="P62" i="25"/>
  <c r="Q62" i="25"/>
  <c r="R62" i="25"/>
  <c r="S62" i="25"/>
  <c r="T62" i="25"/>
  <c r="O63" i="25"/>
  <c r="P63" i="25"/>
  <c r="Q63" i="25"/>
  <c r="R63" i="25"/>
  <c r="S63" i="25"/>
  <c r="T63" i="25"/>
  <c r="O64" i="25"/>
  <c r="P64" i="25"/>
  <c r="Q64" i="25"/>
  <c r="R64" i="25"/>
  <c r="S64" i="25"/>
  <c r="T64" i="25"/>
  <c r="O65" i="25"/>
  <c r="P65" i="25"/>
  <c r="Q65" i="25"/>
  <c r="R65" i="25"/>
  <c r="S65" i="25"/>
  <c r="T65" i="25"/>
  <c r="O66" i="25"/>
  <c r="P66" i="25"/>
  <c r="Q66" i="25"/>
  <c r="R66" i="25"/>
  <c r="S66" i="25"/>
  <c r="T66" i="25"/>
  <c r="O67" i="25"/>
  <c r="P67" i="25"/>
  <c r="Q67" i="25"/>
  <c r="R67" i="25"/>
  <c r="S67" i="25"/>
  <c r="T67" i="25"/>
  <c r="O68" i="25"/>
  <c r="P68" i="25"/>
  <c r="Q68" i="25"/>
  <c r="R68" i="25"/>
  <c r="S68" i="25"/>
  <c r="T68" i="25"/>
  <c r="O69" i="25"/>
  <c r="P69" i="25"/>
  <c r="Q69" i="25"/>
  <c r="R69" i="25"/>
  <c r="S69" i="25"/>
  <c r="T69" i="25"/>
  <c r="O70" i="25"/>
  <c r="P70" i="25"/>
  <c r="Q70" i="25"/>
  <c r="R70" i="25"/>
  <c r="S70" i="25"/>
  <c r="T70" i="25"/>
  <c r="O71" i="25"/>
  <c r="P71" i="25"/>
  <c r="Q71" i="25"/>
  <c r="R71" i="25"/>
  <c r="S71" i="25"/>
  <c r="T71" i="25"/>
  <c r="O72" i="25"/>
  <c r="P72" i="25"/>
  <c r="Q72" i="25"/>
  <c r="R72" i="25"/>
  <c r="S72" i="25"/>
  <c r="T72" i="25"/>
  <c r="O73" i="25"/>
  <c r="P73" i="25"/>
  <c r="Q73" i="25"/>
  <c r="R73" i="25"/>
  <c r="S73" i="25"/>
  <c r="T73" i="25"/>
  <c r="O74" i="25"/>
  <c r="P74" i="25"/>
  <c r="Q74" i="25"/>
  <c r="R74" i="25"/>
  <c r="S74" i="25"/>
  <c r="T74" i="25"/>
  <c r="O75" i="25"/>
  <c r="P75" i="25"/>
  <c r="Q75" i="25"/>
  <c r="R75" i="25"/>
  <c r="S75" i="25"/>
  <c r="T75" i="25"/>
  <c r="O76" i="25"/>
  <c r="P76" i="25"/>
  <c r="Q76" i="25"/>
  <c r="R76" i="25"/>
  <c r="S76" i="25"/>
  <c r="T76" i="25"/>
  <c r="O77" i="25"/>
  <c r="P77" i="25"/>
  <c r="Q77" i="25"/>
  <c r="R77" i="25"/>
  <c r="S77" i="25"/>
  <c r="T77" i="25"/>
  <c r="O78" i="25"/>
  <c r="P78" i="25"/>
  <c r="Q78" i="25"/>
  <c r="R78" i="25"/>
  <c r="S78" i="25"/>
  <c r="T78" i="25"/>
  <c r="O79" i="25"/>
  <c r="P79" i="25"/>
  <c r="Q79" i="25"/>
  <c r="R79" i="25"/>
  <c r="S79" i="25"/>
  <c r="T79" i="25"/>
  <c r="O80" i="25"/>
  <c r="P80" i="25"/>
  <c r="Q80" i="25"/>
  <c r="R80" i="25"/>
  <c r="S80" i="25"/>
  <c r="T80" i="25"/>
  <c r="O81" i="25"/>
  <c r="P81" i="25"/>
  <c r="Q81" i="25"/>
  <c r="R81" i="25"/>
  <c r="S81" i="25"/>
  <c r="T81" i="25"/>
  <c r="O82" i="25"/>
  <c r="P82" i="25"/>
  <c r="Q82" i="25"/>
  <c r="R82" i="25"/>
  <c r="S82" i="25"/>
  <c r="T82" i="25"/>
  <c r="O83" i="25"/>
  <c r="P83" i="25"/>
  <c r="Q83" i="25"/>
  <c r="R83" i="25"/>
  <c r="S83" i="25"/>
  <c r="T83" i="25"/>
  <c r="O84" i="25"/>
  <c r="P84" i="25"/>
  <c r="Q84" i="25"/>
  <c r="R84" i="25"/>
  <c r="S84" i="25"/>
  <c r="T84" i="25"/>
  <c r="O85" i="25"/>
  <c r="P85" i="25"/>
  <c r="Q85" i="25"/>
  <c r="R85" i="25"/>
  <c r="S85" i="25"/>
  <c r="T85" i="25"/>
  <c r="O86" i="25"/>
  <c r="P86" i="25"/>
  <c r="Q86" i="25"/>
  <c r="R86" i="25"/>
  <c r="S86" i="25"/>
  <c r="T86" i="25"/>
  <c r="O87" i="25"/>
  <c r="P87" i="25"/>
  <c r="Q87" i="25"/>
  <c r="R87" i="25"/>
  <c r="S87" i="25"/>
  <c r="T87" i="25"/>
  <c r="O88" i="25"/>
  <c r="P88" i="25"/>
  <c r="Q88" i="25"/>
  <c r="R88" i="25"/>
  <c r="S88" i="25"/>
  <c r="T88" i="25"/>
  <c r="O89" i="25"/>
  <c r="P89" i="25"/>
  <c r="Q89" i="25"/>
  <c r="R89" i="25"/>
  <c r="S89" i="25"/>
  <c r="T89" i="25"/>
  <c r="O90" i="25"/>
  <c r="P90" i="25"/>
  <c r="Q90" i="25"/>
  <c r="R90" i="25"/>
  <c r="S90" i="25"/>
  <c r="T90" i="25"/>
  <c r="O91" i="25"/>
  <c r="P91" i="25"/>
  <c r="Q91" i="25"/>
  <c r="R91" i="25"/>
  <c r="S91" i="25"/>
  <c r="T91" i="25"/>
  <c r="O92" i="25"/>
  <c r="P92" i="25"/>
  <c r="Q92" i="25"/>
  <c r="R92" i="25"/>
  <c r="S92" i="25"/>
  <c r="T92" i="25"/>
  <c r="O93" i="25"/>
  <c r="P93" i="25"/>
  <c r="Q93" i="25"/>
  <c r="R93" i="25"/>
  <c r="S93" i="25"/>
  <c r="T93" i="25"/>
  <c r="O94" i="25"/>
  <c r="P94" i="25"/>
  <c r="Q94" i="25"/>
  <c r="R94" i="25"/>
  <c r="S94" i="25"/>
  <c r="T94" i="25"/>
  <c r="O95" i="25"/>
  <c r="P95" i="25"/>
  <c r="Q95" i="25"/>
  <c r="R95" i="25"/>
  <c r="S95" i="25"/>
  <c r="T95" i="25"/>
  <c r="O96" i="25"/>
  <c r="P96" i="25"/>
  <c r="Q96" i="25"/>
  <c r="R96" i="25"/>
  <c r="S96" i="25"/>
  <c r="T96" i="25"/>
  <c r="O97" i="25"/>
  <c r="P97" i="25"/>
  <c r="Q97" i="25"/>
  <c r="R97" i="25"/>
  <c r="S97" i="25"/>
  <c r="T97" i="25"/>
  <c r="O98" i="25"/>
  <c r="P98" i="25"/>
  <c r="Q98" i="25"/>
  <c r="R98" i="25"/>
  <c r="S98" i="25"/>
  <c r="T98" i="25"/>
  <c r="O99" i="25"/>
  <c r="P99" i="25"/>
  <c r="Q99" i="25"/>
  <c r="R99" i="25"/>
  <c r="S99" i="25"/>
  <c r="T99" i="25"/>
  <c r="O100" i="25"/>
  <c r="P100" i="25"/>
  <c r="Q100" i="25"/>
  <c r="R100" i="25"/>
  <c r="S100" i="25"/>
  <c r="T100" i="25"/>
  <c r="O101" i="25"/>
  <c r="P101" i="25"/>
  <c r="Q101" i="25"/>
  <c r="R101" i="25"/>
  <c r="S101" i="25"/>
  <c r="T101" i="25"/>
  <c r="O102" i="25"/>
  <c r="P102" i="25"/>
  <c r="Q102" i="25"/>
  <c r="R102" i="25"/>
  <c r="S102" i="25"/>
  <c r="T102" i="25"/>
  <c r="O103" i="25"/>
  <c r="P103" i="25"/>
  <c r="Q103" i="25"/>
  <c r="R103" i="25"/>
  <c r="S103" i="25"/>
  <c r="T103" i="25"/>
  <c r="O104" i="25"/>
  <c r="P104" i="25"/>
  <c r="Q104" i="25"/>
  <c r="R104" i="25"/>
  <c r="S104" i="25"/>
  <c r="T104" i="25"/>
  <c r="O105" i="25"/>
  <c r="P105" i="25"/>
  <c r="Q105" i="25"/>
  <c r="R105" i="25"/>
  <c r="S105" i="25"/>
  <c r="T105" i="25"/>
  <c r="O106" i="25"/>
  <c r="P106" i="25"/>
  <c r="Q106" i="25"/>
  <c r="R106" i="25"/>
  <c r="S106" i="25"/>
  <c r="T106" i="25"/>
  <c r="O107" i="25"/>
  <c r="P107" i="25"/>
  <c r="Q107" i="25"/>
  <c r="R107" i="25"/>
  <c r="S107" i="25"/>
  <c r="T107" i="25"/>
  <c r="O108" i="25"/>
  <c r="P108" i="25"/>
  <c r="Q108" i="25"/>
  <c r="R108" i="25"/>
  <c r="S108" i="25"/>
  <c r="T108" i="25"/>
  <c r="O109" i="25"/>
  <c r="P109" i="25"/>
  <c r="Q109" i="25"/>
  <c r="R109" i="25"/>
  <c r="S109" i="25"/>
  <c r="T109" i="25"/>
  <c r="O110" i="25"/>
  <c r="P110" i="25"/>
  <c r="Q110" i="25"/>
  <c r="R110" i="25"/>
  <c r="S110" i="25"/>
  <c r="T110" i="25"/>
  <c r="O111" i="25"/>
  <c r="P111" i="25"/>
  <c r="Q111" i="25"/>
  <c r="R111" i="25"/>
  <c r="S111" i="25"/>
  <c r="T111" i="25"/>
  <c r="O112" i="25"/>
  <c r="P112" i="25"/>
  <c r="Q112" i="25"/>
  <c r="R112" i="25"/>
  <c r="S112" i="25"/>
  <c r="T112" i="25"/>
  <c r="O113" i="25"/>
  <c r="P113" i="25"/>
  <c r="Q113" i="25"/>
  <c r="R113" i="25"/>
  <c r="S113" i="25"/>
  <c r="T113" i="25"/>
  <c r="O114" i="25"/>
  <c r="P114" i="25"/>
  <c r="Q114" i="25"/>
  <c r="R114" i="25"/>
  <c r="S114" i="25"/>
  <c r="T114" i="25"/>
  <c r="O115" i="25"/>
  <c r="P115" i="25"/>
  <c r="Q115" i="25"/>
  <c r="R115" i="25"/>
  <c r="S115" i="25"/>
  <c r="T115" i="25"/>
  <c r="O116" i="25"/>
  <c r="P116" i="25"/>
  <c r="Q116" i="25"/>
  <c r="R116" i="25"/>
  <c r="S116" i="25"/>
  <c r="T116" i="25"/>
  <c r="O117" i="25"/>
  <c r="P117" i="25"/>
  <c r="Q117" i="25"/>
  <c r="R117" i="25"/>
  <c r="S117" i="25"/>
  <c r="T117" i="25"/>
  <c r="O118" i="25"/>
  <c r="P118" i="25"/>
  <c r="Q118" i="25"/>
  <c r="R118" i="25"/>
  <c r="S118" i="25"/>
  <c r="T118" i="25"/>
  <c r="O119" i="25"/>
  <c r="P119" i="25"/>
  <c r="Q119" i="25"/>
  <c r="R119" i="25"/>
  <c r="S119" i="25"/>
  <c r="T119" i="25"/>
  <c r="O120" i="25"/>
  <c r="P120" i="25"/>
  <c r="Q120" i="25"/>
  <c r="R120" i="25"/>
  <c r="S120" i="25"/>
  <c r="T120" i="25"/>
  <c r="O121" i="25"/>
  <c r="P121" i="25"/>
  <c r="Q121" i="25"/>
  <c r="R121" i="25"/>
  <c r="S121" i="25"/>
  <c r="T121" i="25"/>
  <c r="O122" i="25"/>
  <c r="P122" i="25"/>
  <c r="Q122" i="25"/>
  <c r="R122" i="25"/>
  <c r="S122" i="25"/>
  <c r="T122" i="25"/>
  <c r="O123" i="25"/>
  <c r="P123" i="25"/>
  <c r="Q123" i="25"/>
  <c r="R123" i="25"/>
  <c r="S123" i="25"/>
  <c r="T123" i="25"/>
  <c r="O124" i="25"/>
  <c r="P124" i="25"/>
  <c r="Q124" i="25"/>
  <c r="R124" i="25"/>
  <c r="S124" i="25"/>
  <c r="T124" i="25"/>
  <c r="O125" i="25"/>
  <c r="P125" i="25"/>
  <c r="Q125" i="25"/>
  <c r="R125" i="25"/>
  <c r="S125" i="25"/>
  <c r="T125" i="25"/>
  <c r="O126" i="25"/>
  <c r="P126" i="25"/>
  <c r="Q126" i="25"/>
  <c r="R126" i="25"/>
  <c r="S126" i="25"/>
  <c r="T126" i="25"/>
  <c r="O127" i="25"/>
  <c r="P127" i="25"/>
  <c r="Q127" i="25"/>
  <c r="R127" i="25"/>
  <c r="S127" i="25"/>
  <c r="T127" i="25"/>
  <c r="O128" i="25"/>
  <c r="P128" i="25"/>
  <c r="Q128" i="25"/>
  <c r="R128" i="25"/>
  <c r="S128" i="25"/>
  <c r="T128" i="25"/>
  <c r="O129" i="25"/>
  <c r="P129" i="25"/>
  <c r="Q129" i="25"/>
  <c r="R129" i="25"/>
  <c r="S129" i="25"/>
  <c r="T129" i="25"/>
  <c r="O130" i="25"/>
  <c r="P130" i="25"/>
  <c r="Q130" i="25"/>
  <c r="R130" i="25"/>
  <c r="S130" i="25"/>
  <c r="T130" i="25"/>
  <c r="O131" i="25"/>
  <c r="P131" i="25"/>
  <c r="Q131" i="25"/>
  <c r="R131" i="25"/>
  <c r="S131" i="25"/>
  <c r="T131" i="25"/>
  <c r="O132" i="25"/>
  <c r="P132" i="25"/>
  <c r="Q132" i="25"/>
  <c r="R132" i="25"/>
  <c r="S132" i="25"/>
  <c r="T132" i="25"/>
  <c r="O133" i="25"/>
  <c r="P133" i="25"/>
  <c r="Q133" i="25"/>
  <c r="R133" i="25"/>
  <c r="S133" i="25"/>
  <c r="T133" i="25"/>
  <c r="O134" i="25"/>
  <c r="P134" i="25"/>
  <c r="Q134" i="25"/>
  <c r="R134" i="25"/>
  <c r="S134" i="25"/>
  <c r="T134" i="25"/>
  <c r="O135" i="25"/>
  <c r="P135" i="25"/>
  <c r="Q135" i="25"/>
  <c r="R135" i="25"/>
  <c r="S135" i="25"/>
  <c r="T135" i="25"/>
  <c r="O136" i="25"/>
  <c r="P136" i="25"/>
  <c r="Q136" i="25"/>
  <c r="R136" i="25"/>
  <c r="S136" i="25"/>
  <c r="T136" i="25"/>
  <c r="O137" i="25"/>
  <c r="P137" i="25"/>
  <c r="Q137" i="25"/>
  <c r="R137" i="25"/>
  <c r="S137" i="25"/>
  <c r="T137" i="25"/>
  <c r="O138" i="25"/>
  <c r="P138" i="25"/>
  <c r="Q138" i="25"/>
  <c r="R138" i="25"/>
  <c r="S138" i="25"/>
  <c r="T138" i="25"/>
  <c r="O139" i="25"/>
  <c r="P139" i="25"/>
  <c r="Q139" i="25"/>
  <c r="R139" i="25"/>
  <c r="S139" i="25"/>
  <c r="T139" i="25"/>
  <c r="O140" i="25"/>
  <c r="P140" i="25"/>
  <c r="Q140" i="25"/>
  <c r="R140" i="25"/>
  <c r="S140" i="25"/>
  <c r="T140" i="25"/>
  <c r="O141" i="25"/>
  <c r="P141" i="25"/>
  <c r="Q141" i="25"/>
  <c r="R141" i="25"/>
  <c r="S141" i="25"/>
  <c r="T141" i="25"/>
  <c r="O142" i="25"/>
  <c r="P142" i="25"/>
  <c r="Q142" i="25"/>
  <c r="R142" i="25"/>
  <c r="S142" i="25"/>
  <c r="T142" i="25"/>
  <c r="O143" i="25"/>
  <c r="P143" i="25"/>
  <c r="Q143" i="25"/>
  <c r="R143" i="25"/>
  <c r="S143" i="25"/>
  <c r="T143" i="25"/>
  <c r="O144" i="25"/>
  <c r="P144" i="25"/>
  <c r="Q144" i="25"/>
  <c r="R144" i="25"/>
  <c r="S144" i="25"/>
  <c r="T144" i="25"/>
  <c r="O145" i="25"/>
  <c r="P145" i="25"/>
  <c r="Q145" i="25"/>
  <c r="R145" i="25"/>
  <c r="S145" i="25"/>
  <c r="T145" i="25"/>
  <c r="O146" i="25"/>
  <c r="P146" i="25"/>
  <c r="Q146" i="25"/>
  <c r="R146" i="25"/>
  <c r="S146" i="25"/>
  <c r="T146" i="25"/>
  <c r="O147" i="25"/>
  <c r="P147" i="25"/>
  <c r="Q147" i="25"/>
  <c r="R147" i="25"/>
  <c r="S147" i="25"/>
  <c r="T147" i="25"/>
  <c r="O148" i="25"/>
  <c r="P148" i="25"/>
  <c r="Q148" i="25"/>
  <c r="R148" i="25"/>
  <c r="S148" i="25"/>
  <c r="T148" i="25"/>
  <c r="O149" i="25"/>
  <c r="P149" i="25"/>
  <c r="Q149" i="25"/>
  <c r="R149" i="25"/>
  <c r="S149" i="25"/>
  <c r="T149" i="25"/>
  <c r="O150" i="25"/>
  <c r="P150" i="25"/>
  <c r="Q150" i="25"/>
  <c r="R150" i="25"/>
  <c r="S150" i="25"/>
  <c r="T150" i="25"/>
  <c r="O151" i="25"/>
  <c r="P151" i="25"/>
  <c r="Q151" i="25"/>
  <c r="R151" i="25"/>
  <c r="S151" i="25"/>
  <c r="T151" i="25"/>
  <c r="O152" i="25"/>
  <c r="P152" i="25"/>
  <c r="Q152" i="25"/>
  <c r="R152" i="25"/>
  <c r="S152" i="25"/>
  <c r="T152" i="25"/>
  <c r="O153" i="25"/>
  <c r="P153" i="25"/>
  <c r="Q153" i="25"/>
  <c r="R153" i="25"/>
  <c r="S153" i="25"/>
  <c r="T153" i="25"/>
  <c r="O154" i="25"/>
  <c r="P154" i="25"/>
  <c r="Q154" i="25"/>
  <c r="R154" i="25"/>
  <c r="S154" i="25"/>
  <c r="T154" i="25"/>
  <c r="O155" i="25"/>
  <c r="P155" i="25"/>
  <c r="Q155" i="25"/>
  <c r="R155" i="25"/>
  <c r="S155" i="25"/>
  <c r="T155" i="25"/>
  <c r="O156" i="25"/>
  <c r="P156" i="25"/>
  <c r="Q156" i="25"/>
  <c r="R156" i="25"/>
  <c r="S156" i="25"/>
  <c r="T156" i="25"/>
  <c r="Q2" i="25" l="1"/>
  <c r="C5" i="25" s="1"/>
  <c r="D6" i="25"/>
  <c r="X2" i="25"/>
  <c r="C6" i="25"/>
  <c r="R2" i="25"/>
  <c r="D5" i="25" s="1"/>
  <c r="T2" i="25"/>
  <c r="F5" i="25" s="1"/>
  <c r="F6" i="25"/>
  <c r="S2" i="25"/>
  <c r="E5" i="25" s="1"/>
  <c r="E6" i="25"/>
  <c r="AD2" i="25"/>
  <c r="AH2" i="25"/>
  <c r="AF2" i="25"/>
  <c r="AG2" i="25"/>
  <c r="Z2" i="25"/>
  <c r="W2" i="25"/>
  <c r="AA2" i="25"/>
</calcChain>
</file>

<file path=xl/sharedStrings.xml><?xml version="1.0" encoding="utf-8"?>
<sst xmlns="http://schemas.openxmlformats.org/spreadsheetml/2006/main" count="436" uniqueCount="370">
  <si>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</si>
  <si>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</si>
  <si>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</si>
  <si>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</si>
  <si>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</si>
  <si>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</si>
  <si>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近一年</t>
    <phoneticPr fontId="5" type="noConversion"/>
  </si>
  <si>
    <t>市场表现</t>
    <phoneticPr fontId="5" type="noConversion"/>
  </si>
  <si>
    <t>代码</t>
  </si>
  <si>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</si>
  <si>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本周表现</t>
    <phoneticPr fontId="5" type="noConversion"/>
  </si>
  <si>
    <t>%</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</si>
  <si>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</si>
  <si>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</si>
  <si>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</si>
  <si>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</si>
  <si>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</si>
  <si>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</si>
  <si>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</si>
  <si>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</si>
  <si>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</si>
  <si>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</si>
  <si>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</si>
  <si>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</si>
  <si>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</si>
  <si>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</si>
  <si>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</si>
  <si>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</si>
  <si>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</si>
  <si>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</si>
  <si>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</si>
  <si>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</si>
  <si>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</si>
  <si>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</si>
  <si>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</si>
  <si>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</si>
  <si>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t xml:space="preserve">  </t>
    </r>
    <r>
      <rPr>
        <sz val="11"/>
        <rFont val="仿宋_GB2312"/>
        <family val="3"/>
        <charset val="134"/>
      </rPr>
      <t>联系人：王献义</t>
    </r>
    <r>
      <rPr>
        <sz val="11"/>
        <rFont val="Calibri"/>
        <family val="2"/>
      </rPr>
      <t xml:space="preserve">  CFA</t>
    </r>
    <phoneticPr fontId="50" type="noConversion"/>
  </si>
  <si>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</si>
  <si>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t>彭竑</t>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</si>
  <si>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</si>
  <si>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</si>
  <si>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</si>
  <si>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r>
      <t xml:space="preserve">  </t>
    </r>
    <r>
      <rPr>
        <sz val="11"/>
        <rFont val="仿宋_GB2312"/>
        <family val="3"/>
        <charset val="134"/>
      </rPr>
      <t>执业编号：</t>
    </r>
    <r>
      <rPr>
        <sz val="11"/>
        <rFont val="Calibri"/>
        <family val="2"/>
      </rPr>
      <t>S1490513100002</t>
    </r>
    <phoneticPr fontId="50" type="noConversion"/>
  </si>
  <si>
    <r>
      <t xml:space="preserve">  </t>
    </r>
    <r>
      <rPr>
        <sz val="11"/>
        <rFont val="仿宋_GB2312"/>
        <family val="3"/>
        <charset val="134"/>
      </rPr>
      <t>邮箱：</t>
    </r>
    <r>
      <rPr>
        <sz val="11"/>
        <rFont val="Calibri"/>
        <family val="2"/>
      </rPr>
      <t>zhangbin@hrsec.com.cn</t>
    </r>
    <phoneticPr fontId="50" type="noConversion"/>
  </si>
  <si>
    <r>
      <t xml:space="preserve">  </t>
    </r>
    <r>
      <rPr>
        <sz val="11"/>
        <rFont val="仿宋_GB2312"/>
        <family val="3"/>
        <charset val="134"/>
      </rPr>
      <t>电话：</t>
    </r>
    <r>
      <rPr>
        <sz val="11"/>
        <rFont val="Calibri"/>
        <family val="2"/>
      </rPr>
      <t>010-58566807</t>
    </r>
    <phoneticPr fontId="50"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</si>
  <si>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</si>
  <si>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</si>
  <si>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</si>
  <si>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</si>
  <si>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</si>
  <si>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</si>
  <si>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</si>
  <si>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</si>
  <si>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</si>
  <si>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</si>
  <si>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</si>
  <si>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</si>
  <si>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</si>
  <si>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</si>
  <si>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</si>
  <si>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动力源</t>
  </si>
  <si>
    <t>600405.SH</t>
  </si>
  <si>
    <t>追加承诺限售股份上市流通</t>
  </si>
  <si>
    <t>辉煌科技</t>
  </si>
  <si>
    <t>002296.SZ</t>
  </si>
  <si>
    <t>华星创业</t>
  </si>
  <si>
    <t>300025.SZ</t>
  </si>
  <si>
    <t>光迅科技</t>
  </si>
  <si>
    <t>002281.SZ</t>
  </si>
  <si>
    <t>佳创视讯</t>
  </si>
  <si>
    <t>300264.SZ</t>
  </si>
  <si>
    <t>吴通通讯</t>
  </si>
  <si>
    <t>300292.SZ</t>
  </si>
  <si>
    <t>初灵信息</t>
  </si>
  <si>
    <t>300250.SZ</t>
  </si>
  <si>
    <t>新开普</t>
  </si>
  <si>
    <t>鹏博士</t>
  </si>
  <si>
    <t>600804.SH</t>
  </si>
  <si>
    <t>佳讯飞鸿</t>
  </si>
  <si>
    <t>300213.SZ</t>
  </si>
  <si>
    <t>解禁股份类型</t>
  </si>
  <si>
    <t>占比(%)</t>
  </si>
  <si>
    <t>流通A股</t>
  </si>
  <si>
    <t>总股本</t>
  </si>
  <si>
    <t>解禁数量(万股)</t>
  </si>
  <si>
    <t>解禁日期</t>
  </si>
  <si>
    <t>变动后(万股)</t>
  </si>
  <si>
    <t>变动前(万股)</t>
  </si>
  <si>
    <t>网宿科技</t>
  </si>
  <si>
    <t>300017.SZ</t>
  </si>
  <si>
    <t>300322.SZ</t>
  </si>
  <si>
    <t>信维通信</t>
  </si>
  <si>
    <t>300136.SZ</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</si>
  <si>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</si>
  <si>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</si>
  <si>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</si>
  <si>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</si>
  <si>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</si>
  <si>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</si>
  <si>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</si>
  <si>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</si>
  <si>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</si>
  <si>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</si>
  <si>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</si>
  <si>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</si>
  <si>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</si>
  <si>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</si>
  <si>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</si>
  <si>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</si>
  <si>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</si>
  <si>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</si>
  <si>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</si>
  <si>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</si>
  <si>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</si>
  <si>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</si>
  <si>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东土科技</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</si>
  <si>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</si>
  <si>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</si>
  <si>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</si>
  <si>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</si>
  <si>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</si>
  <si>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</si>
  <si>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600797.SH</t>
  </si>
  <si>
    <t>300312.SZ</t>
  </si>
  <si>
    <t>300098.SZ</t>
  </si>
  <si>
    <t>300038.SZ</t>
  </si>
  <si>
    <t>300288.SZ</t>
  </si>
  <si>
    <t>002309.SZ</t>
  </si>
  <si>
    <t>300081.SZ</t>
  </si>
  <si>
    <t>300310.SZ</t>
  </si>
  <si>
    <t>000063.SZ</t>
  </si>
  <si>
    <t>000586.SZ</t>
  </si>
  <si>
    <t>300353.SZ</t>
  </si>
  <si>
    <t>300050.SZ</t>
  </si>
  <si>
    <t>002148.SZ</t>
  </si>
  <si>
    <t>300047.SZ</t>
  </si>
  <si>
    <t>000035.SZ</t>
  </si>
  <si>
    <t>300211.SZ</t>
  </si>
  <si>
    <t>000892.SZ</t>
  </si>
  <si>
    <t>002017.SZ</t>
  </si>
  <si>
    <t>300383.SZ</t>
  </si>
  <si>
    <t>中国天楹</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</si>
  <si>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</si>
  <si>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</si>
  <si>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</si>
  <si>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</si>
  <si>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</si>
  <si>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</si>
  <si>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</si>
  <si>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</si>
  <si>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</si>
  <si>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</si>
  <si>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</si>
  <si>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</si>
  <si>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</si>
  <si>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</si>
  <si>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</si>
  <si>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</si>
  <si>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</si>
  <si>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</si>
  <si>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</si>
  <si>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</si>
  <si>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全球资讯</t>
    <phoneticPr fontId="5" type="noConversion"/>
  </si>
  <si>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</si>
  <si>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</si>
  <si>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</si>
  <si>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</si>
  <si>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</si>
  <si>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r>
      <t xml:space="preserve">  </t>
    </r>
    <r>
      <rPr>
        <sz val="11"/>
        <rFont val="仿宋_GB2312"/>
        <family val="3"/>
        <charset val="134"/>
      </rPr>
      <t>分析师：张彬</t>
    </r>
    <phoneticPr fontId="50" type="noConversion"/>
  </si>
  <si>
    <t>汇源通信</t>
  </si>
  <si>
    <t>鑫茂科技</t>
  </si>
  <si>
    <t>星美联合</t>
  </si>
  <si>
    <t>东信和平</t>
  </si>
  <si>
    <t>002093.SZ</t>
  </si>
  <si>
    <t>国脉科技</t>
  </si>
  <si>
    <t>北纬通信</t>
  </si>
  <si>
    <t>002194.SZ</t>
  </si>
  <si>
    <t>武汉凡谷</t>
  </si>
  <si>
    <t>002230.SZ</t>
  </si>
  <si>
    <t>科大讯飞</t>
  </si>
  <si>
    <t>002231.SZ</t>
  </si>
  <si>
    <t>奥维通信</t>
  </si>
  <si>
    <t>中利科技</t>
  </si>
  <si>
    <t>002313.SZ</t>
  </si>
  <si>
    <t>日海通讯</t>
  </si>
  <si>
    <t>002335.SZ</t>
  </si>
  <si>
    <t>科华恒盛</t>
  </si>
  <si>
    <t>002359.SZ</t>
  </si>
  <si>
    <t>齐星铁塔</t>
  </si>
  <si>
    <t>002396.SZ</t>
  </si>
  <si>
    <t>002416.SZ</t>
  </si>
  <si>
    <t>爱施德</t>
  </si>
  <si>
    <t>盛路通信</t>
  </si>
  <si>
    <t>春兴精工</t>
  </si>
  <si>
    <t>002583.SZ</t>
  </si>
  <si>
    <t>海能达</t>
  </si>
  <si>
    <t>梅泰诺</t>
  </si>
  <si>
    <t>世纪鼎利</t>
  </si>
  <si>
    <t>恒信移动</t>
  </si>
  <si>
    <t>高新兴</t>
  </si>
  <si>
    <t>大富科技</t>
  </si>
  <si>
    <t>亿通科技</t>
  </si>
  <si>
    <t>朗玛信息</t>
  </si>
  <si>
    <t>宜通世纪</t>
  </si>
  <si>
    <t>邦讯技术</t>
  </si>
  <si>
    <t>硕贝德</t>
  </si>
  <si>
    <t>光环新网</t>
  </si>
  <si>
    <t>600076.SH</t>
  </si>
  <si>
    <t>青鸟华光</t>
  </si>
  <si>
    <t>600105.SH</t>
  </si>
  <si>
    <t>永鼎股份</t>
  </si>
  <si>
    <t>600198.SH</t>
  </si>
  <si>
    <t>大唐电信</t>
  </si>
  <si>
    <t>600289.SH</t>
  </si>
  <si>
    <t>亿阳信通</t>
  </si>
  <si>
    <t>浙大网新</t>
  </si>
  <si>
    <t>重点设备商资讯</t>
    <phoneticPr fontId="5" type="noConversion"/>
  </si>
  <si>
    <t>300113.SZ</t>
  </si>
  <si>
    <t>顺网科技</t>
  </si>
  <si>
    <t>300205.SZ</t>
  </si>
  <si>
    <t>天喻信息</t>
  </si>
  <si>
    <t>300248.SZ</t>
  </si>
  <si>
    <t>CI005182.WI</t>
  </si>
  <si>
    <t>增值服务Ⅱ(中信)</t>
  </si>
  <si>
    <t>营业总收入(万元)</t>
  </si>
  <si>
    <t>营业利润(万元)</t>
  </si>
  <si>
    <t>净利润(含少数股东损益)(万元)</t>
  </si>
  <si>
    <t>归属母公司股东的净利润(万元)</t>
  </si>
  <si>
    <t>证券代码</t>
  </si>
  <si>
    <t>名称</t>
  </si>
  <si>
    <t>本期</t>
  </si>
  <si>
    <t>上年同期(调整后)</t>
  </si>
  <si>
    <t>增长率(%)</t>
  </si>
  <si>
    <t>600050.SH</t>
  </si>
  <si>
    <t>中国联通</t>
  </si>
  <si>
    <t>象屿股份</t>
  </si>
  <si>
    <t>600355.SH</t>
  </si>
  <si>
    <t>精伦电子</t>
  </si>
  <si>
    <t>600498.SH</t>
  </si>
  <si>
    <t>烽火通信</t>
  </si>
  <si>
    <t>600680.SH</t>
  </si>
  <si>
    <t>上海普天</t>
  </si>
  <si>
    <t>600775.SH</t>
  </si>
  <si>
    <t>南京熊猫</t>
  </si>
  <si>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5" type="noConversion"/>
  </si>
  <si>
    <r>
      <rPr>
        <b/>
        <sz val="10"/>
        <color theme="0"/>
        <rFont val="宋体"/>
        <family val="3"/>
        <charset val="134"/>
      </rPr>
      <t xml:space="preserve">上年同期
</t>
    </r>
    <r>
      <rPr>
        <b/>
        <sz val="10"/>
        <color theme="0"/>
        <rFont val="Calibri"/>
        <family val="2"/>
      </rPr>
      <t>(</t>
    </r>
    <r>
      <rPr>
        <b/>
        <sz val="10"/>
        <color theme="0"/>
        <rFont val="宋体"/>
        <family val="3"/>
        <charset val="134"/>
      </rPr>
      <t>调整后</t>
    </r>
    <r>
      <rPr>
        <b/>
        <sz val="10"/>
        <color theme="0"/>
        <rFont val="Calibri"/>
        <family val="2"/>
      </rPr>
      <t>)</t>
    </r>
    <phoneticPr fontId="5" type="noConversion"/>
  </si>
  <si>
    <t>投资评级：看好</t>
    <phoneticPr fontId="5" type="noConversion"/>
  </si>
  <si>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</si>
  <si>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</si>
  <si>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</si>
  <si>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</si>
  <si>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</si>
  <si>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000057.SZ</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</si>
  <si>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</si>
  <si>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</si>
  <si>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</si>
  <si>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</si>
  <si>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</si>
  <si>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</si>
  <si>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</si>
  <si>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</si>
  <si>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</si>
  <si>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</si>
  <si>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</si>
  <si>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</si>
  <si>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</si>
  <si>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</si>
  <si>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</si>
  <si>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</si>
  <si>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</si>
  <si>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</si>
  <si>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</si>
  <si>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</si>
  <si>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</si>
  <si>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</si>
  <si>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</si>
  <si>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</si>
  <si>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</si>
  <si>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</si>
  <si>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</si>
  <si>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</si>
  <si>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</si>
  <si>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</si>
  <si>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</si>
  <si>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</si>
  <si>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</si>
  <si>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</si>
  <si>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</si>
  <si>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</si>
  <si>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</si>
  <si>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</si>
  <si>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</si>
  <si>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</si>
  <si>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</si>
  <si>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</si>
  <si>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</si>
  <si>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</si>
  <si>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t>全球
(百万）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</si>
  <si>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</si>
  <si>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消息称中国移动将提前启动TD-LTE三期工程 农村覆盖成热点</t>
    <phoneticPr fontId="95" type="noConversion"/>
  </si>
  <si>
    <t xml:space="preserve"> 由Informa主办的第九届LTE亚洲峰会近日在新加坡隆重召开，吸引了来自20多个国家、超过300位的通讯产业人士参会，共同就LTE收益化、HetNet网络优化、5G等各种热门话题展开讨论。华为TDD产品线副总裁邱恒，在本次LTE亚洲峰会上指出，One LTE（LTE TDD&amp;FDD 混合组网）将成为移动通信产业的重要趋势，为运营商带来领先市场、超越对手的绝佳机会。”
One LTE可整合频谱资源，用更低的成本建造更好体验的网
优质的4G网络不仅可以刺激用户对互联网应用有更高的期望，同时也给运营商带来更多的流量消耗和经营收入。以中国移动为例，6月份4G用户消耗的平均流量是2G/3G用户的6.2倍。
站点密度和频谱是构筑一张优质的4G网络的两个核心因素。然而仅通过加站的方式在短时间内难以实现投资回报，因此另一种性价比更高的方案应运而生。One LTE融合建网可以整合频谱资源，将TDD频谱大容量、低成本的优势，与FDD频谱宽覆盖的优势结合起来，打造一张成本更低，体验更好的One LTE网络。
目前，已有不少运营商选择One LTE，来实现不同制式下的网络无缝覆盖和用户的全网漫游，沙特电信(STC)就是很好的例子。作为中东第一大综合运营商，沙特电信在沙特拥有超过2500万移动用户，以及52M TDD频谱和10M 1.8G FDD频谱。华为One LTE解决方案结合其频谱优势为其打造了世界首张四模融合的优质网络，建网成本大大降低，用户体验却极速提升。商用后仅短短3个月，4G流量便增长4.46倍，半年内4G用户突破百万。
iPhone 6、华为Mate7等旗舰融合终端的发布，助力One LTE实现用户体验层面一体化
随着苹果、高通、华为、海思和三星等终端和芯片厂家加入TD-LTE阵营，目前支持TD-LTE的多模终端超过530款，其中96%的智能手机支持TDD&amp;FDD融合，千元智能机比比皆是。 9月4日，华为发布Ascend Mate7，支持5模16频和Cat6（单制式载波聚合），以及Band41。9月9日，苹果公司向全球发布的iPhone6手机，支持Band41和TDD&amp;FDD互操作。对于终端用户来说，将可以使用同一部手机，无差异游走于多层网络之间，实现流畅无差异的“一张网”体验。
TDD&amp;FDD载波聚合深度融合，华为One LTE走向硬件平台一体化
华为One LTE解决方案，还可以实现TDD&amp;FDD硬件平台一体化，大大降低融合硬件成本，达到成本1+1&lt;2，用户体验1+1&gt;2。今年，华为联手沃达丰、中国联通等领先运营商率先展示TDD&amp;FDD载波聚合深度融合技术，网络侧已具备深度融合的能力。也就是说，运营商可根据自身频谱资源，任意选择各种频段进行载波聚合，不仅可以成倍增加峰值速率，还可以大幅度提升边缘用户体验，极大提升运营商品牌价值。
2012年到2014年三年间，TD-LTE产业持续爆发，基站建设数量激增35倍，用户数到年底也将超过8000万。伴随TD-LTE技术的不断发展和产业日趋成熟，该技术也将给传统的FDD运营商带来新一轮的盈利增长机会，TDD&amp;FDD融合建网的爆发也指日可待，预计2014年底全球融合网络数量可达50张。同时，One LTE战略也将带动海外运营商和中国运营商进一步的合作，如中国移动已经开通与美国、韩国、日本、新加坡和巴西五国以及与香港、台湾地区的4G漫游，后续还将继续开通用户热门出访的50个国家和地区的4G漫游。法国的Orange也将与中国移动联合打造TDD&amp;FDD智能手机。LTE TDD&amp;FDD融合将逐渐成为主流运营商的选择，逐渐引领全球移动产业发展趋势。</t>
    <phoneticPr fontId="5" type="noConversion"/>
  </si>
  <si>
    <t>移动转售政策补漏 虚拟运营商“试错”前行</t>
    <phoneticPr fontId="5" type="noConversion"/>
  </si>
  <si>
    <t>9月25日，中国三大运营商与六家虚拟运营商的代表企业签署了《移动转售业务批发价动态协调机制》文件（以下简称“《协调机制》”）。该文件对目前所有的移动转售企业适用，有望解决长期制约转售企业的“批零倒挂”现象。
半月前，市场上传出“19家企业三个月仅发展20万用户”的说法，多家转售企业亦曾告诉记者：“限制虚拟运营商用户发展的直接原因就是批零倒挂，我们每发展一个用户就要补贴一笔钱。”
移动转售企业需要向三大基础运营商批发语音、短信、流量，但目前，转售企业批发价却高于三大运营商的业务零售价，业内称之为“批零倒挂”。
“我们现在的批发价还是去年牌照发放时与运营商签的，历时一年。”分享通信CEO康志斌告诉记者，“这一年来，运营商已经数次调整其业务价格，但我们批发价并没有变过。”
工信部电信研究院市场经营研究部主任许立东是《协调机制》的主要起草人，他在解读协议时提到：“批发价与零售价应该有一些差异。基础运营商如有价格重大调整，双方应另行协商价格。”
但需要指出的是，《协调机制》并非法律文件，也并非电信条例，《协调机制》的具体执行，仍然需要转售企业、工信部、三大运营商的共同推动。对虚拟运营商而言，《协调机制》更大的意义是主管部门的政策支持。工信部通信发展司司长闻库在会议主持时表态：“试点推进中仍然会逐渐暴露问题，需要全行业共同解决。如果各位（转售企业）遇到政策上问题，随时与我们联系，我们来推进政策完善。”
用户发展缓慢
早在移动转售政策刚刚提出之时，三大运营商内部就形成了明显的鸽派、鹰派。前者认为“有很多业务场景运营商做不好，但值得引入转售企业来尝试”，而后者大多坚定地认为“虚拟运营商就是来跟我们抢钱的。”
2014年5月，首批虚拟运营商启动业务之后，第一批进入市场的虚拟运营商开始推出“套餐自主定制”、“零月租”、“流量不清零”，虚拟运营商将用户对套餐的呼声和期望变成了现实，而且将其作为市场宣传的主打政策，试图抢夺基础运营商市场。但是，这些噱头并未带来多少用户，也未能给电信行业带来本质创新。
截至9月25日，虚拟运营商共发展用户40万，“但这些用户，大多属于‘内部’认购，而且大都并没有开通运营。”一位虚拟运营商内部人士告诉记者，“大部分人都是完成保底的几千用户之后，就暂停发展业务。”
目前除蜗牛移动、阿里通信、苏宁互联发展用户超过5万之外，其余虚拟运营商用户大多低于1万。而且，在业务运营期间，虚拟运营商还遭遇了“银行、网站不识别170号码”、“客服支撑系统不完善”等意料之外的问题。
“批发价过高，虚拟运营商没有价格优势，进而导致经营的空间受限。同时，他们也低估了运营难度。”一位中移动内部人士告诉记者：“所以，第一次尝试失败了。”
但他同时指出，现在，虚拟运营商们正在积极地修正错误，推动变革。
业务创新尝试
“现在，转售企业、基础运营商之间，其实有一个‘鸡生蛋、蛋生鸡’的僵局。”许立东告诉记者，转售企业希望基础运营商能够提供良好的发展环境，比如价格、合作机制等，然后转售企业才能更好、更快速的发展用户。但基础运营商却主张转售企业先发展用户，在转售业务形成一定市场运作模式之后，再来建立更合理的环境。“转售企业只能通过业务创新来打破僵局。”
事实上，这也是政策制定者的本意。目前被授予移动通信转售许可牌照的25家均有在其专业领域有着深厚的积累。比如，阿里、京东是当前电商界两大巨头、蜗牛深耕游戏领域，中期证券、巴士在线、分享通信则分别在金融、交通、教育等行业各有建树。
“基础运营商的业务是水。我们虚拟运营商唯一的出路是把这些水做成饮料、面包。”蜗牛移动市场部总经理刘启诚和记者比喻，“如果只是换个包装卖水，这根本不需要我们来做。”
目前，虚拟运营商已经开始尝试推出“饮料”。蜗牛移动提出了“通信游戏化”，旨在按照游戏行业需求重新设计通信产品，将语音、流量转化为特殊游戏币，实现通信与游戏的融合；分享通信则定位于“中小学”细分市场，针对“监控学生手机”、“远程教育”等需求，推出了定制化软件和套餐；与此同时，远特通信最近发布“信时空”品牌，宣布将推出“北斗手机”、“北斗套餐”，定位于勘探、渔民、登山、航海等特殊市场，远特通信希望实现把大众通信与北斗卫星通信产品的融合。
此外，乐语、巴士在线、中期证券也均在健康、交通、金融等领域推出其创新产品。刘启诚认为：“虚拟运营商才真正开始了电信行业的创新尝试。”
这些业务尚未投入市场，却是基础运营商希望看到的。中国电信销售与渠道拓展事业部副总经理傅光明指出：“希望虚拟运营商能扩大我们获取市场的能力，能成为运营商在移动互联网、行业市场上创新的载体。”
事实上，在移动转售政策出台之前。三大运营商就已经在教育、医疗、金融等行业探索多年，但成效不大。“比如，我们领导对在线教育市场志在必得，但现在没有什么成果。”一中移动在线教育业务负责人告诉记者：“一方面是因为这个市场其实也不明朗，更主要的原因则在于我们的机制和人才资源配置不足。”
中国移动市场营销部副总经理徐刚也说道：“根据自己的优势寻找自己的业务模式，说着容易，但做起来很难。”他建议，“转售企业的创新业务需要尽早呈现给用户，如果用户没有兴趣，那么赶紧换。”
虚拟运营商需要在试错中不断前进、优化，走向成熟。</t>
    <phoneticPr fontId="5" type="noConversion"/>
  </si>
  <si>
    <t>北京市政府重申：今年起将禁止新建和扩建数据中心</t>
    <phoneticPr fontId="5" type="noConversion"/>
  </si>
  <si>
    <t>2014年9月25日北京市经济和信息化委员会主持召开的“北京市数据中心产业发展布局工作会”传出重要消息：从今年开始，北京市禁止新建和扩建数据中心、呼叫中心、数据处理和存储服务中的银行卡中心。
其实早在今年7月25日发布的《北京市新增产业的禁止和限制目录（2014年版）》就对此有了明确规定。这次会议，再次对北京这项新规进行了重申和说明，并对北京市数据中心产业做出了新布局。北京市经信委姜贵平副主任、河北省工信厅王福强巡视员、廊坊经济技术开发区田景红副主任、润泽科技发展有限公司周超男董事长，以及受邀参会的北京数据中心需求用户二百余人出席了会议。
结合京津冀一体化战略，实现数据中心产业转移，未来北京地区数据中心的需求将由紧邻北京的廊坊等地承接。 位于廊坊经济技术开发区的润泽国际信息港作为一家专业数据中心，即将面临着承接北京数据中心庞大需求的机遇和挑战。
润泽国际信息港位于环渤海、环京津核心地带，是一家已经初具规模的大型云存储数据中心。 既可做为政府、企业的主运营中心，又可做同城热备中心或异地灾备中心。高达T4等级的高品质数据机房，可以为用户提供机房租赁、服务器托管、虚拟主机、云计算、大数据等全方位业务。润泽国际信息港在二千亩的园区规划内，建设完备的配套设施，作为一家综合性信息产业园区和数据产业开放性聚集平台，能为用户提供BPO、ITO、数据处理、数据产品综合解决方案等相关服务。
润泽国际信息港作为新一代信息基础设施完善的服务平台，已有多个国家部委级客户进驻。根据京津冀协同发展的国家战略和产业合理布局，润泽信息港是承接北京信息基础设施及IT服务产业转移最理想的平台之一。对此，润泽科技董事长周超男充满信心地表示：润泽科技和润泽信息港已经做好产业承接的各项准备，正在张开双臂，热情恭候北京广大客户的光临。润泽信息港将以一流的专业服务、优惠的条件，服务好各界客户，服务好北京数据中心产业新布局，服务好京津冀乃至全国信息化发展大业。此次会议，将对北京市与河北省迅速推进京冀产业协同发展，实现合作双赢进程中迈出了坚实稳健的一步。</t>
    <phoneticPr fontId="5" type="noConversion"/>
  </si>
  <si>
    <t>华为2500万美元收购英国物联网公司Neul</t>
    <phoneticPr fontId="5" type="noConversion"/>
  </si>
  <si>
    <t>北京时间9月23日上午消息，华为刚刚斥资2500万美元收购了英国物联网公司Neul。
这笔交易将令Neul投资者德丰杰、IQ Capital和Cambridge Business Angels获利颇丰，该公司已经通过这三家投资机构获得了总额1880万美元的投资。
Neul CEO斯坦·伯兰德(Stan Boland)表示，Neul已经与华为就窄带物联网展开过9个月的合作，随着合作的推进，双方的关系也进一步拉近。
Neul将为华为的物联网发展计划提供核心技术，而华为则会以Neul为核心，在英国构建一个“卓越中心”。
总部位于英国剑桥的Neul专门生产无线电模块，以实现物联网内部的数据通信。这是一种体积小巧的低能耗传感器和计量器，可以应用于工业环境中。
另有报道称，Neul之前曾经寻找过大型投资者，但却未能成功。而与华为长达9个月的合作，最终促成了这一交易。
Neul在凯尔特语中的意思是“云”。</t>
    <phoneticPr fontId="5" type="noConversion"/>
  </si>
  <si>
    <t>市场竞争不足制约铁塔存量注入 引入民资并非最优选择</t>
    <phoneticPr fontId="5" type="noConversion"/>
  </si>
  <si>
    <t>自今年7月挂牌成立以来，铁塔公司的相关话题在通信业界引发持续关注。目前，铁塔公司正加速组建公司，现已完成了集团高管和各省分公司总经理的任命，正在进行省公司副总和中层领导的招聘。9月2日，“中国通信设施服务股份有限公司”正式更名为“中国铁塔股份有限公司”；9月10日，铁塔公司召开第一次总经理座谈会，明确提出“成为国际一流的通信基础设施综合服务商”这一发展目标。
对铁塔公司而言，引入民资、择机上市是其三步走战略之一，存量铁塔资产注入和资产效用最大化是其核心价值所在。那么，该如何理解铁塔公司的存在价值？在与运营商的业务分割上，铁塔公司又该注意什么？引入民资是否可行？对此，本报记者分别采访了北京邮电大学教授阚凯力、著名电信分析师付亮、知名电信业专家马继华。
市场缺乏有效竞争
铁塔公司成立之初，业界普遍认为，其有助实现三大运营商基站资源的共建共享，避免重复建设，节约资源，降低行业运营成本。而新近召开的第一次总经理座谈会则明确提出存量铁塔资产注入和资产效用最大化是其价值所在。究竟铁塔公司在通信业扮演着什么样的角色？该如何看待其存在的价值和意义？
对此，阚凯力表示，在基站站址比较紧张的情况下，铁塔公司的成立是合理的，但关键在于不能形成垄断、不能缺乏竞争。西方也不乏专业性的铁塔公司，但绝不会只有一家。他毫不讳言，称自己并不看好铁塔公司的未来，“铁塔公司的独家垄断实际上是一种倒退，是在走回头路，铁塔公司是电信业走回垄断的第一步”。
付亮认为，铁塔这样的基础设施资源越来越紧张，另一个角度讲，运营商各自建基站确实有点浪费，在此情况下，共建共享是必然趋势，包括美国、印度、非洲目前都在做。但从建设来看，铁塔公司对未来的操作层面还比较模糊，虽然现阶段已经提到了三大运营商铁塔存量注入的问题，但铁塔公司已经成立起来了，要怎么注入呢？铁塔公司中，三家运营商的股份相当，谁都没有真正的决定权，要跟运营商谈铁塔注入有难度。
马继华指出，铁塔公司未来的主业是铁塔运营，下一步将注入存量铁塔并新建铁塔，一定程度上，铁塔公司的确减少了重复建设，三家运营商以后可以共用铁塔资源，网络建设也会更接近一些。但同时，铁塔公司也存在问题，一家运营铁塔，由于缺乏竞争，其动力就没那么大，发展速度也会受限，况且相较于三大运营商，其注册资金其实也不多，其与运营商的关系也尚不明朗。
业务分割可从多方面考量
铁塔公司未来的主营业务是存量铁塔的注入与增量铁塔的建设，那么，该如何界定其与三大运营商的竞合关系及业务分割？
在阚凯力看来，业务分割问题可以从三方面进行考量。其一，就租金而言，同样成本的铁塔，在市中心价值相对较高，而偏远地区因用户覆盖少，铁塔价值并不大。由于铁塔公司垄断经营，运营商不能自建铁塔，在成本相同的情况下，市中心与偏远地区的铁塔租金便不同，使用价值也明显不同，这是否合理？显然违背了市场定价。同时，租金无法确定，便可能导致漫天要价，一旦铁塔公司引入民资，租金更将提高，这些成本必将转嫁到消费者头上。其二，从服务质量看，铁塔公司讲求经济效益，如果偏远地区租金低，还可能亏本赔钱，那还修不修铁塔？若不修，电信运营商的信号覆盖怎么办？若是运营商自己建铁塔，由于运营商强调覆盖要好、信号要强，为了提高服务质量，在一些偏远地区也会投入建设。相反，铁塔公司在没有竞争的情况下，独家垄断，建设铁塔的积极性不会太高。其三，垄断性铁塔公司的成立也损害了电信运营投资者的利益。比如，目前三家运营商是铁塔公司的股东，其股份比例为4:3:3，那么这三家凭什么占这个比例？依据何在？三家运营商都是在海外上市的，大股掌握在国资委手中，有70-80%的份额，铁塔公司实际由它一家说了算，这就侵犯了其他投资者的利益，根本不符合会计准则。而如果把三家运营商的部分剥离出来，成立完全独立的三家铁塔公司，则不会损害原有投资者的利益。
付亮表示，业务范畴的界定，可以聚焦两个层面。一方面，看铁塔公司的资源是不是独家的。比如在较偏远的地方建铁塔，电信运营商为了资产的共用仍会投入建设，他们并不打算赚钱，只是希望服务好客户、实现基础覆盖，但对于铁塔公司，在此情况下建铁塔的积极性则不高。另一方面，目前各运营商都在发力4G，4G的频段要求比2G、3G高，需要更多铁塔，若因铁塔公司不允许运营商自建铁塔或者三家运营商步调不一致，运营商的4G网络建设等将受很大影响。由于三大运营商的发展目标和资金环境都不太一样，因而其对铁塔资源的需求也不同。以中移动为例，中移动在网络等很多方面有特殊要求，很早就定下了年内建成50万个4G基站的目标，或许其中很大部分并不需要新建铁塔，但可以看出其需求很迫切。那如何做这样的分担？倘若只有中移动一家有这样的需求，铁塔公司还建不建？
引入民资不被看好
铁塔公司第一次总经理座谈会提出，会在引入民间资本的基础上择机上市，时间表未变，而引入民资也是其三步走战略的最后一环。究竟引入民资是否可行？公司下一步规划应往何处落脚？
阚凯力认为，铁塔公司引入民资，最终必然是通过垄断方式获取垄断暴利，这势必抬高运营商的成本，而这成本必然又会转嫁到消费者头上，进而引起电信资费上涨。
付亮指出，垄断性的铁塔公司应把利润控制在比较低的合理范围内，“在毛利率比较低的情况下，我觉得，引入民资不是特别合适，因为这很难给股东带来合理的回报”。同时，他还表示，对于铁塔这种具有较大垄断性的资源，其实也没有引入民资的必要，如果垄断资本有较大发言权的话，可能会存在一些冲突，况且现在也不是引入民资的时候，毕竟铁塔公司还没有确立商业模式。
马继华也不看好引入民资，他认为，铁塔公司毕竟盈利不高，能不能吸引还是个问题。实际上，引入民资、实行混合所有制，这都不切实际，拿一个用户要用的东西去引资是不大可能的。
付亮指出，不一定非要引入民资，实际上还是有别的路子可以选。第一种模式是，如果收益能保证超过银行存款，可选择在股票市场上市，上市实际上也是引入其他资本，但与现在的引入民资绝对不一样。第二种模式，若铁塔公司本身受三大运营商认可，三大运营商可以持续增持，且增持并不一定要有限定性，可以通过铁塔注入的形式，这样再注入铁塔资源就会相对容易些。
谈及铁塔公司的未来发展，马继华指出，目前还看不透，毕竟组织架构才那么几个人，“我认为，引入民资都是后话，铁塔的下一步规划，关键是要把班子先建起来”。运营商内部现在很多人想去铁塔公司，目前铁塔公司的人力架构中，有一些是从运营商、通管局过去的，那不去的人怎么办？弄一批人过去，那剩下的人又怎么办？很多人担心被裁员。目前组织结构才到省一级，将来要怎么继续下去还有待观察。</t>
    <phoneticPr fontId="5" type="noConversion"/>
  </si>
  <si>
    <t>爱立信中国市场两大目标：提升LTE份额 助推运营商运营转型</t>
    <phoneticPr fontId="5" type="noConversion"/>
  </si>
  <si>
    <t>9月25日消息 虽然中国的LTE商用刚刚起步，但庞大的网络规模和用户规模，使得中国LTE市场成为各家电信设备商最为垂涎的一块肥肉。作为电信设备市场的百年老店，爱立信在中国市场的TD-LTE招标中一直没有获得非常理想的份额，这是否会影响爱立信在中国LTE市场的信心与投入呢？
对此，爱立信中国首席市场官常刚在接受C114专访时明确表示，“以往的结果，绝对不会影响爱立信在中国市场尤其是中国LTE市场的信心和投入，爱立信在中国LTE市场肯定会一直坚持去做，也期望能够在这两年基础之上提升一下我们在中国LTE市场的份额。”
“今年爱立信在中国市场主要有两大目标：一是希望通过在LTE商用网络中产品的卓越性能表现，来增强中国运营商对爱立信的信心，积极扩大爱立信在中国LTE发展中的市场地位和市场份额；与此同时，我们会利用爱立信在运营支撑领域的丰富经验来支撑运营商进行运营转型，成功实践价值运营。”
国内市场机会仍大
中国的LTE市场究竟有多大？爱立信最新发布的《移动市场报告》显示，2019年中国将成为全球最大的LTE市场，中国内地广泛而持续快速部署的LTE网络使得该技术的用户数量至2019年底将超过7亿。这意味着，中国将占到全球LTE总用户数25%以上，全世界每4名LTE用户就有1名是中国人。
为了满足中国日益增长的4G用户对于LTE网络覆盖、网络容量、网络性能等方面的需求，力争在4G时代抢得先机，部署海量的LTE基站就成为运营商在4G时代决胜的关键。为此，三大运营商势必会大规模部署LTE基站，仅中国移动一家就计划在2014年底前建设超过50万个TD-LTE基站。
但在中国移动TD-LTE经过两期招标之后，国外设备商的份额占比在逐渐下降。而对于设备厂商而言，在中国移动TD-LTE二期集采完成之后，设备商们在中国移动4G版图上的格局也基本确定。常刚坦言，“在中国市场竞争有很多因素，不同厂商面临的压力也不同，爱立信在中国LTE市场的份额不大，为此我们也感到压力山大。”
不过，虽然国内最大的LTE项目中国移动TD-LTE一期和二期的招标已经接近尾声，但是未来还有很长的路要走。“到今年底，中国移动将完成50万个TD-LTE基站部署，未来可能还会需要更多基站的扩容。此外，中国的FDD牌照还没有正式发放，中国联通和中国电信大规模的LTE网络建设和推广还没有正式大规模启动，这些都是爱立信在中国LTE市场的巨大机会。”常刚说。
坚定投入发挥优势
确实如此，从产品的出货量和网络规模而言，中国市场毋庸置疑是全球最主要的LTE市场，其规模远远超过全球第二至第四名的LTE市场，甚至是第二、三、四名市场规模的总和。“所以从战略角度而言，爱立信对中国LTE市场的投入一直是非常坚定的。”常刚认为，“爱立信在中国LTE市场份额不理想，不过这已是历史。对爱立信而言，以往的结果绝对不会影响爱立信在中国市场尤其是中国LTE市场的投入。”
“爱立信在中国LTE市场肯定会一直坚持去做，也期望能够在这两年基础之上做得更好一些，提升一下我们的市场份额。”常刚表示，爱立信对于自身在LTE技术能力等方面的积淀还是有非常强的信心，包括产品的稳定性、网络性能、综合能力等方面爱立信都占据优势，客户对于爱立信所提供的价值也很认可。
谈及爱立信今年在中国市场的目标时，常刚表示，一是希望通过在4G商用网络当中产品的卓越性能表现，来增强中国运营商对爱立信的信心，积极的来扩大爱立信在中国4G发展中的市场地位和市场份额；与此同时，我们会利用爱立信在运营支撑领域的丰富经验来支撑运营商进行运营转型，成功实践价值运营。
目前，在移动宽带领域，爱立信仍是全球LTE市场领导者，爱立信预计拥有LTE TDD及FDD 25%的核心专利。全球50%的LTE商用网络由爱立信部署，是排名第二的竞争对手的两倍，爱立信网络承载着全球50%的LTE流量。此外，爱立信被全球最大的10家LTE运营商选作设备供应商，在全球最快的20个LTE网络中有14个是由爱立信提供网络设备。
贴近需求助推商用
可以肯定的是，中国LTE市场的潜力和机会仍然巨大，三大运营商在LTE网络建设与扩容等方面也将持续投入，仍然需要国内外电信设备商的积极参与和大力支持。
据常刚介绍，爱立信一直与国内运营商在LTE方面保持着紧密合作。例如，为了推动TD-LTE在中国快速商用部署，同时确保网络性能表现优异，爱立信在江苏南通TD-LTE商用网络上进行了实际网络性能验证，具体涵盖组网性能和单站性能验证。结果表明，爱立信为中国移动打造的TD-LTE网络性能明显领先于业界水平。在下行速率方面，小区PDCP均值速率达44Mbps，边界速率达17.5Mbps，而上行速率即使在小区参考信号强度达到-90dbm时，仍然可以达到9Mbps左右，这一结果远远超出竞争对手，并且上行小区边界覆盖具有3dB的优势。总体上来说，江苏移动在南通的TD-LTE商用网络的性能，可以和国外性能最优异的LTE FDD网络相媲美。
此外，爱立信还与运营商携手，在新一代的移动通信网络架构方面进行创新。前不久，中国移动首次联合爱立信采用基于密集波分复用技术的移动前传方案PAU 6000产品成功部署了C-RAN架构的TD-LTE网络，并于商用网络运营。该系统带来的优越性能将为中国移动的LTE用户带来更好的移动宽带体验，也将为中国移动创造实实在在的财富收益。
针对运营商在LTE混合组网方面的需求，近日，爱立信与中国联通合作，在中国联通网络技术研究院的商用设备上成功展示了TD-LTE与LTE FDD载波聚合，这意味着中国联通将可以通过现网软件升级，在条件成熟时快速实现TD-LTE和FDD-LTE的载波聚合和更深入的融合组网。这是在中国联通商用设备上实现的首次TD-LTE与LTE FDD载波聚合演示，标志着TD-LTE与LTE FDD的融合发展又向前迈出了坚实的一步。LTE FDD和TD-LTE载波聚合，可以帮助运营商更加有效地利用已有的频谱资源应对流量增长，同时为消费者提供更好的实际用户体验。</t>
    <phoneticPr fontId="5" type="noConversion"/>
  </si>
  <si>
    <t>工信部陈立东：适时研究发放LTE-FDD牌照</t>
    <phoneticPr fontId="5" type="noConversion"/>
  </si>
  <si>
    <t>中国电信今年将开通14万个4G基站 建设8万套分布系统</t>
    <phoneticPr fontId="95" type="noConversion"/>
  </si>
  <si>
    <t xml:space="preserve">9月23日下午消息 在“2014年中国信息通信业发展高层论坛”上，中国电信集团副总经理杨小伟透露，中国电信将继续加大基础网络建设。
预计到今年年底，4G基站将达到14万个，分布系统将建成8万套，实现重点城市4G的深度覆盖；光纤覆盖将达到1500万户，整个用户接近1亿户。不过，杨小伟并没有透露TDD与FDD的占比情况。 </t>
    <phoneticPr fontId="95" type="noConversion"/>
  </si>
  <si>
    <t>光迅科技以整体优势打造子系统品牌</t>
    <phoneticPr fontId="5" type="noConversion"/>
  </si>
  <si>
    <t xml:space="preserve">9月23日消息 互联网流量连年高速增长，给通信网络的传输带来极大挑战，推动100G光网络时代加速来临。2013年，中国移动与中国电信均进行了规模庞大的100G集采，今年以来随着100G开始规模商用，如何对100G系统进行数据采集、线路保护等，也早已提上了运营商的议事日程。
作为国内领先的子系统产品供应商，光迅科技已经跟上了运营商需求的步伐。光迅科技子系统产品业务部副总经理李海涛对C114表示，光迅科技基于100G系统的光链路保护设备已经成功推向市场，并可实现批量供货，今年下半年将对主要客户全面铺开；数据链路采集设备也已经完成样机研制并转产，正在进行客户试点测试，今年第三季度全面推向市场。
能够率先应用于100G系统，应该说是基于光迅科技多年来在子系统领域的深厚沉淀。但李海涛给出了更多的解读。“光通信行业十余年来有过不少波动，不少厂商都退出了。光迅科技踏足子系统领域十多年来，也曾面临不少困难，但始终坚持以客户为中心的理念，借助光迅科技强大的后盾，为客户提供全方位的服务。”
他表示，如同德国足球队以整体优势夺得世界杯冠军一样，光迅科技子系统产品依靠公司的整体实力。在技术上，拥有光学、硬件、软件等完整的开发平台；在市场上，拥有遍布全国的营销网络和工程服务团队，包括7个销售办事处、两个行业网办事处，超过50名工程师组成的技术支持和工程服务团队，为全国客户提供全天候24小时的维护和施工保障。
而且，自2012年光迅科技和武汉电信器件公司（WTD）合并后，成为国内领先的光器件全产品供应商，通过融合的开发平台，从器件到模块均为子系统产品提供了强大的技术支持。
李海涛表示，在今年年初，光迅科技对业务进行了改组，重组成三大部门：子系统业务部门、数据与接入业务部门和传输业务部门。其中子系统业务部有几大类产品：一是数据链路采集设备，主要应用在网络安全、用户行为分析等场景；二是光链路运行维护设备，主要应用在光缆阻断保护、监控和定位场景；三是传感类光器件，主要应用在光纤传感领域。
据了解，从芯片-器件-模块-子系统的光通信上游产业链中，子系统需求相对较小，技术门槛较高，因此进入的厂商不多，在这一领域光迅科技保持了较强的领先优势。李海涛预计，目前光迅科技在线路保护领域、数据链路产品、传感产品等均保持较高的市场份额。
不过，最近几年来，不少陷于红海竞争的器件厂商也纷纷踏足子系统领域，对光迅科技的市场地位构成了挑战。李海涛承认，更多厂商加入竞争，确实对光迅科技产生了一定影响，但市场需求也在增长，虽然某些产品市场份额有所降低，但整体来看，光迅科技子系统部门三大类产品销售形势都很良好。“2014年上半年，子系统产品销售收入较去年同期有大幅提升，第三季度预期仍可保持较高的增速。”
“竞争也时刻提醒我们要不断的提高产品质量、完善产品功能、降低产品成本，提高服务质量，以保持行业领先地位。”李海涛说。目前光迅科技从宽带技术上，不断在100G领域实现突破，并紧随行业发展趋势，在400G领域也将投入预研；此外还在加大集成度，降低功耗，践行“绿色网络”的理念；加强智能化设计，形成硬件平台化，软件个性化的风格。
此外，借助光迅科技强大的营销网络，子系统业务部一直都致力于多领域的应用开拓，除了光通信领域，在网络信息安全、电网、石油、铁路、互联网等领域，都有较好的拓展；近期，在紧密跟踪海洋资源开发与监测领域的应用。“子系统部门是光迅科技三大业务部门中的小弟。未来的市场规模和发展空间还有较大的潜力可挖。” </t>
    <phoneticPr fontId="5" type="noConversion"/>
  </si>
  <si>
    <t>中国移动8月新增4G用户913万 累计达2956.8万</t>
    <phoneticPr fontId="95" type="noConversion"/>
  </si>
  <si>
    <t>9月22日消息，中国移动今日发布8月份运营数据。数据显示，中国移动4G用户数增速加快，8月新增用户913.1万，累计达2956.8万户。
与此同时，中国移动3G用户数增速继续减缓，8月仅新增131万，累计达2.42213亿户；移动用户数净增246.2万，用户总数达7.96035亿户。</t>
    <phoneticPr fontId="95" type="noConversion"/>
  </si>
  <si>
    <t>京信通信称天线进入全球前三甲 产业需上调投资比重</t>
    <phoneticPr fontId="5" type="noConversion"/>
  </si>
  <si>
    <t>北京时间9月25日早间消息（张月红）进入4G时代，全球很多运营商，包括国内三大运营商都在运营多个制式多个频段的网络，这导致天面资源非常紧张，高话务量区域已是“天线林立”，再加上民众对“电磁辐射”的恐慌，选址难、建站难等挑战，运营商需要在尽可能小的天面空间下布置更多的天线，从技术上说，基于小型化的多频共用天线是最佳选择，这就是天线供应商面临的历史机遇。
这从国内设备商京信通信的天线产品线增长情况便能得到验证，京信通信天馈事业部总经理卜斌龙在北京PT展期间接受C114专访时表示，从收入贡献上讲，京信通信的天馈产品线占到产品整体营收的一半。
进入移动通信基站天线前三甲
卜斌龙引用了两家研究机构的数据，来说明京信通信天线产品的竞争力：美国ABI 2009年移动通信分析报告，京信通信进入移动通信基站天线前三甲，市场份额9%；美国EJL 2011、2012年分析报告显示，京信天线连续两年全球排名前三，并同德国凯斯林、美国康普三家被评为全球一级供应商。
天线产品随着移动网络的演进也在发生着变化。现在，高流量、低成本、按需覆盖、节能减排是移动通信网络发展的方向，随着通信频率的提高，无线电波的穿透和绕射能力越来越弱，传输损耗越来越大，城区宏站覆盖的难度越来越高。因此，卜斌龙认为，未来三到五年，移动通信天线发展趋势主要有三个特点：小型化和宽带化；一体化和有源化；智能化和分布化。
为了继续提升京信在天馈产品线的技术和产品竞争力，卜斌龙说，京信投入了巨大的人力和物力，对天线产品线进行升级改造，目前已基本实现了部件生产和装配自动化，未来三年力争实现整机生产自动化。同时京信也在投入巨资新建规模更大、精度更高的巨型微波暗室及更完备的可靠性测试平台，以确保其未来五到十年内的技术领先优势。
产品恰迎国内4G建设需求
卜斌龙介绍，京信通信在天线产品线的研发思路就是“规划一代、预研一代、开发一代”，京信通信早在三年前就启动了小型化和有源天线的预研，基于小型化技术的多系统共用天线已经开始应用了，刚好迎合了今年上半年国内三大运营商4G网络建设期的爆发式需求。随着铁塔公司的成立，三大运营商的共建共享也进入了快车道，为了抓住多系统共天馈的巨大市场机会，京信推出了新一代小型化LTE天线和两大系列LTE基站建设共天馈解决方案。不久的将来，京信还计划推出分布式的有源天线，再往后还有集中式的，基于绿能技术的，节能式的有源天线。
在节能式天线方面，京信通信的思路是将光伏材料和天线的一些技术相结合，因为天线是需要供电的，如果把天线罩跟光伏材料结合，充分吸收和利用太阳能，这样就可以为基站提供一定的能量。这项技术至少可以节约三分之一的电力。
据卜斌龙介绍，截止今年9月份，京信已经为全球客户提供了约56万副基站天线，比去年全年的发货量还多了2万副。另外，基于分布式的有源天线研究也取得了突破性进展，基于以上成绩，京信通信连续三年获得了国家重大专项中天馈课题的立项资格。
产业需要上调对天线的投资比重
然而，遗憾的是，和国内很多行业一样，低价竞争导致天线厂商研发资金不足，无法持续投入下一代新技术的研发。
后来，以中国移动为代表的运营商，在采购产品的时候调整重心，不仅关注成本和价格，对质量和可靠性的重视比以往也有了很大的调整，这使得市场的竞争情况持续好转。卜斌龙说，天线厂家应该投入更多资金，一方面做新技术的开发，另外一方面实现产业的升级。天线产品和移动通信行业的其他产品不一样，其他的产品是封闭场，只有天线是开放场，天线产品是和周围的环境有耦合关系的，天线在这个房间和另一个房间的测试结果是不一样的，放在这个屋顶和另一个屋顶，结果也是不一样的。
为推动国内天线行业的健康迅速发展，2011年10月，天线系统产业联盟成立，有25家成员单位，覆盖科研院校和天线系统产业链上下游的生产销售应用企事业单位。
天线系统产业联盟成立三年以来，做了大量工作，联盟通过大量的数据调查，发现基站天线在整个移动通信设备的投资比重大概只占到3%到4%，但是网络一旦发生故障有50%以上都是由天线引起的。
“现在大家都看到运营商在天线塔的选址、建塔方面花费了大量资金，天线的投资占比这么小，可是架设天线塔的目的就是为了放置天线，它才是核心产品。”</t>
    <phoneticPr fontId="5" type="noConversion"/>
  </si>
  <si>
    <t>上半年我国信息消费规模已达1.34万亿元</t>
    <phoneticPr fontId="5" type="noConversion"/>
  </si>
  <si>
    <t>千兆宽带需求显现：鹏博士云管端平台提升用户宽带体验</t>
    <phoneticPr fontId="5" type="noConversion"/>
  </si>
  <si>
    <t xml:space="preserve">随着高清视频，4K电视，3D，杜比音效等的发展，人们对于高速宽带的需求越来越明显。这也带来了宽带从2M向百兆，千兆的快速演进。
对此，鹏博士电信传媒集团常务副总裁吴少岩表示，宽带行业对于带宽的需求增长非常快，这与电脑对CPU的需求发展是一样的，如CPU不断的更新换代，286，386，586等CPU更新换代非常快。
千兆需求已现
互联网发展到现在，各种各样的应用层出不穷的出现，人们对于这种品质的要求，对于视频的清晰度，3D，还有杜比这些要求，使得宽带消耗越来越巨大。几年前，人们认为几十兆就可以满足要求。但百兆产品推出后，用户发现百兆宽带更加符合自己的使用需求，吴少岩称。
同样的，千兆宽带产品的推出，并不是超前市场发展。据吴少岩介绍，电信运营商三年前就在香港地区推出了千兆宽带产品，并得到了市场非常强烈的相应，千兆宽带用户迅速发展了起来。同时，在一些比较发达的国家，如韩国、日本等也推出了千兆，甚至是1G的宽带产品。
吴少岩表示，千兆宽带普及的关键不是在用户需求上，而是价格，如果价格可以让用户承受，它的普及并不是问题。
北京长宽电信服务有限公司（鹏博士所属品牌）总经理刘杰举例称，从去年3月份在北京发布百兆以后，用户需求已经超乎鹏博士预期。目前增量用户超过50%的用户选择百兆产品。这证明了用户对带宽的需求是没有止境的。特别是从去年开始的4K电视，带来了从视频包括节目源，到电视，到终端均支持了4K，这一块变化带来用户对带宽新的需求。目前，在高端用户市场，如别墅，高端公寓，已经出现百兆不能够满足带宽需求的状况。
同时，对于鹏博士来说，千兆宽带建设远没有三大运营商那样复杂。据吴少岩介绍，由于从2000年开始，鹏博士在宽带网建设上，一直坚持建设光纤网络的路线。光纤网络可以便捷的提供可以承载大带宽的产品，基本上不存在大的改造，或者是更新换代的问题，推出大带宽的产品更加容易，投资负担也较少。
据了解，目前，鹏博士已经在全国60个城市开展了宽带业务，并规划在未来三年覆盖100个城市。从2013年3月份开始，鹏博士在全国开始了大规模的百兆宽带提速战略部署，主推50M以上的大宽带产品，到2013年末，公司50M以上大带宽用户为133.65万户，占公司总在网用户的比例为21.7%。在百兆宽带迅速占领市场后，鹏博士集团于2014年7月打造的一款面向社区用户的高端产品，其特征是高速光纤接入，上下行数据传输对称，海量存储，内容全网分发，满足云计算的网络接入需求，是云时代的宽带传输网络。千兆宽带是鹏博士集团”云管端“战略的重要组成部分，千兆宽带在国内首推平民价格，面向家庭用户在全国范围进行产品推广。千兆宽带可以支持30-60M码流的4K高清视频点播、高清视频通话、云游戏、云课堂等多种智能家居云应用。
云管端塑造全新宽带体验  
除了不断为用户提供更高的带宽，鹏博士通过自己打造的云管端平台为用户提供更加的用户体验。
在"云管端"一体化发展战略升级推进下，鹏博士实现着从单一的宽带运营商向“千兆云管端”智能生态系统的发展。在持续规模化建设"宽管道"的同时，通过整合云端资源打造生态链，内容与应用的创新，进一步提升了用户体验，拉动平台效应开始显现，用户ARPU值开始提升。据预计，今年内公司50M以上的高ARPU值用户将继续新增200万，全年宽带用户预计可以达到850万左右。
而云管端生态链建设也成为千兆宽带业务开展的重要支撑。据了解，为确保公司业务特别是大宽带产品策略的顺利实施，鹏博士实施对全国宽带网络的优化维护，公司和中信网络合作，完成了全国IP骨干网一期项目的升级和改造；规划改造和升级了包括北京、上海、广州、深圳、武汉等城市在内的城域传输网；建立了"集中管理、集中维护、集中调度"的网络运行管理体系，建立并逐步完善IP骨干网、传输网的运行维护规范，保证了 IP长途网、长途传输网的运行管理有序可控，从而更好地支持公司业务的全面发展。
鹏博士常务副总裁吴少岩表示，千兆宽带是下一代互联网的基础型网络，是一个属于整个行业努力的方向，希望在信息通信全行业的共同努力下，通过激活云管端平台带来的智能家居生活，以应用驱动影响并改造网络服务，最终迎来”万物互联，服务云端“的全新智能生活时代。
据吴少岩介绍，基于云管端平台，鹏博士已经推出了像家庭院线，游戏等业务。这些均改变了传统业务模式。如通过云我们可以大幅降低成本，使原本高昂成本的大型游戏等应用进入更多的用户家庭当中。另外，在线教育也为整个教育行业提供极致体验。未来，鹏博士将会推出更多基于云管端平台的应用来为用户提供更加的宽带体验，如家庭康复治疗，远程医疗等。
目前，鹏博士已经面向企业、个人用户推出“无限店”、“无限宅”品牌；除了云端和管道的建设外，鹏博士将以OTT盒子为突破口建设以终端盒为基础的家庭智慧中心，今年推出的大麦盒子通过绑定宽带网络，同时引入优质内容资源，应用也将推动高带宽网络的需求。
云管端平台的打造对业务的促进作用也逐渐显现。刘杰称，在推出云管端平台之前，用户选择鹏博士的产品，主要是因为更具有性价比的接入服务。而从去年底发布了大麦盒子之后，鹏博士通过大麦盒子的优质内容反过来拉动了宽带业务的增长。而未来包括大麦盒子，大麦路由，大麦教育，大麦智能家居更多的产品可以进一步拉动业务增长。
此外，云管端平台也正在推动鹏博士在智慧家庭领域的发展。据了解，鹏博士设立了专门的公司，来针对智慧家庭项目进行跟踪、研发，并配合大带宽产品，云管端平台，延伸出更多的能够给家庭提供智能化、娱乐化等的产品。
同时，从打造云管端平台起，鹏博士就十分重视网络安全问题。据吴少岩介绍，鹏博士一直强调自主研发，从云平台建立起，鹏博士便一直进行着自主研发或是与国内厂商进行合作，为用户提供放心、安全的产品。 </t>
    <phoneticPr fontId="5" type="noConversion"/>
  </si>
  <si>
    <t>前8月国产专利数量三倍于高通 背后难掩核心专利缺失</t>
    <phoneticPr fontId="5" type="noConversion"/>
  </si>
  <si>
    <t>人民网与知识产权出版社i智库近日正式推出“中国专利排行榜”。从今年前8个月的专利授权量情况来看，中兴、华为(以下简称“中华”)两家公司的专利数量总和三倍于高通公司。由此可见，在专利方面，中兴、华为等中国厂商已经掌握了一定的数量优势。但由于早期专利积累薄弱，高通公司等国外企业占据强势地位的局面仍没有改变，中国企业在进军海外市场时仍面临诸多专利壁垒。因此，除了要在量上占据优势外，中国厂商在核心专利的研发上也不能止步。
前8月国产专利数量三倍于高通
随着经济从中国制造向中国创造发展，近几年来经过国内厂商的不懈努力，国产专利不足的尴尬局面正不断改善，甚至在专利数量上国产终端厂商已经积累了一定的优势。截止至去年底，中国发明专利申请量已经连续三年位于全球第一，在国际专利舞台上，中国无疑已经成为最具活力、最为重要的国家之一。
国内企业在专利申请量上的优势从近日人民网与知识产权出版社i智库正式推出“中国专利排行榜”可以看出。
据知识产权出版社i智库主任崔国振介绍，授权量数据一直以来都是衡量专利质量的重要指标之一。“中国专利排行榜”以当月中国专利授权量为基础，由五大核心榜单组成，分别为：地域分布排行、企业申请人排行、高校申请人排行、科研机构申请人排行和自然人申请人排行。每一榜单都按照专利的类型(发明专利、实用新型专利和外观设计)进行了细分排行。
企业申请方面，从今年前8个月的专利授权量情况来看，华为技术有限公司(以下简称华为)五次获得企业的月度发明授权量第一名，中兴通讯股份有限公司(以下简称中兴)获得两次，一直令国内企业倍感焦虑的高通股份有限公司(以下简称高通公司)在前8个月中有7个月都进入到了前十名。从前8月的专利授权总量来看，中兴以总量222个排名第一名，华为以总量131个排名第三，高通公司总量94，排名第五。中兴华为两家公司专利总和三倍于高通公司。
专利缺失影响国产终端商拓疆
近年来，国内市场的日趋饱和促使越来越多的中国终端商将眼光延伸到海外。从CES、MWC到IFA，越来越多的中国厂商活跃在国际电子消费展的舞台上，其中, 中国终端厂商俨然成为这些展会的常客，甚至占据了国际展会的半壁江山。对于中国终端商来说，增加自己在全球市场的影响力，进行海外扩张可以保持自身的发展并增加盈利。
作为电信设备供应商之一的华为目前有相当可观的一部分利润来自海外市场，今年上半年其智能手机出货量在中东和非洲市场的增长超过了6倍，在拉丁美洲增长了近4倍。而中兴，今年第二季度在北美地区以7.4%的市场份额成为预付费市场的第二名。
不过业内人士认为，中国终端商看似在海外市场上发展的风生水起，但是从整体来看，在非洲、拉美等新兴市场发展的较为顺利，在欧美等国家却是举步维艰，这一方面与欧美等国家市场发展较为成熟有关，另一方面与这些国家的专利壁垒有关。
众所周知，我国智能终端企业在海外市场中遇到了前所未有的专利压力，国外企业尤其是NPE(非专利实施实体)发起的针对中国企业专利诉讼、美国ITC发起的“337”调查和高额的专利许可收费等接踵而至，成为了中国企业开拓海外市场的主要阻力。
据国内某知名手机厂商介绍，中国企业赚到第一个100万元，平均就要花费了40万元申请专利。高昂的专利申请费令很多公司畏惧，尤其是国际专利，光一项专利的撰写费就达到10多万元，申请美国专利需要花10万元、欧洲专利花20万元、日本专利10万元。
而且随着中国终端商在海外市场份额的扩大，这些专利诉讼将会越来越多，专利收费将越来越高，这些都提高了我国智能终端企业拓展海外市场的门槛。HTC董事长王雪红曾感慨：“中国若无核心技术，将永远被欧美公司阻挡在外。”
核心专利研发不能止步
想要打破专利壁垒，并没那么简单。目前，各大“走出去”的中国企业正在积极应对。
作为最早一批加入了全球市场的中国企业，华为采用的是“交换专利”方法。自公司2006年与沃达丰成立第一个联合创新中心以来，已在欧洲与主流运营商建立了18个联合创新中心。联合创新中心所涉足的技术研究领域，从最初的无线接入，扩展到网络通信技术、业务支撑系统、能源及行业解决方案等各个主要领域。
而在下一代技术的市场竞争中，欧洲已被华为圈定为第二本土市场。此前，华为已经完成了在欧洲的本地化。2013年，华为在欧的采购金额达到34亿美元，同比增长11%。华为在欧洲的7700多名员工中，80%是本地人。未来5年，华为还将在欧洲新招聘5500名员工。
中兴方面，也在积极的进行技术研发，公司每年在北美地区投入的研发占到总收入的10%，近5年累计研究投入400亿元。其中很大一部分用于专利的建设，包括基础专利、核心专利以及一些手机各个方面的专利。
此外，国内最大的个人电脑制造商联想于2014年年初收购了日本公司NEC的手机专利，随后又以29.1亿美元从谷歌收购了摩托罗拉移动手机业务，这些举措使联想在获得新专利的同时，也获得更多的分销渠道。
除了专利转移外，抱团策略是我国智能终端企业短期内应对专利危机的最直接的方式。实践证明，降低专利风险或者增强专利许可费的谈判能力主要有两种方式：集体谈判和增强专利实力。
当然，无论是抱团还是专利转移都不足以解决国内智能终端企业遇到的所有问题，长期来看仍需要企业增加自身专利研发投入，增强自身专利实力。</t>
    <phoneticPr fontId="5" type="noConversion"/>
  </si>
  <si>
    <t>联发科：2015下半年64位处理器将成为市场主流</t>
    <phoneticPr fontId="5" type="noConversion"/>
  </si>
  <si>
    <t xml:space="preserve"> 9月23日消息 一年一度的2014中国国际信息通信展览会今天如期开幕，作为将手机价格拉下神坛的主要贡献者，联发科中国区总经理章维力先生参加了第一天的高端访谈，并分享了联发科对产业的理解，对与三大运营商的合作充满了信心。
2014可以说是中国真正的4G元年，三家运营商纷纷开通了4G服务，所以，4G成为不可逾越的话题。“联发科在今年4月14号开始在中国移动做4G芯片的入库测试，只用了三个礼拜的时间，就通过了中国移动的4G的测试。在这个基础下，我们快速提推出了主流产品6582和6290，在此基础上又推出了64位的产品6732。”章维力说。
近日，联发科可谓动作频频，本月中旬，联发科宣布将 Android  系统专用的流量压缩服务欧朋流量宝 (Opera Max)，内置于联发科技的64位元4G LTE系统单芯片解决方案 MT6752 及 MT6732 中。两家公司合作所提供的智能手机解决方案，可让消费者在没有任何额外开销的情况下，将原有的手机流量额度增加高达 50% ，全面提升智能手机的使用体验。
追溯到两个月以前，联发科发布了全球首款支持2K屏幕的64位真八核™ LTE智能手机系统单芯片解决方案(SoC) MT6795。联发科这款高端智能手机SoC将有助于手机厂商打造旗舰级手机，快速迈进Android™ 64位的新时代。
MT6795是市场上首款为旗舰级智能手机而设计的64位4G LTE真八核SoC，以高达2.2GHz频率运行。采用联发科技CorePilot™技术的MT6795，提供世界级多核心处理器性能和热能控制，以及频率高达933MHz的双通道LPDDR3，提供顶级智能手机专属的内存带宽。同时MT6795还支持120Hz动态影像显示与内容生成，并可制作每秒480帧(480 fps)、以1/16慢速播放的1080p全高清超慢镜(Super-Slow Motion)影片。
联发科预计2015年下半年，64位处理器产品会成为市场上的主流产品，是因为64位能够把所有的CPU计算能力更好地强化。同时，它能够支持更大的内存。基于终端侧的视频，以及不断提升的性能，都需要内存的提高，所以，64元会是明年下半年成为市场上的主流产品。”
对于产品如此自信的联发科对于和中国三家电信运营商的合作同样充满信心。“三大运营商联发科目前都有规划，有的已经在支持，有的规划要支持。举个例子来讲，比如中国移动的五模十频以及中国联通的需求，联发科现在都能支持。”章维力说。
随即，章维力话锋一转，表示联发科也计划在明年能够推出支持CDMA制式的产品，这样就可以支持到中国电信。“这是我们的产品规划，我们会尽快推出支持中国电信的芯片产品。目前来讲，联发科今年在4G上的目标也已经明确，希望能够做到3000万片，相信绝大部分出货量都来自于中国。</t>
    <phoneticPr fontId="5" type="noConversion"/>
  </si>
  <si>
    <t>中国电信开启悦me智能机顶盒免费预约 下月16日正式销售</t>
    <phoneticPr fontId="95" type="noConversion"/>
  </si>
  <si>
    <t xml:space="preserve"> 9月23日凌晨消息 据知情人士透露，中国电信将于今天正式开启了悦me智能机顶盒的预约，用户可在中国电信网上营业厅及掌上营业厅免费预约这款全新智慧家庭终端产品，同时即日起至9月28日期间，在中国电信网厅、掌厅成功预约的用户，还有机会获得《中国好声音》决赛门票一张。据悉，悦me智能机顶盒将于10月16日正式销售。
据悉，本次开放预约的产品为悦me智能机顶盒+悦me卡的组合产品，地区包括上海、江苏、安徽、贵州、江西、重庆、甘肃、四川、吉林、山西、天津、黑龙江、内蒙共13个省市。自9月23日起，上述地区的用户便可在中国电信网上营业厅及掌上营业厅，免费预约这款全新智慧家庭终端产品。
具体流程方面，用户登录只需在中国电信网上营业厅及掌上营业厅的悦ME专区页面，填写相关预约信息，即可完成。与此同时，在9月23日—9月28日预约首发阶段，成功预约并分享的用户，还可获得第三季《中国好声音》决赛现场门票的抽奖机会，中奖用户在电信客服核实身份后，即可获得好声音决赛的门票。
此外据透露，悦me智能机顶盒将于10月16日，在中国电信网上营业厅、掌上营业厅以及天猫专区正式销售，价格为299元，送价值200元的一年服务。届时，用户可通过上述渠道购买到这款悦me产品，以享受到高效、舒适、安全、便捷的智能家居生活。
据了解，悦me智能机顶盒是中国电信面向智慧家庭推出的家庭信息化服务综合解决方案，不但可为用户提供更加丰富的电视频道和海量高清视频点播服务，还面向老百姓的衣食住行，引入了丰富的便民信息，可提供全面的家庭信息服务，包括车辆违章、快递信息、当日菜价、天气、社保及公积金等与生活息息相关的信息。</t>
    <phoneticPr fontId="95" type="noConversion"/>
  </si>
  <si>
    <t>爱立信载波聚合多项创新 助力中国联通打造精品网络</t>
    <phoneticPr fontId="5" type="noConversion"/>
  </si>
  <si>
    <t>9月26日消息 爱立信与中国联通以“网络社会的创新与实践”为主题，合作展示了一系列移动宽带最前沿的技术及应用。其中，爱立信和中国联通首次成功完成了基于商用网络设备和商用终端的TD-LTE与LTE FDD载波聚合、LTE FDD三载波聚合、HSPA下行63Mbps上行11Mbps、HSPA异频三载波、数据压缩加速等移动宽带前沿技术的创新展示，并且首次联合中国联通展示了基于商用终端和商用网络设备的LTE广播（eMBMS）业务。
中国联通网络技术研究院无线技术首席专家马红兵指出，本次与爱立信合作演示的内容，基本上可以说是为中国联通量身定制的，是紧密切合中国联通网络现状提出的一些更适合中国联通网络发展的新技术和功能，将帮助中国联通进一步提升用户感知和网络竞争力。我们也希望爱立信等国外设备商能够把国外的视野、经验带给中国联通，帮助中国联通更好提升网络竞争力。
爱立信中国首席市场官常刚表示，爱立信将与中国联通紧密合作，继续探索网络发展的技术可能性，帮助中国联通为消费者提供更好的用户体验，共同推动网络社会在中国的创新与发展。
TDD与FDD载波聚合演示：峰值速率达260Mbps
当前，凭借支持上下行频谱带宽非对称配置、频谱相对集中灵活、带宽更大等优势，TD-LTE得到了全球运营商的广泛认可。中国政府更是把2.6Ghz上110Mhz频谱全部划分给了TD-LTE，以支持TD-LTE的发展。
常刚指出，LTE FDD和TD-LTE同源共流，却又各有所长——LTE FDD的覆盖及性能更好，TD-LTE上下行流量配比更灵活，载波聚合则使这两种技术融为一体、互相补充，大幅提升了运营商的应用覆盖效果和频谱效率。
据了解，此次在商用设备上展示的基于中国联通频段的1.8G Hz（Band 3）的FDD 2x20MHz带宽和2.6G（Band 41）的TDD 20MHz带宽的载波聚合，获得了高达260Mbps的峰值下载速率。这意味着中国联通将可以通过现网软件升级，在条件成熟时快速实现TD-LTE和LTE FDD的载波聚合和更深入的融合组网。
这是在中国联通商用设备上实现的首次TD-LTE与LTE FDD载波聚合演示，标志着TD-LTE与LTE FDD的融合发展又向前迈出了坚实的一步。LTE FDD和TD-LTE载波聚合可以帮助运营商更加有效地利用已有的频谱资源，应对流量增长，同时为消费者提供更好的用户体验。
FDD三载波聚合演示：峰值速率达375Mbps
同时，“伴随LTE的进一步发展，未来运营商可以使用更多的频谱部署LTE，并进行载波聚合，以获得更好的用户体验。”据常刚介绍，此次爱立信和中国联通携手首次在国内商用设备上展示这一技术的可行性，900Mhz（Band 8）的FDD 2x10Mhz带宽，1.8Ghz（B3）的FDD 2x20Mhz和2.1Ghz（Band1）的FDD 2x20Mhz带宽聚合，获得了375Mbps的峰值下载速率。
数据压缩加速是爱立信联合高通开发的创新技术，提升了上行的传输速率。据常刚介绍，本次爱立信联合中国联通，在中国首次展示了此项技术。展示中，爱立信使用商用智能手机，工作在一个HSUPA的载频上，手机的上行速率远远超过理论的空口极限速率5.76Mbps。因为加速了上行信令交互，手机的下行速率也同样得到大幅提升。
此外，LTE广播（eMBMS），能够使用较少的网络资源，满足大量用户同时观看高清视频的需求。常刚表示，爱立信一直在引领这项技术的发展和应用，从新技术的提出到推动标准的形成，从推出全球首次技术展示到欧美、亚太等多个地区的预商用部署，不断引领着创新。此次展示完全基于商用终端和商用设备，表明爱立信完全具备帮助运营商快速实现商用部署的能力。
发挥优势：HSPA多载波和异频三载波大幅提升3G用户感知
4G网络的大规模商用部署，并不意味着3G网络将被替代，多代系网络长期共存将成为一种趋势。据爱立信预计，至2019年，全球的HSPA的用户数会持续增长至66亿，HSPA仍然是移动宽带发展的主力。常刚表示，爱立信将持续投入HSPA的研发，支持HSPA技术的不断演进发展。
本次活动中，爱立信与中国联通首次展示HSPA多载波技术。通过捆绑三个2.1Ghz（Band 1）HSPA下行载波和2个2.1Ghz（Band 1）HSPA上行载波，实现了下行63Mbps和上行11Mpbs的峰值速率。
同时，爱立信全球首次展示异频三载波技术，通过捆绑一个900MHz（Band 8）的载波和两个2.1Ghz（Band 1）HSPA载波，实现下行峰值速率63Mbps。相比于捆绑三个2.1Ghz的HSPA载波，异频三载波HSPA可以充分利用低频段带来的覆盖优势，提高边缘速率、提升应用覆盖。
对于这些非常切合中国联通网络现状的创新性技术演示，马红兵表示，中国联通3G网络良好的性能和体验大家有目共睹，我们认为3G网络的生命周期将长期存在，所以我们希望让中国联通3G网络用户继续享受到3G网络更新所带来的更好体验，比如爱立信这样的厂商能够帮助我们以比较合理的成本继续提升3G网络能力和用户体验。
4G的每比特成本低于3G、网络速率更快，马红兵称，今后一段时间，可能我们明年的投资重点就要向4G进行倾斜，这也取决于国家相关政策方面的许可，一方面中国联通有责任把TDD技术用好，另一方面把TDD和FDD融合网络做好也是联通发展平衡的一个需求。从中国联通而言，我们会从3G到HSPA，把国际最主流的技术优势发挥到最好，同时我们也会按照国家相关政策的要求，把LTE TDD和FDD的融合网络做到非常好的水平。
马红兵表示，现在中国联通的LTE网络不存在两个独立网络的问题，而是一个完全融合的网络，比如BBU一个小基框都是可以共用的，从终端到后台到计费再到开户全部都是融合的，不再区分FDD和TDD，这也有助于我们打造精品网络和提升用户体验。
面向未来：5G和纸联网
此外，在面向未来的移动通信技术演进和创新方面，5G和纸联网等前瞻性技术勾画出了网络社会的愿景，为网络社会提供更高效、更智能的信息传输。
常刚指出，尽管5G的商业应用要到2020年前后才会陆续推出，但爱立信5G网络技术演示表明，爱立信已具备实现每秒5.8Gbps空口峰值速率的能力。5G技术所带来的网络性能可以从容应对不断增长的移动数据需求，并更轻松的支持新一代M2M应用。
纸联网的技术显得更加神奇：一手触摸饮料杯，一手触摸连接了平板电脑的“人体互联”感应装置，饮料成分、卡路里数值、饮料运输方式和运输距离便直观可见，爱立信将2014年巴塞罗那世界移动通信大会（MWC2014）上的“纸联网”带到了中国联通。常刚表示，纸联网根据印刷电路确定唯一身份，并将人体作为通信介质，与智能手机相连，纸张也将成为500亿连接的一部分。</t>
    <phoneticPr fontId="5" type="noConversion"/>
  </si>
  <si>
    <t>浪潮K迁工程顺利推进 电信等行业发展空间大</t>
    <phoneticPr fontId="5" type="noConversion"/>
  </si>
  <si>
    <t>9月26日消息 9月23日，浪潮在济南举行“K迁工程”全国巡展，并发布了天梭K1 910产品，进一步完善丰富了浪潮在K1的产品线。这使得浪潮主机业务完成了从高端到中低端市场的延伸，形成了对关键应用主机市场高中低领域的全线覆盖。至此，浪潮主机业务完成了从技术突破到产业化布局的再次升级。
领跑中国服务器市场
浪潮集团副总裁王方在发布会上表示，2014年中国服务器格局发生新的变化，浪潮服务器成为中国有服务技术统计数据以来，首次获得出货量第一的本土企业，浪潮服务器在第二季度出货量同比增长69%，继续领跑中国服务器市场。
我国信息化建设一直高度依赖进口，关键应用主机被国外垄断的情况更为严重，95%以上的市场是清一色的国外品牌，特别是在金融、电信、能源、交通等关乎国家命脉的系统领域，90%的业务运行在国外主机系统之上。浪潮天梭K1的发布，使中国成为世界上第三个掌握最新主机技术的国家之一。而浪潮的K迁工程不但加速了国产主机的替代进程，也从根本上保障了国家信息安全。
K迁工程的顺利推进源于多种因素，2014年浪潮的K1不仅得到了IBM等全球主流数据库的支持，并且在国内产业合作伙伴的规模也进一步扩大，在去年9月27号成立的国产主机系统联盟由最初成立的22家发展到现在的38家，在上周六召开的联盟会议上又有20几家公司申请加入。
电信等行业发展空间大
为了让关键行业用户尽快用好天梭K1系统，在2014年1月份浪潮开始了K迁工程，已经有近百家合作伙伴参与到K迁工程中来，已经在金融、能源、交通、公安、财税等十几个关键行业实现了成功运用。
浪潮集团副总裁胡雷钧表示，电信这几年的小机业务相对来说比较稳定，没有大规模升级换代，因为已有的平台相对整个移动网站和数据网站来说更加标准，电信行业面向大数据和未来的云计算的服务模式处在转型阶段，浪潮在这里会有很大的发展空间。而且里面的机会不止是主机，通过导入这种关键主机基础的产品，慢慢建立起信誉，后面觉得原先的运维品牌，包括运行传统等等，必然会应用更多的新技术，平台迁移的时候，用K1这个产品也会更成熟。
在金融行业，在建设银行、邮政储蓄银行等也实现了天梭K1的应用；在地方政府中北京市财政、山东省财政、郑州市政府等都采用了天梭K1系统；在能源行业，如南方电网一年的份额中有35%是浪潮的；在社保行业，今年也正在起步阶段。</t>
    <phoneticPr fontId="5" type="noConversion"/>
  </si>
  <si>
    <t>英特尔90亿入股紫光芯片设计企业 持股20%</t>
    <phoneticPr fontId="5" type="noConversion"/>
  </si>
  <si>
    <t>英特尔公司和清华控股旗下紫光集团有限公司（“紫光集团”）今天共同宣布，双方已签署一系列协议，旨在通过联合开发基于英特尔架构和通信技术的手机解决方案，在中国和全球市场扩展英特尔架构移动设备的产品和应用。英特尔同时将向紫光旗下持有展讯通信和锐迪科微电子的控股公司投资人民币90亿元（约15亿美元），并获得20%的股权，这一股权交易有待相关政府部门的批准。
展讯和锐迪科是两家国内的芯片设计公司，开发用于智能手机、功能手机和其他消费电子产品的移动芯片组平台，这些产品支持2G、3G和4G无线通信标准。
英特尔公司首席执行官科再奇表示：“中国现在是全球最大的智能手机消费市场，并且拥有世界上人数最多的互联网用户。英特尔在中国已有29年的投资历史，此次与清华紫光的战略合作，是英特尔在中国发展历程中的一个新的里程碑。本次合作将令英特尔能够更多更快地交付基于英特尔架构和通信技术的解决方案，从而提高支持中国及世界各地更广泛移动用户的能力。”
紫光集团董事长兼总裁赵伟国表示：“大力发展集成电路产业已经上升为国家战略。紫光与英特尔的战略合作涵盖了从设计开发到市场营销、资本运作等多个层面，充分显示了作为世界半导体领军企业的英特尔公司对中国市场的信心和对中国半导体产业的承诺，必将推动中国半导体行业的技术进步，进一步提升中国企业的国际竞争力和市场地位。”
根据协议条款，展讯通信将联合开发和销售一系列基于英特尔架构的系统芯片（SoC）产品。首批基于英特尔架构的系统芯片产品将于明年下半年上市，并由两家公司共同销售。
“采用英特尔架构技术，这将加速我们系统芯片（SoC）的发展并丰富我们的产品组合，令中国及全球的手机厂商都从中受益”，展讯通信董事长兼首席执行官李力游表示：“我们非常荣幸能与英特尔合作并研发新产品。”
英特尔中国区总裁杨叙表示：“本次与清华紫光集团的战略合作开启了英特尔在中国发展的新篇章。这次合作展示英特尔对中国的承诺，我们正进一步加速战略部署，支持中国自主创新技术。”
两家公司预计，英特尔的此次投资将在2015年初完成。</t>
    <phoneticPr fontId="5" type="noConversion"/>
  </si>
  <si>
    <t>DirecTV股东批准AT&amp;T 485亿美元收购要约</t>
    <phoneticPr fontId="95" type="noConversion"/>
  </si>
  <si>
    <t>北京时间9月26日上午消息，美国卫星电视运营商DirecTV的股东周四以99%的通过率，批准了AT&amp;T总额485亿美元的收购要约。
该交易是今年5月宣布的，AT&amp;T将借此获得一项覆盖全美的电视服务。AT&amp;T相信，将DirecTV与该公司现有的无线网络服务整合后，将可以更好地与无线网络和有线电视竞争对手对抗。除此之外，该公司还将在其遍布全美的营业厅内推广捆绑套餐。
AT&amp;T目前可以通过其U-Verse平台提供电视和宽带服务，但仅限于部分地区。正因如此，该公司才决定收购DirecTV。
DirecTV和AT&amp;T仍需等待美国联邦通讯委员会和司法部的批准，预计该交易将于2015年上半年完成。</t>
    <phoneticPr fontId="95" type="noConversion"/>
  </si>
  <si>
    <t>澳TPG电信将加入付费电视市场争夺战</t>
    <phoneticPr fontId="95" type="noConversion"/>
  </si>
  <si>
    <t xml:space="preserve">澳大利亚廉价互联网服务提供商TPG将从2015年初开展收费电视服务，与Foxtel和FetchTV展开竞争。由此，澳大利亚将形成三家电信公司争夺付费电视市场的局面。
据澳大利亚《时代报》报道，互联网协议电视(IPTV)已成为电信公司保持顾客品牌忠诚度方面越来越看重的服务。TPG的消费者业务总经理克雷格·利维表示，TPG拥有广播电视技术已有很长时间，但一直缺少的是客户要求的电视内容。不过现在TPG电信已经获得优质的电视节目内容，也因此TPG 电信将参与付费电视争夺战提上了日程。
不久前，TPG以4.5亿澳元的价格收购了澳大利亚第三大固定电话供应商AAPT，并在建筑与城市之间大量布线，这一举措大大降低了数据运输的成本，也可以使TPG为其客户提供更廉价的IPTV服务。
TPG在23日发布的报告称，公司在2014财政年度期间净利润增长15%，达到1.72亿澳元，收入同比上升34%达到9.7亿澳元。 </t>
    <phoneticPr fontId="95" type="noConversion"/>
  </si>
  <si>
    <t>新兴因子驱动流量营销创新发展 国际流量营销创新观察</t>
    <phoneticPr fontId="5" type="noConversion"/>
  </si>
  <si>
    <t>全球运营商围绕流量开展经营升级与营销创新的历程，正是通信产业面对互联网冲击以转型谋求新生的过程。互联网摧毁了运营商曾经的“围墙花园”，却也将以用户为中心、强调用户差异、重视用户力量的互联网思想播种在运营商未来的花园之中，让体验、关系、社交成为运营商流量营销的新兴驱动因子。
体验因子
互联网基本价值观即“用户至上，体验为王”。用户体验是所有成功互联网产品的必备要素，也必将成为流量营销创新发展的重要驱动。而决定用户体验好坏和价值高低的各个环节与各类因素，正可成为运营商开展新兴流量营销的触点和抓手。
创造体验的环境与条件，提供全渠道一致性服务
互联网时代渠道及客户触点的多样性，正成为运营商打造全生命周期体验的挑战，却也可以创造营销差异化的机遇。美国运营商T-Mobile自2013年Q1推出“去运营商化（Un-Carrier）”系列营销方案以来，在2014年Q2推出了以“7夜情”为主题的Un-Carrier5.0活动Test Drive——任意用户只要通过官网注册并提交699.99美元押金，就可免费拿到一部iPhone 5S并使用T-Mobile的服务7天。试用结束后将手机归还任何一家T-Mobile门店即可，不收取任何费用，不捆绑任何条件。这鼓励用户在无需解约当前运营商的零门槛条件下，与T-Mobile共同创造7天7夜的“激情回忆”。
从令人遐想的线上宣传海报到体贴细致的线下实体店服务，T-Mobile创造了一种新奇刺激的体验情景，并尽可能降低用户的体验成本，提供优质产品以及线上+线下的全渠道一致性服务，围绕用户体验与关键触点，开展了全程的创新流量营销。
在体验中与客户共同创造价值，延伸价值链
西班牙电信O2旗下英国虚拟运营商Giffgaff是全球首家社区模式运营商，100%在线运营。基于用户自治的在线社区与“Payback Rewards”机制，用户直接参与销售、服务、营销甚至产品开发，获得积分就可兑换话费或现金。例如，老用户每发展成功一个新用户可获500积分，每推荐成功一个新用户可获200积分。
根据Giffgaff官网实时更新公布的数据，截至2014年8月底，其用户已经贡献了12362条有关产品设计、服务改进等的建议，其中544条已实现，24条正在实施。无论是提供改善建议，或者是在社区中为其他用户提供答疑解惑的帮助，也都同样可获得积分。根据Giffgaff规定，每1积分可兑换1便士（penny），Giffgaff会每个月向用户发送积分统计邮件，并提供每年两个时段（6月和12月）的兑换时间，让用户可以选择以现金、话费或慈善捐款的方式进行积分兑换。
Giffgaff 2010年Q2正式提供服务，预计2014年年底将有100万客户，并推出4G服务。独特而优异的用户体验使得Giffgaff的新客户25％来自老客户推荐，并成为唯一一家在客户满意度调查中NPS（用户净推荐值）得分与Google等互联网公司相当的运营商。
Giffgaff所做的，正是把握住体验经济中的三个关键因素：向客户开放价值创造过程，与客户共同创造价值并提供独特的体验；超越客户预期，让客户收获体验溢价并提升重复体验的可能；延伸价值链，与客户的交易完成意味着更多共同体验的开始。
关系因子
互联网经济成功崛起的内因之一，是强调用户差异并积极满足用户的个性化需求。同时，互联网还使得用户的个性化信息极大丰富并可以被收集和分析。这使得今天的用户细分不仅可以基于人口统计、购买模式或用户价值，更可以基于用户所希望的个性化关系。因此，基于个性化关系的市场细分在运营商的批量供给和用户的个性需求之间架设起了新的桥梁。根据国际最新的消费者关系研究指出，目前已提炼出29种用户希望和企业建立的典型关系，并且每种关系都与市场份额或收获溢价相关。例如，希望和企业建立“婚姻伴侣”关系的用户，要求企业对自己保持忠诚富于关爱，不轻易涨价或降低产品品质，有温馨的服务，同时自己也愿意持续支付适当的价格——这一稳定的消费者关系将非常有助于企业维持市场份额，但难以获得溢价。相反，希望和企业建立“一夜情”关系的用户，要求的是隐私保护与来去自由，强调最高品质的产品服务还希望每次消费都获得新鲜变换的感受，也愿意为此支付很高的价格——这样的消费者关系能为企业带来高收入却很难保持市场份额的稳定。当前，利用个性化关系开展营销，也正在成为流量营销的一种新趋势。
基于关系的产品设计与价值深耕
美国运营商Verizon在其流量分享套餐“The More Everything Plan”基础之上，针对“父母型”消费者角色的用户，推出了系列流量增值产品：在满足个人通信需求层面推出了手机备份、防毒、防盗、垃圾信息拦截等基础服务；在满足照顾子女需求层面，推出了手机上网内容过滤、流量分配、应用监控等典型服务；在满足家庭整体通信需求方面，进一步推出了实时家庭成员位置地图、家庭急救一键呼叫等高级服务。
以上设计理解并考虑了父母型用户在消费流量产品时的功能需求和情感需求，在基础产品之上叠加具有体贴、爱护等情绪特征的增值产品，不仅实现了对现有用户的价值深耕，更有助于强化这类用户和自己保持类似“婚姻伴侣”的忠诚关系。
基于关系的客户获取与保有
日本运营商NTT DoCoMo针对老年用户，推出“老年手机+老年定制版应用+老年服务”的一整套流量营销体系：推出专门的Raku Raku老年机，具有简洁功能和大字体，并特殊设计有专用的电话支持中心按键，2012年推出就获得2100万用户；推出老年App，如与Line合作推老年版Line，内置可限制在线游戏和虚拟产品购买的功能，以防老年人误操作引发天价账单，又如还推出语音控制手机应用Shabette Concier等，吸引大量老年用户；在各地门店，开设以银发族为对象的“轻松教室”，为老年客户讲解智能机及应用，仅2012年就举办了1100场，逾75万人参加。而这些举措共同的目标，是帮助老人克服从功能机向智能机升级过程中遇到的各种问题，吸引并挽留了大量老年用户。与此类似，日本软银也培训并雇佣有一个“长者团队”，用富有同情心的方式向同辈人解释智能机及应用相关知识，以争取老年市场。
不仅用产品主体功能吸引用户，更通过细节设计与体贴服务反映对目标用户的理解、帮助、爱护，逐步建立起与老年用户之间“兄弟姐妹”般的情谊关系。基于“关系心理学”，秉持“数据同情心”，给予用户内心真正想要的产品和服务，既有助于吸引心存犹豫的新客户，更有利于保持和老客户之间稳定的长期关系。
社交因子
“重视用户力量”是互联网最重要的游戏规则。在互联网时代，消费者决策模型已经从传统的“漏斗型”演进为“循环往复”的决策历程，使得用户成为企业营销与销售的重要力量。而用户的社交行为及其结果，更成为流量营销中重要的新兴驱动因子。
开展社交营销，让用户发展用户
在美国，不仅多家虚拟运营商，包括四大主要运营商之一的Sprint，都不约而同地开展了利用用户社交行为的社交营销，老用户通过邀请新用户入网就可获得资费减免或流量赠送。例如，Sprint于2014年1月推出流量共享套餐“Framily”（该套餐于2014年8月Sprint并购T-mobile失败并宣布开始新价格战后被大幅降价的新家庭流量套餐“Family Share Pack”所替代），该套餐打破家庭关系限制而允许朋友间建立共享关系，并允许套餐内每位用户单独结算（最多可添加10部手机）。其中每个用户每月可获得无限量语音和短信以及1GB数据流量。如果是单个用户，需为此支付55美元/月；而每增加一名用户，则套餐中的每位用户的月费都将减少5美元/月，最低至每人25美元/月。又例如，美国虚拟运营商boostmobile目前仍在执行的用户发展计划“Referral Program”：老用户注册加入该计划之后，通过社交媒体、邮件、短信等方式每成功发展一名新用户，则新、老用户双方都将各自获得25美元。而美国虚拟运营商FreedomPop的条件更为宽松，老用户只需通过FreedomPop发现并添加好友，就可以获得50M的免费流量。
社交营销突破了过去基于家庭等的封闭型圈子营销，其所具有的自媒体属性与公众传播功能，创造出了更好的营销宣传效果。
设计社交产品，让用户成为渠道
中国移动推出“微信红包”产品，充分利用了社交因子的特性进行产品开发和推广，从小额流量包设计、充满娱乐精神的宣传、简单容易的购买使用流程到基于社交平台用户自传播为主等，表现出一个完整的社交营销驱动过程。
新兴驱动因子诞生于互联网重压之下，却也成为承载互联网思想推动传统通信服务转型发展的重要力量，拥有无穷的创新潜力和想象空间。</t>
    <phoneticPr fontId="5" type="noConversion"/>
  </si>
  <si>
    <t>中国电信8月移动用户增52万</t>
    <phoneticPr fontId="95" type="noConversion"/>
  </si>
  <si>
    <t>9月23日消息，中国电信昨晚公布8月主要运营数据，2014年8月，中国电信移动用户数月净增52万户至1.8056亿户。其中3G用户净增180万户至1.1049亿户。
中国电信8月固网宽带用户数净增长49万户，至1.0515亿户。本地电话用户数净减106万户，至1.4718亿户。</t>
    <phoneticPr fontId="95" type="noConversion"/>
  </si>
  <si>
    <t>中国移动再次调整国际漫游资费：30元流量包天</t>
    <phoneticPr fontId="95" type="noConversion"/>
  </si>
  <si>
    <t>为向广大客户提供“简单、实惠、高速”的国际及港澳台漫游上网服务，中国移动今日对外宣布，10月1日起将面向全球143个国家和地区推出“3元/6元/9元流量包”，其中18个国家和地区可以“30元/60元/90元流量包天随便用”，27个国家和地区已支持4G漫游。这是自2010年以来中国移动第12次调整国际及港澳台业务资费，国际及港澳台漫游资费一降再降，体现了中国移动“客户为根，服务为本”的诚意和对外谈判成效，近8亿客户将直接受益
据了解，国际及港澳台漫游业务的定价主要取决于运营商之间的结算成本，需要中国移动与每一家境外运营商逐一谈判确定。随着移动互联网的快速发展、4G的广泛普及，客户的国际及港澳台漫游上网需求日益强烈，但全球运营商普遍面临“国际漫游上网价格高、4G可漫游地少”等难题。对此，中国移动持续加强对外结算谈判，不断降低国际及港澳台漫游流量资费，同时加快开通4G境外漫游服务，旨在让客户在境外“敢上网、放心上网、极速上网”。
今年1月，中国移动推出了国际及港澳台漫游“3元/6元/9元流量包”，当时覆盖80个国家和地区，得到广泛认可，客户好评率达90.32%。此次，中国移动新增63个国家和地区，将流量包覆盖范围扩至143个国家和地区，可以满足99%的境外漫游流量需求。不仅如此，中国移动还优选日本、韩国、港澳台等18个最热门出游地推出“30元/60元/90元流量包天资费”，低至30元/天起，流量包天随便用。
此外，为了让客户在境外漫游时也能使用4G网络高速上网，中国移动一直在紧锣密鼓地开展4G漫游开通工作。截至目前，中国移动已开通香港、台湾、美国、韩国、日本、意大利等27个国家和地区的4G漫游，在全球已属领先水平，另有英国、德国、西班牙等20多个国家和地区已启动4G网络开通测试，近期将陆续开通。
不仅如此，中国移动还提供了周到的国际及港澳台漫游服务，一是提供7*24小时免费服务热线+86 13800100186；二是提供短信问候服务，客户漫游出访后将收到中国移动的问候短信，介绍漫游资费、拨号方式、当地紧急电话等信息；三是提供“首次上网提醒”、“双封顶提醒”和“累计费用提醒”等周到的流量提醒服务。
中国移动秉承“客户为根，服务为本”理念，依托客户规模和技术创新等优势，持续加强与境外运营商的结算谈判，谈一批降一批，2010年以来已经先后12次降低国际及港澳台业务资费，为客户带来便利，受到多方好评。2013年的国际漫游语音定价模式“1元/2元/3元区”已被“国际经济合作与发展组织”评为最佳实践案例在成员国中推广，详情可登录http://www.10086.cn/roaming/或咨询10086。</t>
    <phoneticPr fontId="95" type="noConversion"/>
  </si>
  <si>
    <t>上海贝尔圆满完成青奥会保障任务获客户高度好评</t>
    <phoneticPr fontId="5" type="noConversion"/>
  </si>
  <si>
    <t xml:space="preserve"> 近日，江苏移动、江苏电信、江苏联通、江苏专用通信局陆续给上海贝尔发来感谢信，高度评价上海贝尔圆满完成青奥会通信保障任务。
江苏移动在感谢信中表示，“贵公司人员技术过硬，认真尽责，吃苦耐劳，兢兢业业，做了大量卓有成效的工作”。江苏电信表示，“在青奥会保障期间，贵公司无论是资深专家还是现场工程师，都表现出了高度的敬业精神与职业素养，在13个日日夜夜里，早出晚归，不辞辛苦……真正实现了零事故、零投诉、零差错的保障目标”。江苏联通表示，“我们一起携手走过了青奥会通信保障的漫长历程，共同实践了‘绿色奥运、科技奥运、人文奥运’的理念，共同奉献给全世界一场无以伦比的通信盛宴。在贵公司的支持下，我们兑现了‘覆盖最好、上网最快、体验最好、成本最优’的庄严承诺”。江苏专用通信局表示，“贵公司保障小组针对专用通信的特点，为我局量身定制详细的保障方案”，“作为我局最重要的通信设备供应商，表现出色，圆满完成了保障任务”。
在本届青奥会上，上海贝尔4G首次应用于国际体育盛会。上海贝尔LTE网络成功地经受此次并发大话务的考验，接通率高达99.8%，切换成功率为98.7%，充分证明了上海贝尔LTE设备卓越的产品性能，以及优异的工程优化能力。LTE “即摄即传”业务为江苏电视台青奥会现场直播连线、国际奥委会新闻发布会、青奥会火炬传递等重大活动提供通信保障，画面清晰流畅，表现出色，获得广泛好评。
在开幕式中，国际奥委会主席巴赫号召全场观众拿出手机，共同完成一项自拍的记录，数据流量瞬间上升10多倍，上海贝尔LTE网络设备运营平稳，成功接受住了并发大话务的考验，即使在退场瞬态高话务冲击下，GSM网络实现零拥塞，LTE网络用户感知优异，保证了优秀的感知性能。在青奥会期间，上海贝尔4G网络中，最大单小区瞬间并发用户175人，接通率达到99.8%，掉线率0.23%，切换成功率98.7%，上海贝尔4G设备在高话务冲击下，性能指标保持稳定，展现了LTE产品的成熟度。在整个青奥会期间，上海贝尔的4G网络接通率达到99.59%，可谓表现优异。
上海贝尔是江苏通信市场的主要设备供应商，产品涉及三大运营商及专用通信局，包括LTE、2G、IP及光传输、交换和接入等多个产品。为了确保本次国际盛会的通信保障工作圆满完成，在几个月前，上海贝尔就组建了精干的青奥会通信保障任务团队，以现场团队为执行主体，结合研发、产品、二三线技术支持的有力支撑，确保网络和设备的稳定优质运行。整个青奥会中，上海贝尔4G/2G网络设备运营平稳，指标优秀。即使在退场瞬态高话务冲击下，2G网络实现零拥塞，4G网络用户感知优异。
作为全国第一例4G国际性重大比赛的成功保障，上海贝尔通过多网协调，参数调整，网络优化，MRO部署等多种措施，以“零投诉、零故障、零重大事件”完美完成了开闭幕式主场馆通信保障任务，并得到了中国移动总部领导的高度认可。上海贝尔董事长兼总裁袁欣表示：“本次青奥会中，4G网络出色完成了服务大型体育赛事的任务，实现了4G改变未来生活的愿景。青奥会通信保障工作的圆满成功，彰显了上海贝尔卓越的产品性能、优秀的布网方案、强大的工程实施能力和网络运行保障能力。”</t>
    <phoneticPr fontId="5" type="noConversion"/>
  </si>
  <si>
    <t>烽火100G OTN服务沃达丰新加坡 构筑精品大容量传输网</t>
    <phoneticPr fontId="5" type="noConversion"/>
  </si>
  <si>
    <t>近期，沃达丰（Vodafone）公司亚太区采购部负责人莅临武汉，对烽火进行了为期3天的参观和考察，并就沃达丰新加坡标段的“BBG（Bay of Bengal Gateway）国际100G大容量OTN项目”的各项细节，成功达成共识。该项目是烽火100G OTN系统设备在马来西亚、泰国、印尼、中东、南美、俄罗斯等国家和地区规模应用后，在国际TOP10运营商的又一重大突破，标志着烽火100G技术在海外规模部署迈入崭新阶段，客户高层的此次访问也将有力推动该项目的顺利执行。
由沃达丰参与建设的BBG（Bay of Bengal Gateway）项目，是一条从阿联酋到新加坡的国际海缆+陆地大容量传输系统，项目联合了所涉区域的各大国际运营商。烽火在2013年7月份取得马来西亚全境的陆上100G WSON OTN系统的建设权，交付了数百套100G WSON OTN系统，快速的执行和良好服务得到了马来西亚客户的高度评价，并将烽火推荐给Vodafone。
在总部的支持和配合下，经过一线项目团队的不断努力，凭借烽火100G产品的良好性能，通过了Vodafone对烽火产品、解决方案和服务的严格考验，最终在与其他国际主流设备厂家的竞争中，赢得了独家承建该项目的机会。客户也在和烽火团队的多次沟通接触中，与项目团队建立了良好的互信合作伙伴关系。Vodafone 亚太区采购主管表示，通过和烽火团队的不断接触，了解了公司的技术实力，也认可烽火是一个可以信赖的合作伙伴，这必将为将来的合作打下良好的基础。
作为全球排名TOP10的知名跨国运营商，沃达丰（Vodafone）始创于1984年，在全球拥有逾6亿的用户，在27个国家均有投资。其中，主导投资参股了14个国家当地的移动电话运营商，联营其移动电话及其他电信业务。沃达丰(Vodafone)拥有世界上最完备的企业信息管理系统和客户服务系统，在增加客户、提供服务、创造价值上拥有较强的优势。此次访问，客户对烽火的研发实力给予了充分的认可和极高的评价，并希望双方以此为契机，展开更多的合作。
扬帆起航正当时，相信在烽火通信“客户导向”的核心价值引导之下，在国际市场“一区一策，一品一策”的战略思想指导下，与Vodafone等知名运营商的深层次全面合作将会为客户创造更高价值，“国内一流，国际知名”的愿景也将在扎实稳步的推进中实现！</t>
    <phoneticPr fontId="5" type="noConversion"/>
  </si>
  <si>
    <t>华为One LTE闪耀LTE亚洲峰会 多款终端发布支持产业发展</t>
    <phoneticPr fontId="5" type="noConversion"/>
  </si>
  <si>
    <t>未来3年华为40亿美元投宽带研发</t>
    <phoneticPr fontId="5" type="noConversion"/>
  </si>
  <si>
    <t xml:space="preserve">   "云时代”信息风暴袭来，互联网视频和OTT应用所带来的网络流量压力，为网络基础设施市场带来新的增长机会。
　　昨日(9月25日)，华为在2014全球超宽带高峰论坛上宣布，将会继续加大固定宽带领域的研发力度，未来3年华为预计在固定宽带技术、产品和解决方案上投入超过40亿美元，打造泛在超宽带网络。
　　华为判断，从产业发展趋势来看，2015～2017年，全球固定宽带产业将进入新一轮蓬勃发展期。通讯专家项立刚对《每日经济新闻》记者表示，全球互联网业务发展，宽带建设迎来新的发展机会，华为巨资投入，有望继续在路由器业务上领先思科、朗讯。
　　固定宽带3年内投40亿美元
　　9月24日～25日，由华为主办、联合国宽带委员会协办的2014全球超宽带高峰论坛在英国伦敦召开。
　　华为表示看好固定宽带市场的后续增长空间。昨日，华为方面在论坛上宣布，将加大固定宽带领域的研发力度，未来3年华为预计在固定宽带技术、产品和解决方案上投入超过40亿美元，构筑技术优势，帮助客户提升竞争力并降低综合运营成本。
　　华为产品与解决方案总裁丁耘表示，“超宽带已成为一大变革力量，以超乎想象的方式推动世界更好的联接。全联接世界需要网络的支撑，仅仅‘宽’已经不够，未来的网络应该是一个满足应用、云、体验的宽带架构。”
　　华为认为，从产业发展趋势来看，2015～2017年，全球固定宽带产业将进入新一轮蓬勃发展期，全球围绕固定宽带的投资将会成为ICT(信息技术与通信技术的融合)行业的热点和焦点。在全球范围内，基于4K的视频产业发展将极大地推动固定宽带产业的发展。随着LTE/5G的部署，必将推动承载网建设热潮。与此同时，大数据、数据中心、云计算等革新技术的发展，将激发全球固定宽带技术快速发展。
　　在固定宽带技术的研究方向上，华为方面表示，将继续在管道能力，在芯片、算法、硅光等基础技术上持续投入进行研发和创新。在IP和光传送领域聚焦1T、超1T技术，为网络提供T比特级的管道和P比特级的大容量IP和光网络设备，提升网络承载能力；在接入领域，聚焦提升宽带接入能力，为用户提供G、10G比特级的接入。
　　据记者了解，自2013年8月以来，华为在全球部署了超过100个商用网络，仅一年左右的时间，华为NE5000E400G核心路由器已在全球五大洲、超过37个国家规模部署，现网已零故障稳定运行一年以上。
　　固定宽带迎来新发展期
　　去年8月，国务院发布了《“宽带中国”战略及实施方案》，首次将宽带网络定位为国家战略性公共基础设施。今年将进一步加大宽带基础设施建设力度，进一步鼓励民间资本进入电信业，推动宽带接入网业务向民间资本开放。
 　发改委在解读 “宽带中国”战略时，为未来网络生活描绘了一幅蓝图：到2015年，固定宽带家庭普及率达到50%，3G/LTE用户普及率达到32.5%，行政村通宽带(有线或无线接入方式)比例达到95%，学校、图书馆、医院等公益机构基本实现宽带接入；城市和农村家庭宽带接入能力基本达到20Mbps和40Mbps的水平，部分发达城市要达到100Mbps。
　　数据显示，目前，全球发达国家和至少127个发展中国家已发布实施了宽带战略或相关的行动计划。在华为业务强势的英国市场，英国政府计划在2014年投入1000万英镑 (约合9970.09万元人民币)测试可用于英国最偏远地区的宽带新解决方案。
　　“华为布局的东南亚、中东、拉美地区都是固网宽带需求强劲的地区。在路由器业务上，华为2012年实现了对思科、阿尔卡特朗讯的超越，之后加大资金投入研发，也是为了实现继续保持领先。”通讯专家项立刚昨日接受《每日经济新闻》记者采访时表示。
　　项立刚认为，互联网应用正逐渐从文字、图片发展到视频网络时代，移动互联网、云计算业务的发展，对网络管道承载的信息流数量级有了更高的要求，信息管道建设与高铁、公路一样，被各国提升到国家战略层面，未来固网宽带升级市场需求空间很大。</t>
    <phoneticPr fontId="5" type="noConversion"/>
  </si>
  <si>
    <t xml:space="preserve">路透社：欧盟无条件批准Facebook收购WhatsApp </t>
    <phoneticPr fontId="95" type="noConversion"/>
  </si>
  <si>
    <t xml:space="preserve">9月26日消息，据《路透社》报道，消息人士透露，社交网站Facebook以190亿美元收购WhatsApp交易，已经得到欧盟委员会的无条件批准。虽然欧洲几家电信巨头发出了集体反对，但是欧盟已经全部驳回了他们的请求。
今年2月，Facebook对外宣布将以约190亿美元的价格收购移动WhatsApp，其中包括40亿美元现金，120亿美元的股票，以及30亿美元的限制性股票。这也是Facebook史上最大规模的一次收购。
移动信息应用WhatsApp，可为用户提供免费的语音呼叫服务。去年，其基础用户已经达到了4.5亿人次。然而，这一服务被多家欧洲电信巨头视为死敌，其中就包括德国电信公司（Deutsche Telekom）、意大利电信公司（Telecom Italia）以及西班牙电信公司（Telefonica）等。随即，多家欧洲电信巨头联名向欧盟提出反对意见，称这一交易将造成行业垄断。
有分析师指出，欧洲电信巨头们已经连续第五年出现营收下滑的不利现状。巨头们则要求欧盟让Facebook在收购WhatsApp上做出一些妥协。
不过，Facebook最终说服了欧盟委员会，让其相信此交易无意进行行业垄断以打击电信巨头，因此没有必要对收购交易的批复加上让步条件。
这位知情人士表示：“欧盟决定对这笔交易无条件放行。目前，不少即时通讯应用都是提供免费服务，所以不存在用户被WhatsApp所捆绑这一说，他们照样可以使用其他的类似应用，诸如Skype或者Line。”
今年4月份，美国相关监管机构批准了该收购协议，但告诫WhatsApp在合并后要坚持当前的隐私保护政策，包括不使用用户个人数据发布目标广告。8月份，Facebook向欧盟委员会提出了批准交易申请。而欧盟表示将在10月3日宣布是否批准这笔交易。
</t>
    <phoneticPr fontId="95" type="noConversion"/>
  </si>
  <si>
    <t>新海缆建设期助亚太地区带宽容量扩张</t>
    <phoneticPr fontId="5" type="noConversion"/>
  </si>
  <si>
    <t xml:space="preserve">亚太地区带宽容量市场已开始一波新的扩张。 
随着亚太地区的带宽容量领域进入一个偶然发展期，有多达8条新的海底电缆计划穿越太平洋。若干新的地区海底电缆也正处于设计阶段。 
根据美国电信市场调研公司Telegeography，2009-2013年间，带宽容量年复合增率各地区不同，跨太平洋的为50%，亚洲内部50%，欧洲-亚洲为56%。而同期全球带宽容量增率为39%。 
带宽容量需求上涨主要是由中国对4G移动数据的大量需求引起的。然而，Julian Rawle咨询公司的Julian Rawle表示，亚洲市场的需求是全面增长的，从如菲律宾的发展中经济体到韩国和日本等发达国家。 
“上述国家都在体验着巨大增长，主要由4G移动和5G前景推动。” Rawle指出。 
另外，政策在推动新带宽容量需求中也发挥作用。一些国家，如中国不想要依赖其他国家来发展，他们希望直接追上美国。 
Rawle预计不超过4条计划的太平洋海底电缆将被建设，但是这已经是历史最高了。许多国际海底电缆都是处于设想而未建设。 
其中确定的是由谷歌支持的Faster电缆会继续推进。4年前谷歌投资了Unity海底电缆，这次又联合了亚太地区电信商来建设Faster海底电缆，包括中国移动、日本电信运营商KDDI和新加坡电信。Faster海底电缆从日本到达美国西海岸。 
和传统俱乐部电缆容量共同所有相比，Faster海底电缆将按照个体模式，6个投资商将各自拥有一条光纤对。 
新的亚洲内部电缆也将敷设水下。许多谷歌Faster海底电缆的合作方也是东南亚-日本海底电缆的共同投资商。东南亚-日本海底电缆2013年6月投运。在日益发展的新加坡-印度路径上，全球云Xchange计划建设一条海底线路直接连接到孟买。而同时正在努力聚集联盟来建设连接新加坡和印度到欧洲的亚欧海底光缆5号。 
美国讯远通信亚太区首席技术官Karl Horne表示，技术也是带宽容量增长的另一推动力。随着最近技术进步到100G，即使最长的跨太平洋电缆都可以升级到100G。过去15个月100G升级显著下滑，以至于几乎没有升级能按40G运行。 
在此前亚洲带宽容量飙升中，亚美门户海缆和澳大利亚-关岛管道网络于2009年完成，Unity海底电缆于2010年投运，亚太光缆网络-2于2011年升级。
</t>
    <phoneticPr fontId="5" type="noConversion"/>
  </si>
  <si>
    <t>欧盟：持续加大反垄断调查和制裁力度</t>
    <phoneticPr fontId="5" type="noConversion"/>
  </si>
  <si>
    <t>近几年来，欧盟委员会不断加大反垄断调查和制裁力度，涉及行业几乎无所不包，不仅有汽车、钢铁、医药和金融等传统行业，也有信息技术、电信网络等新兴产业，像微软、英特尔、苹果、花旗集团、巴克莱银行这样的世界知名企业都曾遭到欧盟的反垄断调查或处罚。
确保充分竞争是欧盟反垄断法的核心之一。1958年生效的《欧洲经济共同体条约》第85条至第90条是欧共体重要的竞争规则，可以说是欧盟最早的反垄断条例。随着欧洲一体化程度加深，欧盟部长理事会和欧盟委员会颁布的一系列条例、指令和决定中都制定了相关反垄断规定。总的看来，欧盟反垄断举措主要体现在打破非法卡特尔组织、禁止滥用市场支配地位和对企业并购实施反垄断审查等方面。
打破非法卡特尔组织（即多家企业相互串通勾结并秘密达成协议以操控价格或瓜分市场）是欧盟反垄断的主要举措。2013年12月，欧盟就有关金融机构非法联手操纵LIBOR（伦敦银行间同业拆借利率）、EURIBOR（欧元区银行间同业拆借利率）行为向花旗集团、德意志银行、巴克莱银行等多家金融机构开出17.1亿欧元的天价罚单。欧盟反垄断监管机构的调查发现，这些银行、经纪人等市场参与者之间存在着非法卡特尔行为，通过操纵基准利率的反竞争协议谋取不公平的额外利润。
目前，禁止滥用市场支配地位已经成为欧盟反垄断的利器。欧盟在过去10多年中针对微软的反垄断调查和制裁充分表明了欧盟打击企业滥用市场支配地位非法牟利的决心和能力。2013年3月，欧盟宣布,鉴于微软未能遵守2009年反垄断调查后的和解承诺（即向欧洲的操作系统WINDOWS用户提供网络浏览器选择）,按照欧盟有关反垄断条例规定对微软处以5.61亿欧元的罚款。这不是欧盟第一次对微软开具巨额罚单。自1998年以来，欧盟对微软发起了多起反垄断调查和罚款：2004年，欧盟在反垄断调查过程中发现微软拒绝提供有关WIN系统的技术资料和在WIN系统中捆绑媒体播放器等非法行为，因此裁定微软必须提供全面的技术资料，充分确保互操作和提供不带媒体播放器的操作系统，并罚款5亿欧元。2005年11月，欧盟认为微软在提供互操作技术资料方面“不合作”，公然对抗2004年的裁决，决定对微软进行每天数百万欧元的附加罚款，至2006年6月追加罚款2.8亿欧元，至2007年10月再追加罚款9亿欧元。2008年1月，欧盟针对微软拒绝提供关于Office suite和.NET Framework的互操作技术资料和在WIN中捆绑IE浏览器再次启动对微软的反垄断调查，最终迫使微软于2009年12月与欧盟达成和解，承诺全面提供互操作资料、提供“Choice Screen”供用户选择安装各种浏览器。10多年来，微软虽曾多次就欧盟的反垄断制裁提起上诉，但胜诉的概率很低，最终不得不为自己的垄断行为付出沉重代价，欧盟对微软开出的罚金总额高达20亿欧元。</t>
    <phoneticPr fontId="5" type="noConversion"/>
  </si>
  <si>
    <t>意大利运营商Linkem选择华为建设欧洲最大3.5G TD-LTE网络</t>
    <phoneticPr fontId="95" type="noConversion"/>
  </si>
  <si>
    <t xml:space="preserve">近日，意大利无线运营商Linkem选择华为独家承建4G 3.5G（3.5GHz频段）商用网络，华为将提供端到端的网络设备和解决方案，包括最新的能基产品。该网络计划覆盖意大利大部分区域，将成为欧洲最大的3.5G商用网络。
Linkem是意大利著名的WiMAX网络运营商，面向个人、家庭以及企业用户提供无线数据业务。此次Linkem选择华为进行网络部署，旨在充分借鉴华为丰富的全球TD-LTE网络部署经验，以及在3.5G频段上的巨大优势，打造意大利速度最快、容量超大的4G网络，来解决Linkem从WiMAX转网LTE的难题，并为终端用户带来更畅快的4G移动宽带体验。
3.5G作为高频段频谱，频谱连续，颗粒大，非常适合做4G容量覆盖。当下全球频谱资源匮乏，伴随着3.5G产业链越来越成熟，该频段的优势已得到越来越多的关注，并且目前已在欧洲、北美、南美、中东等多国成功商用。其终端形态也越来越丰富，多款室内室外CPE和Mobile WiFi均已商用， 3.5G智能手机和多频CPE也即将面世。
TD-LTE，利用不对称的上下行子帧配比，可以更加高效地利用频谱资源，提供更快的下行速度。对于WiMAX运营商来说，TD-LTE是最佳的演进方向，目前全球27个国家的40张TD-LTE网络已成功商用。 
</t>
    <phoneticPr fontId="95" type="noConversion"/>
  </si>
  <si>
    <t>航天科工与大唐电信集团签署战略合作协议</t>
    <phoneticPr fontId="5" type="noConversion"/>
  </si>
  <si>
    <t>　  9月23日，中国航天科工集团公司与大唐电信科技产业集团签署战略合作协议。
　　根据协议，双方将按照“优势互补、友好合作、协同创新、互利共赢”的原则，依托各自优势领域和专业技术，面向国家重大战略和用户需求共同培育项目展开合作。双方将在移动通信、集成电路设计与生产、智慧城市技术和企业文化等领域深入合作。
　　航天科工集团董事长高红卫高红卫在致辞中指出，大唐电信集团在通信技术以及信息产业技术方面的优势，是航天科工发展信息化装备以及战略性产品可信赖、可依靠的坚强后盾。双方的战略合作无论是对于双方的发展还是对于我国的航天事业、信息产业的发展都将产生重要作用和深远影响。航天科工愿与大唐电信集团一起不断巩固、拓展和深化合作关系，利用并发挥各自在重点学科、专业及优势技术领域的研究成果和研究能力，围绕5G通信等战略性工程技术任务合作，进一步加强双方的基础性、前沿性和创新性研究工作，同时联合开展国家重点实验室、研发中心、工程中心等创新平台的申报和建设工作，丰富和提升双方的创新资源和创新能力，为建成国际一流航天防务公司和世界一流通信企业共同奋斗。
　　大唐电信科技产业集团董事长、总裁真才基表示，航天科工是我国国防科技工业的中坚力量之一，不仅是中央企业的“老大哥”，也是高科技领域里的“领头人”。作为两个国家创新型企业，双方建立并保持良好的合作关系，对共同推动国家创新驱动战略的实施具有重大意义。大唐电信在移动通信技术领域实现了从3G跟随到4G比肩，现在已经进入了依靠5G引领国际先进技术发展的阶段，希望通过这次合作推动双方更高层面、更多领域的合作，实现共赢，力争使双方的合作成为中央企业之间、军工企业与民用企业间的合作典范。</t>
    <phoneticPr fontId="5" type="noConversion"/>
  </si>
  <si>
    <t>运营商Wi-Fi从网络到通话 已成蜂窝重要补充</t>
    <phoneticPr fontId="5" type="noConversion"/>
  </si>
  <si>
    <t xml:space="preserve">    Wi-Fi是一个目前几乎所有终端都拥有且每天都在使用的技术，每个人甚至都会拥有多部内置了Wi-Fi技术的产品。实际上，目前Wi-Fi已经开始在运营商的网络中扮演着更多的角色，连接方式也将会如蜂窝网络般变得无缝化，甚至建设一个超级Wi-Fi城市在技术上也不成问题。
    Wi-Fi从网络到通话
    近期，苹果在新的iPhone6及iPhone6 Plus产品的发布会中，除了表示手机将全面支持运营商的VoLTE通话技术外，还将与德国电信合作，让手机支持Wi-Fi电话，用户日后可以通过Wi-Fi进行语音通话。此外，国内的厂商也推出了名为WiFiPhone的解决方案，来通过利用Wi-Fi网络的通话来解决运营商在盲点间的信号覆盖问题，目前一些地方已经开始试点此项方案。
    以往，Wi-Fi网络多被运营商提供以热点的增值服务，用户可以在一些环境中来使用运营商的WLAN网络，从而达到节省用户流量、分流热点地区数据压力的目的。国内的中国移动、中国联通、中国电信均积极进行了自家WLAN网络的建设。目前，全球已经有了500万个Wi-Fi热点，到了2018年还将会增加到1050万个，随着Wi-Fi开始在通话功能上也开始扮演着自己的角色，Wi-Fi正在成为传统运营商蜂窝网络中的重要补充。
    联网感受可如蜂窝
    以往，用户在不同区域的Wi-Fi网络中进行位置变更时，都会面临着需要重新进行账户登录验证的问题，尽管运营商向用户提供了默认自动登录及一些客户端来希望使得这一用户Wi-Fi登录行为平顺化，但在具体的实践中仍存在着一些问题。
    近期，笔者从Wi-Fi联盟处了解到，该组织将在下月开始正式上市第二版的Wi-FiCERTIFIEDPasspoint技术标准，其中为新设备和用户增加了政策机制和在线注册，并满足了GSMA协会的要求，达到了WPA2的行业安全标准。该技术标准最大的特点是让用户在同一运营商的Wi-Fi间可以自动建立连接，同时智能的选择最佳网络，从而实现了类似于目前手机基站间的信号自动切换连接的效果。
    据悉，目前已经有数百台智能手机、平板电脑和运营商基础设施设备通过了认证。Wi-Fi联盟的总裁兼首席执行官埃德加·菲格诺对此表示，这一技术还将会为原有的固网运营商带来新的机遇，让他们有机会变成无线运营商，新的无线运营商的统一Wi-Fi将有望逐步取代目前如咖啡馆中的零散的私人公共Wi-Fi热点。
    超级Wi-Fi设想技术上已无问题
    埃德加·菲格诺还向媒体介绍称，目前超级Wi-Fi的设想实际在技术上已经不成问题，Wi-Fi目前的技术已经完全可以实现大规模的连续的对一个城市甚至国家的全面覆盖。而从目前无线技术发展的情况来看，Wi-Fi未来在不同区域的覆盖范围也必将不断扩大。
    对于是否能够出现超级Wi-Fi国家的问题，埃德加·菲格诺则认为这还与多方面的因素有关，相关企业以及政府机构的政策都将会对超大规模的Wi-Fi建设起到重要的影响，只有多方共同协作才能实现超级Wi-Fi的设想，从而将Wi-Fi成功覆盖至整个城市甚至是国家。
</t>
    <phoneticPr fontId="5" type="noConversion"/>
  </si>
  <si>
    <t>板块PE（TTM 2014.9.26）</t>
    <phoneticPr fontId="73" type="noConversion"/>
  </si>
  <si>
    <t>9月24日消息 在本周举行的“2014年中国国际信息通信展览会”上，工信部电信管理局副局长陈立东在做主题演讲时称，TD-LTE网络已经覆盖全国300多个城市，建成约50万基站，4G用户超过3千万户，已有160余家企业的628款TD-LTE终端产品获得了进网许可。
陈立东称，工信部电信管理局下一步将围绕几个方面继续推动4G产业持续健康发展：
一是继续利用新一代宽带无线移动通信网科技重大专项等政策资金，重点支持TD-LTE、智能手机、终端芯片、测试仪表等产业薄弱环节加快发展。
二是继续会同相关部门完善和落实好有关政策，支持4G的发展，加快4G网络建设，鼓励业务创新，营造有利于4G发展的环境。
三是积极推动各地将4G基站建设纳入到城乡建设规划和土地使用计划，鼓励运营企业加快网络建设，优化网络结构，加强共建共享，提升服务水平。
四是结合LTE混合组网实验进展等情况，逐步扩大实验规模，并适时研究发放LTE-FDD牌照，统筹推动TD-LTE和LTE-FDD的融合发展。</t>
    <phoneticPr fontId="5" type="noConversion"/>
  </si>
  <si>
    <t>9月26日早间消息 当中国移动董事长奚国华提出要在今年开通50万个TD-LTE基站建设，发展5000万4G用户的时候，业界对此普遍持以怀疑态度，甚至认为这是“大跃进”。
但时至今日，中国移动在TD-LTE领域内所取得成绩，已经令所有质疑者哑口无言。截至到8月份，中国移动已经发展了近3000万4G用户，网络侧也基本完成了50万个基站的目标。不过，中移动显然并不满足于此，据知情人士透露，其最快将于下月启动TD-LTE网络三期工程。中国移动董事长奚国华在本周PT展向国务院副总理马凯汇报工作时也表示，今年将再追加20万个基站，年底有望建成70万个基站。
按照最初的计划，TD-LTE网络三期工程是在明年启动，但在今年年中总经理工作会议上，中国移动高层认为，鉴于TD-LTE的良好发展势头，可能会提前启动三期工程。据悉，TD-LTE三期工程将继续增强网络覆盖和系统容量，甚至将一些东部经济发达省份的乡镇和行政村纳入4G网络覆盖范围，实现4G下乡。
TD-LTE下乡：重塑农村市场优势地位
据悉，在即将启动的TD-LTE三期建设中，有近半数的基站将用于农村地区的4G网络覆盖。这也标志着4G下乡成为了现实，移动宽带服务开始延伸到农村，至少TD-SCDMA没有实现这个夙愿。
在笔者看来，伴随着中国移动4G的上山下乡，将极大增强其在农村市场的竞争力，挽回3G时代的劣势。虽然农村地区ARPU值并不高，但庞大的用户基数和V网还是给中国移动贡献了大量的收入和利润。但在3G时代，中国移动在农村市场的统治性地位开始受到挑战，特别是移动宽带市场上。
根据电信研究院的数据，得益于智能手机价格下降和普及，农村地区用户手机上网逐渐占据绝对主导地位。截至2013年12月底，农村网民中手机上网的比例达83%，比城镇还高3.3个百分点。
从运营商市场经营数据分析来看，农村地区无线数据业务增速超过城市，农村市场事实上已经成为运营商收入增长的重要组成部分。分析中国移动2013年中国东、中、西部几个典型省份的网络数据，农村用户占比平均为49%，比例较高的省份达到58%；这些地区的农村数据流量占比平均达到39%，比例高的省份达到47%；从数据流量增长速度上看，样本省份平均达到115%，远超过城市40%-80%的增长水平。
但农村移动宽带市场却是中国移动的痛点。众所周知，由于中国电信的3G网络工作在800M的低频段上，在网络覆盖方面拥有明显优势；中国联通也在很多地方部署UMTS900，加速WCDMA网络在农村的普及。对于两家竞争对手，中国移动并没有很好的办法，TD-SCDMA网络很难在农村继续扩展，那用什么来维系庞大的农村客户群体呢？中国移动的做法是广泛部署TD-LTE网络，直接部署4G网络。
TD-LTE下乡：成本、技术与产业链再考量
在当前阶段，将LTE网络扩展到农村，这的确是个很大胆的决定。农村地区幅员辽阔，用户需求较为分散，网络环境也比较复杂，中国移动需要综合考量网络技术、建网成本和产业链能力。
正如前文中所言，无论是从用户需求还是“宽带中国”战略的角度，在农村地区发展宽带接入是必须的， LTE投资成本低于FTTC，用户可以体验比xDSL更好速率体验，可以说LTE是提升农村互联网普及率、加快实现宽带网络服务均等化、推动农村数字化建设较理想的方式。
从投资成本结构来讲，站址、无线主设备和传输是重要的组成部分。特别是站址资源，是移动通信的基础。根据工信部电信研究院规划设计研究所基础网络部主任牟春波测算，中移动利旧现网GSM站址资源在农村部署1.9G频段TD-LTE网络，只需要再增加20~30%的站点，即可达到与现网GSM同等覆盖水平。
但在中国移动设计院副总工程师张玉胜看来，TD-LTE与GSM两张网络承载的业务不同，GSM承载话音业务强调是覆盖能力，而TD-LTE承载高速数据业务，4G网络需要考虑到小区边缘的用户体验。
大唐移动移动通信事业部总工程师蔡月民也持有同样的看法，“4G网络的信号发射点要更加接近用户，LTE时代信号的质量同时可以体现为覆盖的厚度，支持相同的速率，边缘用户需要花费10倍以上的代价。但大规模的新建铁塔投资成本高，建设周期也比较长，可以通过。一些网络结构的针对性调整，如调整天线的方向、波束宽度、俯仰角等，重点提升村庄内的覆盖质量，非居民区区可以放松覆盖要求甚至允许出现部分空洞。在实现与GSM的共站，最大限度的节省成本，提高部署效率。”
蔡月民说，从中国移动东中西部农村区域GSM现网站点发布来看，中、东部省份农村现网覆盖半径&lt;=2.5km的比例达到90%以上，西部省份人口相对稠密的地方达到80%以上，如果TD-LTE部署在1.9GHz频段，基于业务速率和边缘电平的链路预算，采用8T8R宏站与GSM共站方式，可以保证大部分农村地区的有效网络覆盖。
“对于某些特殊场景，我们建议运营商可以采用高增益天线和16T16R、以及部分参数的优化等方式来继续提升TD-LTE覆盖能力，解决边缘广覆盖等需求。”蔡月民说。根据中国移动TD-LTE现网测试结果来看，高增益天线和16T16R可以有效的提升网络覆盖能力，单小区最高可以达到40%以上。最后对于个别的场景可增加站点，或通过Relay技术来增强覆盖，同时提高小区边缘吞吐量。</t>
    <phoneticPr fontId="95" type="noConversion"/>
  </si>
  <si>
    <t>记者从23日在京召开的2014年中国国际信息通信展览会上获悉，今年上半年，我国信息消费规模已达到1.34万亿元，同比增长20%，信息消费逐渐成为推动我国经济增长的新亮点。
工业和信息化部部长苗圩在展览会开幕式上表示，近年来，通过实施“宽带中国”战略、大力促进信息消费、推动两化深度融合，我国新一代信息通信技术加速普及，信息消费正日趋活跃。截至今年8月底，全国移动电话用户数已达到12.7亿户，其中3G用户4.8亿，4G用户超过3000万户；互联网宽带接入用户达到1.98亿户，我国网民达到6.41亿，互联网上市企业市值突破2.58万亿元。信息消费正成为推动我国经济增长的新亮点，今年上半年，中国信息消费规模达到1.34万亿元，同比增长20%，电子商务交易规模达到6.4万亿元，同比增长26.7%。
此外，工信部政务微博、微信“工信微报”于23日正式上线。据介绍，“工信微报”将开设“权威发布”“政策解读”“微直播”等栏目，突出权威、实用、亲民的特点，与网友实时互动，收集公众意见，成为工信部与粉丝交流的有效平台。
据了解，2014年中国国际信息通信展吸引了来自十余个国家和地区的近500家企业参展，将向全社会集中展示信息通信业最新发展成果，进一步增进社会各界对信息通信业的认识与了解。</t>
    <phoneticPr fontId="5" type="noConversion"/>
  </si>
  <si>
    <t>TD LTE三期研究启动 FDD牌照亟待发放</t>
    <phoneticPr fontId="5" type="noConversion"/>
  </si>
  <si>
    <t>(2014/9/21-2014/9/28)</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</si>
</sst>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99">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b/>
      <sz val="9"/>
      <color rgb="FFFF0000"/>
      <name val="宋体"/>
      <family val="3"/>
      <charset val="134"/>
    </font>
    <font>
      <sz val="10"/>
      <color rgb="FF000000"/>
      <name val="宋体"/>
      <family val="3"/>
      <charset val="134"/>
    </font>
    <font>
      <sz val="11"/>
      <color rgb="FF000000"/>
      <name val="宋体"/>
      <family val="2"/>
      <charset val="134"/>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46">
    <xf numFmtId="0" fontId="0" fillId="0" borderId="0" xfId="0" applyAlignment="1">
      <alignment vertical="center"/>
    </xf>
    <xf numFmtId="0" fontId="13" fillId="0" borderId="0" xfId="0" applyFont="1" applyAlignment="1">
      <alignment vertical="center"/>
    </xf>
    <xf numFmtId="178" fontId="13" fillId="0" borderId="0" xfId="0" applyNumberFormat="1" applyFont="1" applyAlignment="1">
      <alignment vertical="center"/>
    </xf>
    <xf numFmtId="14" fontId="13"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180" fontId="3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13" fillId="20" borderId="10" xfId="0" applyNumberFormat="1" applyFont="1" applyFill="1" applyBorder="1" applyAlignment="1">
      <alignment horizontal="center" vertical="center"/>
    </xf>
    <xf numFmtId="0" fontId="13" fillId="20" borderId="11" xfId="0" applyNumberFormat="1" applyFont="1" applyFill="1" applyBorder="1" applyAlignment="1">
      <alignment horizontal="center" vertical="center"/>
    </xf>
    <xf numFmtId="180" fontId="13" fillId="0" borderId="0" xfId="0" applyNumberFormat="1" applyFont="1" applyBorder="1" applyAlignment="1">
      <alignment horizontal="center" vertical="center"/>
    </xf>
    <xf numFmtId="0" fontId="13" fillId="0" borderId="0" xfId="0" applyFont="1" applyBorder="1" applyAlignment="1">
      <alignment vertical="center"/>
    </xf>
    <xf numFmtId="176" fontId="13" fillId="0" borderId="0" xfId="0" applyNumberFormat="1" applyFont="1" applyFill="1" applyAlignment="1">
      <alignment vertical="center"/>
    </xf>
    <xf numFmtId="179" fontId="13" fillId="20" borderId="11" xfId="0" applyNumberFormat="1" applyFont="1" applyFill="1" applyBorder="1" applyAlignment="1">
      <alignment horizontal="center" vertical="center"/>
    </xf>
    <xf numFmtId="0" fontId="14" fillId="21" borderId="12" xfId="0" applyFont="1" applyFill="1" applyBorder="1" applyAlignment="1">
      <alignment horizontal="center" vertical="center"/>
    </xf>
    <xf numFmtId="0" fontId="15" fillId="21" borderId="13" xfId="0" applyFont="1" applyFill="1" applyBorder="1" applyAlignment="1">
      <alignment horizontal="center" vertical="center"/>
    </xf>
    <xf numFmtId="14" fontId="13" fillId="20" borderId="14" xfId="0" applyNumberFormat="1" applyFont="1" applyFill="1" applyBorder="1" applyAlignment="1">
      <alignment horizontal="center" vertical="center"/>
    </xf>
    <xf numFmtId="180" fontId="13" fillId="0" borderId="15" xfId="0" applyNumberFormat="1" applyFont="1" applyBorder="1" applyAlignment="1">
      <alignment horizontal="center" vertical="center"/>
    </xf>
    <xf numFmtId="178" fontId="13" fillId="0" borderId="0" xfId="0" applyNumberFormat="1" applyFont="1" applyBorder="1" applyAlignment="1">
      <alignment vertical="center"/>
    </xf>
    <xf numFmtId="14" fontId="13" fillId="0" borderId="0" xfId="0" applyNumberFormat="1" applyFont="1" applyBorder="1" applyAlignment="1">
      <alignment vertical="center"/>
    </xf>
    <xf numFmtId="0" fontId="15" fillId="21" borderId="11" xfId="0" applyNumberFormat="1" applyFont="1" applyFill="1" applyBorder="1" applyAlignment="1">
      <alignment horizontal="center" vertical="center"/>
    </xf>
    <xf numFmtId="179" fontId="13" fillId="20" borderId="16" xfId="0" applyNumberFormat="1" applyFont="1" applyFill="1" applyBorder="1" applyAlignment="1">
      <alignment horizontal="center" vertical="center"/>
    </xf>
    <xf numFmtId="0" fontId="13" fillId="22" borderId="17" xfId="0" applyFont="1" applyFill="1" applyBorder="1" applyAlignment="1">
      <alignment vertical="center"/>
    </xf>
    <xf numFmtId="0" fontId="15" fillId="22" borderId="17" xfId="0" applyFont="1" applyFill="1" applyBorder="1" applyAlignment="1">
      <alignment vertical="center"/>
    </xf>
    <xf numFmtId="0" fontId="15" fillId="21" borderId="16" xfId="0" applyNumberFormat="1" applyFont="1" applyFill="1" applyBorder="1" applyAlignment="1">
      <alignment horizontal="center" vertical="center"/>
    </xf>
    <xf numFmtId="0" fontId="15" fillId="21" borderId="10" xfId="0" applyNumberFormat="1" applyFont="1" applyFill="1" applyBorder="1" applyAlignment="1">
      <alignment horizontal="center" vertical="center"/>
    </xf>
    <xf numFmtId="0" fontId="12" fillId="22" borderId="17"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10" fontId="13" fillId="20" borderId="19" xfId="0" applyNumberFormat="1" applyFont="1" applyFill="1" applyBorder="1" applyAlignment="1">
      <alignment horizontal="center" vertical="center"/>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180" fontId="13" fillId="0" borderId="19" xfId="0" applyNumberFormat="1" applyFont="1" applyBorder="1" applyAlignment="1">
      <alignment horizontal="center"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78" fillId="0" borderId="0" xfId="0" applyFont="1" applyAlignment="1">
      <alignment vertical="center"/>
    </xf>
    <xf numFmtId="0" fontId="79" fillId="0" borderId="0" xfId="0" applyFont="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181" fontId="5" fillId="0" borderId="0" xfId="0" applyNumberFormat="1" applyFont="1" applyAlignment="1">
      <alignment horizontal="right" vertical="center"/>
    </xf>
    <xf numFmtId="178" fontId="13" fillId="0" borderId="0" xfId="0" applyNumberFormat="1" applyFont="1" applyAlignment="1">
      <alignment horizontal="center" vertical="center"/>
    </xf>
    <xf numFmtId="0" fontId="5" fillId="0" borderId="0" xfId="0" applyNumberFormat="1" applyFont="1" applyAlignment="1">
      <alignment horizontal="righ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2" fontId="81" fillId="31" borderId="11" xfId="0" applyNumberFormat="1" applyFont="1" applyFill="1" applyBorder="1" applyAlignment="1">
      <alignment horizontal="center" vertical="center" wrapText="1"/>
    </xf>
    <xf numFmtId="182" fontId="89" fillId="31" borderId="11" xfId="0" applyNumberFormat="1" applyFont="1" applyFill="1" applyBorder="1" applyAlignment="1">
      <alignment horizontal="center" vertical="center" wrapText="1"/>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188" fontId="13" fillId="0" borderId="0" xfId="0" applyNumberFormat="1" applyFont="1" applyAlignment="1">
      <alignment horizontal="right" vertical="center"/>
    </xf>
    <xf numFmtId="188" fontId="13" fillId="0" borderId="0" xfId="0" applyNumberFormat="1" applyFont="1" applyBorder="1" applyAlignment="1">
      <alignment horizontal="right" vertical="center"/>
    </xf>
    <xf numFmtId="181" fontId="0" fillId="0" borderId="0" xfId="0" applyNumberFormat="1" applyAlignment="1">
      <alignment horizontal="right" vertical="center"/>
    </xf>
    <xf numFmtId="181" fontId="13" fillId="0" borderId="0" xfId="0" applyNumberFormat="1" applyFont="1" applyAlignment="1">
      <alignment horizontal="right" vertical="center"/>
    </xf>
    <xf numFmtId="181" fontId="13" fillId="0" borderId="0" xfId="0" applyNumberFormat="1" applyFont="1" applyBorder="1" applyAlignment="1">
      <alignment horizontal="right" vertical="center"/>
    </xf>
    <xf numFmtId="0" fontId="33" fillId="0" borderId="0" xfId="0" applyFont="1" applyAlignment="1">
      <alignment horizontal="center" vertical="center"/>
    </xf>
    <xf numFmtId="0" fontId="97" fillId="0" borderId="11" xfId="0" quotePrefix="1" applyFont="1" applyFill="1" applyBorder="1" applyAlignment="1">
      <alignment horizontal="center" vertical="center"/>
    </xf>
    <xf numFmtId="4" fontId="97" fillId="0" borderId="11" xfId="0" applyNumberFormat="1" applyFont="1" applyFill="1" applyBorder="1" applyAlignment="1">
      <alignment horizontal="right" vertical="center"/>
    </xf>
    <xf numFmtId="189" fontId="5" fillId="0" borderId="0" xfId="0" applyNumberFormat="1" applyFont="1" applyAlignment="1">
      <alignment horizontal="right" vertical="center"/>
    </xf>
    <xf numFmtId="189" fontId="96" fillId="0" borderId="0" xfId="0" applyNumberFormat="1" applyFont="1" applyAlignment="1">
      <alignment horizontal="right"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1" fillId="31" borderId="11" xfId="132" applyNumberFormat="1" applyFont="1" applyFill="1" applyBorder="1" applyAlignment="1">
      <alignment horizontal="center" vertical="center" wrapText="1"/>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7" fillId="0" borderId="11" xfId="132" quotePrefix="1" applyFont="1" applyFill="1" applyBorder="1" applyAlignment="1">
      <alignment horizontal="center" vertical="center"/>
    </xf>
    <xf numFmtId="185" fontId="97" fillId="0" borderId="11" xfId="132" applyNumberFormat="1" applyFont="1" applyFill="1" applyBorder="1" applyAlignment="1">
      <alignment horizontal="center" vertical="center"/>
    </xf>
    <xf numFmtId="4" fontId="97" fillId="0" borderId="11" xfId="132" applyNumberFormat="1" applyFont="1" applyFill="1" applyBorder="1" applyAlignment="1">
      <alignment horizontal="center" vertical="center"/>
    </xf>
    <xf numFmtId="0" fontId="98" fillId="0" borderId="0" xfId="132" applyFont="1" applyFill="1" applyBorder="1" applyAlignment="1">
      <alignment vertical="center"/>
    </xf>
    <xf numFmtId="0" fontId="97" fillId="0" borderId="16" xfId="132" quotePrefix="1" applyFont="1" applyFill="1" applyBorder="1" applyAlignment="1">
      <alignment horizontal="center" vertical="top"/>
    </xf>
    <xf numFmtId="0" fontId="97" fillId="0" borderId="22" xfId="132" quotePrefix="1" applyFont="1" applyFill="1" applyBorder="1" applyAlignment="1">
      <alignment horizontal="center" vertical="top"/>
    </xf>
    <xf numFmtId="185" fontId="97" fillId="0" borderId="22" xfId="132" applyNumberFormat="1" applyFont="1" applyFill="1" applyBorder="1" applyAlignment="1">
      <alignment horizontal="center" vertical="top"/>
    </xf>
    <xf numFmtId="4" fontId="97" fillId="0" borderId="22" xfId="132" applyNumberFormat="1" applyFont="1" applyFill="1" applyBorder="1" applyAlignment="1">
      <alignment horizontal="center" vertical="top"/>
    </xf>
    <xf numFmtId="0" fontId="97"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9" fontId="0" fillId="0" borderId="0" xfId="0" applyNumberFormat="1" applyAlignment="1">
      <alignment horizontal="right" vertical="center"/>
    </xf>
    <xf numFmtId="189" fontId="13" fillId="0" borderId="0" xfId="0" applyNumberFormat="1" applyFont="1" applyAlignment="1">
      <alignment horizontal="right" vertical="center"/>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0" applyNumberFormat="1" applyFont="1" applyFill="1" applyBorder="1" applyAlignment="1">
      <alignment horizontal="center" vertical="center"/>
    </xf>
    <xf numFmtId="177" fontId="16" fillId="23" borderId="16" xfId="0" applyNumberFormat="1" applyFont="1" applyFill="1" applyBorder="1" applyAlignment="1">
      <alignment horizontal="center" vertical="center"/>
    </xf>
    <xf numFmtId="177" fontId="16" fillId="23" borderId="10" xfId="0"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182" fontId="81" fillId="31" borderId="16" xfId="0" applyNumberFormat="1" applyFont="1" applyFill="1" applyBorder="1" applyAlignment="1">
      <alignment horizontal="center" vertical="center" wrapText="1"/>
    </xf>
    <xf numFmtId="182" fontId="81" fillId="31" borderId="22" xfId="0" applyNumberFormat="1" applyFont="1" applyFill="1" applyBorder="1" applyAlignment="1">
      <alignment horizontal="center" vertical="center" wrapText="1"/>
    </xf>
    <xf numFmtId="182" fontId="81" fillId="31" borderId="10" xfId="0" applyNumberFormat="1" applyFont="1" applyFill="1" applyBorder="1" applyAlignment="1">
      <alignment horizontal="center"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[0]!zsdate</c:f>
              <c:numCache>
                <c:formatCode>yyyy\-mm\-dd;@</c:formatCode>
                <c:ptCount val="102"/>
                <c:pt idx="0">
                  <c:v>41182</c:v>
                </c:pt>
                <c:pt idx="1">
                  <c:v>41196</c:v>
                </c:pt>
                <c:pt idx="2">
                  <c:v>41203</c:v>
                </c:pt>
                <c:pt idx="3">
                  <c:v>41210</c:v>
                </c:pt>
                <c:pt idx="4">
                  <c:v>41217</c:v>
                </c:pt>
                <c:pt idx="5">
                  <c:v>41224</c:v>
                </c:pt>
                <c:pt idx="6">
                  <c:v>41231</c:v>
                </c:pt>
                <c:pt idx="7">
                  <c:v>41238</c:v>
                </c:pt>
                <c:pt idx="8">
                  <c:v>41245</c:v>
                </c:pt>
                <c:pt idx="9">
                  <c:v>41252</c:v>
                </c:pt>
                <c:pt idx="10">
                  <c:v>41259</c:v>
                </c:pt>
                <c:pt idx="11">
                  <c:v>41266</c:v>
                </c:pt>
                <c:pt idx="12">
                  <c:v>41273</c:v>
                </c:pt>
                <c:pt idx="13">
                  <c:v>41280</c:v>
                </c:pt>
                <c:pt idx="14">
                  <c:v>41287</c:v>
                </c:pt>
                <c:pt idx="15">
                  <c:v>41294</c:v>
                </c:pt>
                <c:pt idx="16">
                  <c:v>41301</c:v>
                </c:pt>
                <c:pt idx="17">
                  <c:v>41308</c:v>
                </c:pt>
                <c:pt idx="18">
                  <c:v>41315</c:v>
                </c:pt>
                <c:pt idx="19">
                  <c:v>41329</c:v>
                </c:pt>
                <c:pt idx="20">
                  <c:v>41336</c:v>
                </c:pt>
                <c:pt idx="21">
                  <c:v>41343</c:v>
                </c:pt>
                <c:pt idx="22">
                  <c:v>41350</c:v>
                </c:pt>
                <c:pt idx="23">
                  <c:v>41357</c:v>
                </c:pt>
                <c:pt idx="24">
                  <c:v>41364</c:v>
                </c:pt>
                <c:pt idx="25">
                  <c:v>41371</c:v>
                </c:pt>
                <c:pt idx="26">
                  <c:v>41378</c:v>
                </c:pt>
                <c:pt idx="27">
                  <c:v>41385</c:v>
                </c:pt>
                <c:pt idx="28">
                  <c:v>41392</c:v>
                </c:pt>
                <c:pt idx="29">
                  <c:v>41399</c:v>
                </c:pt>
                <c:pt idx="30">
                  <c:v>41406</c:v>
                </c:pt>
                <c:pt idx="31">
                  <c:v>41413</c:v>
                </c:pt>
                <c:pt idx="32">
                  <c:v>41420</c:v>
                </c:pt>
                <c:pt idx="33">
                  <c:v>41427</c:v>
                </c:pt>
                <c:pt idx="34">
                  <c:v>41434</c:v>
                </c:pt>
                <c:pt idx="35">
                  <c:v>41441</c:v>
                </c:pt>
                <c:pt idx="36">
                  <c:v>41448</c:v>
                </c:pt>
                <c:pt idx="37">
                  <c:v>41455</c:v>
                </c:pt>
                <c:pt idx="38">
                  <c:v>41462</c:v>
                </c:pt>
                <c:pt idx="39">
                  <c:v>41469</c:v>
                </c:pt>
                <c:pt idx="40">
                  <c:v>41476</c:v>
                </c:pt>
                <c:pt idx="41">
                  <c:v>41483</c:v>
                </c:pt>
                <c:pt idx="42">
                  <c:v>41490</c:v>
                </c:pt>
                <c:pt idx="43">
                  <c:v>41497</c:v>
                </c:pt>
                <c:pt idx="44">
                  <c:v>41504</c:v>
                </c:pt>
                <c:pt idx="45">
                  <c:v>41511</c:v>
                </c:pt>
                <c:pt idx="46">
                  <c:v>41518</c:v>
                </c:pt>
                <c:pt idx="47">
                  <c:v>41525</c:v>
                </c:pt>
                <c:pt idx="48">
                  <c:v>41532</c:v>
                </c:pt>
                <c:pt idx="49">
                  <c:v>41539</c:v>
                </c:pt>
                <c:pt idx="50">
                  <c:v>41546</c:v>
                </c:pt>
                <c:pt idx="51">
                  <c:v>41553</c:v>
                </c:pt>
                <c:pt idx="52">
                  <c:v>41560</c:v>
                </c:pt>
                <c:pt idx="53">
                  <c:v>41567</c:v>
                </c:pt>
                <c:pt idx="54">
                  <c:v>41574</c:v>
                </c:pt>
                <c:pt idx="55">
                  <c:v>41581</c:v>
                </c:pt>
                <c:pt idx="56">
                  <c:v>41588</c:v>
                </c:pt>
                <c:pt idx="57">
                  <c:v>41595</c:v>
                </c:pt>
                <c:pt idx="58">
                  <c:v>41602</c:v>
                </c:pt>
                <c:pt idx="59">
                  <c:v>41609</c:v>
                </c:pt>
                <c:pt idx="60">
                  <c:v>41616</c:v>
                </c:pt>
                <c:pt idx="61">
                  <c:v>41623</c:v>
                </c:pt>
                <c:pt idx="62">
                  <c:v>41630</c:v>
                </c:pt>
                <c:pt idx="63">
                  <c:v>41637</c:v>
                </c:pt>
                <c:pt idx="64">
                  <c:v>41644</c:v>
                </c:pt>
                <c:pt idx="65">
                  <c:v>41651</c:v>
                </c:pt>
                <c:pt idx="66">
                  <c:v>41658</c:v>
                </c:pt>
                <c:pt idx="67">
                  <c:v>41665</c:v>
                </c:pt>
                <c:pt idx="68">
                  <c:v>41672</c:v>
                </c:pt>
                <c:pt idx="69">
                  <c:v>41679</c:v>
                </c:pt>
                <c:pt idx="70">
                  <c:v>41686</c:v>
                </c:pt>
                <c:pt idx="71">
                  <c:v>41693</c:v>
                </c:pt>
                <c:pt idx="72">
                  <c:v>41700</c:v>
                </c:pt>
                <c:pt idx="73">
                  <c:v>41707</c:v>
                </c:pt>
                <c:pt idx="74">
                  <c:v>41714</c:v>
                </c:pt>
                <c:pt idx="75">
                  <c:v>41721</c:v>
                </c:pt>
                <c:pt idx="76">
                  <c:v>41728</c:v>
                </c:pt>
                <c:pt idx="77">
                  <c:v>41735</c:v>
                </c:pt>
                <c:pt idx="78">
                  <c:v>41742</c:v>
                </c:pt>
                <c:pt idx="79">
                  <c:v>41749</c:v>
                </c:pt>
                <c:pt idx="80">
                  <c:v>41756</c:v>
                </c:pt>
                <c:pt idx="81">
                  <c:v>41763</c:v>
                </c:pt>
                <c:pt idx="82">
                  <c:v>41770</c:v>
                </c:pt>
                <c:pt idx="83">
                  <c:v>41777</c:v>
                </c:pt>
                <c:pt idx="84">
                  <c:v>41784</c:v>
                </c:pt>
                <c:pt idx="85">
                  <c:v>41791</c:v>
                </c:pt>
                <c:pt idx="86">
                  <c:v>41798</c:v>
                </c:pt>
                <c:pt idx="87">
                  <c:v>41805</c:v>
                </c:pt>
                <c:pt idx="88">
                  <c:v>41812</c:v>
                </c:pt>
                <c:pt idx="89">
                  <c:v>41819</c:v>
                </c:pt>
                <c:pt idx="90">
                  <c:v>41826</c:v>
                </c:pt>
                <c:pt idx="91">
                  <c:v>41833</c:v>
                </c:pt>
                <c:pt idx="92">
                  <c:v>41840</c:v>
                </c:pt>
                <c:pt idx="93">
                  <c:v>41847</c:v>
                </c:pt>
                <c:pt idx="94">
                  <c:v>41854</c:v>
                </c:pt>
                <c:pt idx="95">
                  <c:v>41861</c:v>
                </c:pt>
                <c:pt idx="96">
                  <c:v>41868</c:v>
                </c:pt>
                <c:pt idx="97">
                  <c:v>41875</c:v>
                </c:pt>
                <c:pt idx="98">
                  <c:v>41882</c:v>
                </c:pt>
                <c:pt idx="99">
                  <c:v>41889</c:v>
                </c:pt>
                <c:pt idx="100">
                  <c:v>41896</c:v>
                </c:pt>
                <c:pt idx="101">
                  <c:v>41903</c:v>
                </c:pt>
              </c:numCache>
            </c:numRef>
          </c:cat>
          <c:val>
            <c:numRef>
              <c:f>[0]!_zs1</c:f>
              <c:numCache>
                <c:formatCode>0.0%</c:formatCode>
                <c:ptCount val="104"/>
                <c:pt idx="0">
                  <c:v>0</c:v>
                </c:pt>
                <c:pt idx="1">
                  <c:v>4.982325282825828E-3</c:v>
                </c:pt>
                <c:pt idx="2">
                  <c:v>1.7166236536819257E-2</c:v>
                </c:pt>
                <c:pt idx="3">
                  <c:v>-1.9710820171418231E-2</c:v>
                </c:pt>
                <c:pt idx="4">
                  <c:v>5.9604745702988016E-3</c:v>
                </c:pt>
                <c:pt idx="5">
                  <c:v>-2.2756034827871141E-2</c:v>
                </c:pt>
                <c:pt idx="6">
                  <c:v>-5.0527973848570662E-2</c:v>
                </c:pt>
                <c:pt idx="7">
                  <c:v>-4.37964926174369E-2</c:v>
                </c:pt>
                <c:pt idx="8">
                  <c:v>-6.6915790198970315E-2</c:v>
                </c:pt>
                <c:pt idx="9">
                  <c:v>-2.0212323372753027E-2</c:v>
                </c:pt>
                <c:pt idx="10">
                  <c:v>2.7368556010930023E-2</c:v>
                </c:pt>
                <c:pt idx="11">
                  <c:v>3.440573615000786E-2</c:v>
                </c:pt>
                <c:pt idx="12">
                  <c:v>8.1523924319242047E-2</c:v>
                </c:pt>
                <c:pt idx="13">
                  <c:v>0.10086886519855587</c:v>
                </c:pt>
                <c:pt idx="14">
                  <c:v>8.2911125783108108E-2</c:v>
                </c:pt>
                <c:pt idx="15">
                  <c:v>0.13184431945143382</c:v>
                </c:pt>
                <c:pt idx="16">
                  <c:v>0.12148064677341552</c:v>
                </c:pt>
                <c:pt idx="17">
                  <c:v>0.19633545069438552</c:v>
                </c:pt>
                <c:pt idx="18">
                  <c:v>0.20872083540839359</c:v>
                </c:pt>
                <c:pt idx="19">
                  <c:v>0.13235236399887285</c:v>
                </c:pt>
                <c:pt idx="20">
                  <c:v>0.16385199811958073</c:v>
                </c:pt>
                <c:pt idx="21">
                  <c:v>0.13685411838789818</c:v>
                </c:pt>
                <c:pt idx="22">
                  <c:v>0.10761255694241778</c:v>
                </c:pt>
                <c:pt idx="23">
                  <c:v>0.14181725572215131</c:v>
                </c:pt>
                <c:pt idx="24">
                  <c:v>8.8080097474778629E-2</c:v>
                </c:pt>
                <c:pt idx="25">
                  <c:v>8.3049366230780297E-2</c:v>
                </c:pt>
                <c:pt idx="26">
                  <c:v>7.3701782647640268E-2</c:v>
                </c:pt>
                <c:pt idx="27">
                  <c:v>0.10497595837261775</c:v>
                </c:pt>
                <c:pt idx="28">
                  <c:v>6.7245037952889941E-2</c:v>
                </c:pt>
                <c:pt idx="29">
                  <c:v>8.7133346648606613E-2</c:v>
                </c:pt>
                <c:pt idx="30">
                  <c:v>0.10803251136231795</c:v>
                </c:pt>
                <c:pt idx="31">
                  <c:v>0.13036553914210658</c:v>
                </c:pt>
                <c:pt idx="32">
                  <c:v>0.1326244839968147</c:v>
                </c:pt>
                <c:pt idx="33">
                  <c:v>0.13663563742801244</c:v>
                </c:pt>
                <c:pt idx="34">
                  <c:v>8.3316689241578645E-2</c:v>
                </c:pt>
                <c:pt idx="35">
                  <c:v>5.392903773310076E-2</c:v>
                </c:pt>
                <c:pt idx="36">
                  <c:v>1.0591747612190394E-2</c:v>
                </c:pt>
                <c:pt idx="37">
                  <c:v>-4.0323910015498621E-2</c:v>
                </c:pt>
                <c:pt idx="38">
                  <c:v>-2.8893997922468495E-2</c:v>
                </c:pt>
                <c:pt idx="39">
                  <c:v>-7.7331793645823987E-3</c:v>
                </c:pt>
                <c:pt idx="40">
                  <c:v>-4.4755017866596747E-2</c:v>
                </c:pt>
                <c:pt idx="41">
                  <c:v>-3.01329288746357E-2</c:v>
                </c:pt>
                <c:pt idx="42">
                  <c:v>-1.9991661964165797E-2</c:v>
                </c:pt>
                <c:pt idx="43">
                  <c:v>-3.094492797105719E-3</c:v>
                </c:pt>
                <c:pt idx="44">
                  <c:v>4.8135585533330971E-3</c:v>
                </c:pt>
                <c:pt idx="45">
                  <c:v>-2.6937263257782451E-3</c:v>
                </c:pt>
                <c:pt idx="46">
                  <c:v>9.0724109570161637E-3</c:v>
                </c:pt>
                <c:pt idx="47">
                  <c:v>2.820454004306816E-2</c:v>
                </c:pt>
                <c:pt idx="48">
                  <c:v>8.5384626790039331E-2</c:v>
                </c:pt>
                <c:pt idx="49">
                  <c:v>6.0792654155542802E-2</c:v>
                </c:pt>
                <c:pt idx="50">
                  <c:v>4.4422281394754348E-2</c:v>
                </c:pt>
                <c:pt idx="51">
                  <c:v>5.0556319681689166E-2</c:v>
                </c:pt>
                <c:pt idx="52">
                  <c:v>7.6491012626542121E-2</c:v>
                </c:pt>
                <c:pt idx="53">
                  <c:v>5.7977258792223152E-2</c:v>
                </c:pt>
                <c:pt idx="54">
                  <c:v>3.2904279174185591E-2</c:v>
                </c:pt>
                <c:pt idx="55">
                  <c:v>4.0056587004700051E-2</c:v>
                </c:pt>
                <c:pt idx="56">
                  <c:v>6.4711356561797384E-3</c:v>
                </c:pt>
                <c:pt idx="57">
                  <c:v>2.5130979553496413E-2</c:v>
                </c:pt>
                <c:pt idx="58">
                  <c:v>4.572662580796516E-2</c:v>
                </c:pt>
                <c:pt idx="59">
                  <c:v>6.3598455544575661E-2</c:v>
                </c:pt>
                <c:pt idx="60">
                  <c:v>6.9417200949279945E-2</c:v>
                </c:pt>
                <c:pt idx="61">
                  <c:v>4.9510576484471214E-2</c:v>
                </c:pt>
                <c:pt idx="62">
                  <c:v>-6.528263412158064E-3</c:v>
                </c:pt>
                <c:pt idx="63">
                  <c:v>4.523122786299405E-3</c:v>
                </c:pt>
                <c:pt idx="64">
                  <c:v>-1.0147808256575352E-3</c:v>
                </c:pt>
                <c:pt idx="65">
                  <c:v>-3.8487100029392485E-2</c:v>
                </c:pt>
                <c:pt idx="66">
                  <c:v>-4.9983733852687284E-2</c:v>
                </c:pt>
                <c:pt idx="67">
                  <c:v>-2.0682864202527185E-2</c:v>
                </c:pt>
                <c:pt idx="68">
                  <c:v>-3.9534151495831615E-2</c:v>
                </c:pt>
                <c:pt idx="69">
                  <c:v>-3.5158863131490636E-2</c:v>
                </c:pt>
                <c:pt idx="70">
                  <c:v>1.0767055687785909E-3</c:v>
                </c:pt>
                <c:pt idx="71">
                  <c:v>-1.2564617597267791E-2</c:v>
                </c:pt>
                <c:pt idx="72">
                  <c:v>-4.977310250812661E-2</c:v>
                </c:pt>
                <c:pt idx="73">
                  <c:v>-5.4401322921836193E-2</c:v>
                </c:pt>
                <c:pt idx="74">
                  <c:v>-7.4253000079368525E-2</c:v>
                </c:pt>
                <c:pt idx="75">
                  <c:v>-5.8570340839019353E-2</c:v>
                </c:pt>
                <c:pt idx="76">
                  <c:v>-6.1550142034428434E-2</c:v>
                </c:pt>
                <c:pt idx="77">
                  <c:v>-4.6938083106493944E-2</c:v>
                </c:pt>
                <c:pt idx="78">
                  <c:v>-9.7858537721327021E-3</c:v>
                </c:pt>
                <c:pt idx="79">
                  <c:v>-2.992753060695863E-2</c:v>
                </c:pt>
                <c:pt idx="80">
                  <c:v>-5.4633322663671158E-2</c:v>
                </c:pt>
                <c:pt idx="81">
                  <c:v>-5.8630957312919674E-2</c:v>
                </c:pt>
                <c:pt idx="82">
                  <c:v>-6.9423306205644297E-2</c:v>
                </c:pt>
                <c:pt idx="83">
                  <c:v>-6.4172349642798832E-2</c:v>
                </c:pt>
                <c:pt idx="84">
                  <c:v>-6.3098696702202139E-2</c:v>
                </c:pt>
                <c:pt idx="85">
                  <c:v>-5.9588174292858787E-2</c:v>
                </c:pt>
                <c:pt idx="86">
                  <c:v>-6.9072253964710062E-2</c:v>
                </c:pt>
                <c:pt idx="87">
                  <c:v>-5.0963191409380992E-2</c:v>
                </c:pt>
                <c:pt idx="88">
                  <c:v>-6.8194405317503981E-2</c:v>
                </c:pt>
                <c:pt idx="89">
                  <c:v>-6.2294547221105501E-2</c:v>
                </c:pt>
                <c:pt idx="90">
                  <c:v>-4.9893463276446948E-2</c:v>
                </c:pt>
                <c:pt idx="91">
                  <c:v>-6.3275313047020165E-2</c:v>
                </c:pt>
                <c:pt idx="92">
                  <c:v>-5.6239005087423077E-2</c:v>
                </c:pt>
                <c:pt idx="93">
                  <c:v>-1.4239202199985534E-2</c:v>
                </c:pt>
                <c:pt idx="94">
                  <c:v>1.5828313213606338E-2</c:v>
                </c:pt>
                <c:pt idx="95">
                  <c:v>1.6583620643790375E-2</c:v>
                </c:pt>
                <c:pt idx="96">
                  <c:v>2.9448704072118748E-2</c:v>
                </c:pt>
                <c:pt idx="97">
                  <c:v>3.1510972453955288E-2</c:v>
                </c:pt>
                <c:pt idx="98">
                  <c:v>1.9702970556092714E-2</c:v>
                </c:pt>
                <c:pt idx="99">
                  <c:v>6.8096721215678446E-2</c:v>
                </c:pt>
                <c:pt idx="100">
                  <c:v>6.3342906956765255E-2</c:v>
                </c:pt>
                <c:pt idx="101">
                  <c:v>5.7609635141157689E-2</c:v>
                </c:pt>
                <c:pt idx="102">
                  <c:v>6.2838351127248337E-2</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[0]!zsdate</c:f>
              <c:numCache>
                <c:formatCode>yyyy\-mm\-dd;@</c:formatCode>
                <c:ptCount val="102"/>
                <c:pt idx="0">
                  <c:v>41182</c:v>
                </c:pt>
                <c:pt idx="1">
                  <c:v>41196</c:v>
                </c:pt>
                <c:pt idx="2">
                  <c:v>41203</c:v>
                </c:pt>
                <c:pt idx="3">
                  <c:v>41210</c:v>
                </c:pt>
                <c:pt idx="4">
                  <c:v>41217</c:v>
                </c:pt>
                <c:pt idx="5">
                  <c:v>41224</c:v>
                </c:pt>
                <c:pt idx="6">
                  <c:v>41231</c:v>
                </c:pt>
                <c:pt idx="7">
                  <c:v>41238</c:v>
                </c:pt>
                <c:pt idx="8">
                  <c:v>41245</c:v>
                </c:pt>
                <c:pt idx="9">
                  <c:v>41252</c:v>
                </c:pt>
                <c:pt idx="10">
                  <c:v>41259</c:v>
                </c:pt>
                <c:pt idx="11">
                  <c:v>41266</c:v>
                </c:pt>
                <c:pt idx="12">
                  <c:v>41273</c:v>
                </c:pt>
                <c:pt idx="13">
                  <c:v>41280</c:v>
                </c:pt>
                <c:pt idx="14">
                  <c:v>41287</c:v>
                </c:pt>
                <c:pt idx="15">
                  <c:v>41294</c:v>
                </c:pt>
                <c:pt idx="16">
                  <c:v>41301</c:v>
                </c:pt>
                <c:pt idx="17">
                  <c:v>41308</c:v>
                </c:pt>
                <c:pt idx="18">
                  <c:v>41315</c:v>
                </c:pt>
                <c:pt idx="19">
                  <c:v>41329</c:v>
                </c:pt>
                <c:pt idx="20">
                  <c:v>41336</c:v>
                </c:pt>
                <c:pt idx="21">
                  <c:v>41343</c:v>
                </c:pt>
                <c:pt idx="22">
                  <c:v>41350</c:v>
                </c:pt>
                <c:pt idx="23">
                  <c:v>41357</c:v>
                </c:pt>
                <c:pt idx="24">
                  <c:v>41364</c:v>
                </c:pt>
                <c:pt idx="25">
                  <c:v>41371</c:v>
                </c:pt>
                <c:pt idx="26">
                  <c:v>41378</c:v>
                </c:pt>
                <c:pt idx="27">
                  <c:v>41385</c:v>
                </c:pt>
                <c:pt idx="28">
                  <c:v>41392</c:v>
                </c:pt>
                <c:pt idx="29">
                  <c:v>41399</c:v>
                </c:pt>
                <c:pt idx="30">
                  <c:v>41406</c:v>
                </c:pt>
                <c:pt idx="31">
                  <c:v>41413</c:v>
                </c:pt>
                <c:pt idx="32">
                  <c:v>41420</c:v>
                </c:pt>
                <c:pt idx="33">
                  <c:v>41427</c:v>
                </c:pt>
                <c:pt idx="34">
                  <c:v>41434</c:v>
                </c:pt>
                <c:pt idx="35">
                  <c:v>41441</c:v>
                </c:pt>
                <c:pt idx="36">
                  <c:v>41448</c:v>
                </c:pt>
                <c:pt idx="37">
                  <c:v>41455</c:v>
                </c:pt>
                <c:pt idx="38">
                  <c:v>41462</c:v>
                </c:pt>
                <c:pt idx="39">
                  <c:v>41469</c:v>
                </c:pt>
                <c:pt idx="40">
                  <c:v>41476</c:v>
                </c:pt>
                <c:pt idx="41">
                  <c:v>41483</c:v>
                </c:pt>
                <c:pt idx="42">
                  <c:v>41490</c:v>
                </c:pt>
                <c:pt idx="43">
                  <c:v>41497</c:v>
                </c:pt>
                <c:pt idx="44">
                  <c:v>41504</c:v>
                </c:pt>
                <c:pt idx="45">
                  <c:v>41511</c:v>
                </c:pt>
                <c:pt idx="46">
                  <c:v>41518</c:v>
                </c:pt>
                <c:pt idx="47">
                  <c:v>41525</c:v>
                </c:pt>
                <c:pt idx="48">
                  <c:v>41532</c:v>
                </c:pt>
                <c:pt idx="49">
                  <c:v>41539</c:v>
                </c:pt>
                <c:pt idx="50">
                  <c:v>41546</c:v>
                </c:pt>
                <c:pt idx="51">
                  <c:v>41553</c:v>
                </c:pt>
                <c:pt idx="52">
                  <c:v>41560</c:v>
                </c:pt>
                <c:pt idx="53">
                  <c:v>41567</c:v>
                </c:pt>
                <c:pt idx="54">
                  <c:v>41574</c:v>
                </c:pt>
                <c:pt idx="55">
                  <c:v>41581</c:v>
                </c:pt>
                <c:pt idx="56">
                  <c:v>41588</c:v>
                </c:pt>
                <c:pt idx="57">
                  <c:v>41595</c:v>
                </c:pt>
                <c:pt idx="58">
                  <c:v>41602</c:v>
                </c:pt>
                <c:pt idx="59">
                  <c:v>41609</c:v>
                </c:pt>
                <c:pt idx="60">
                  <c:v>41616</c:v>
                </c:pt>
                <c:pt idx="61">
                  <c:v>41623</c:v>
                </c:pt>
                <c:pt idx="62">
                  <c:v>41630</c:v>
                </c:pt>
                <c:pt idx="63">
                  <c:v>41637</c:v>
                </c:pt>
                <c:pt idx="64">
                  <c:v>41644</c:v>
                </c:pt>
                <c:pt idx="65">
                  <c:v>41651</c:v>
                </c:pt>
                <c:pt idx="66">
                  <c:v>41658</c:v>
                </c:pt>
                <c:pt idx="67">
                  <c:v>41665</c:v>
                </c:pt>
                <c:pt idx="68">
                  <c:v>41672</c:v>
                </c:pt>
                <c:pt idx="69">
                  <c:v>41679</c:v>
                </c:pt>
                <c:pt idx="70">
                  <c:v>41686</c:v>
                </c:pt>
                <c:pt idx="71">
                  <c:v>41693</c:v>
                </c:pt>
                <c:pt idx="72">
                  <c:v>41700</c:v>
                </c:pt>
                <c:pt idx="73">
                  <c:v>41707</c:v>
                </c:pt>
                <c:pt idx="74">
                  <c:v>41714</c:v>
                </c:pt>
                <c:pt idx="75">
                  <c:v>41721</c:v>
                </c:pt>
                <c:pt idx="76">
                  <c:v>41728</c:v>
                </c:pt>
                <c:pt idx="77">
                  <c:v>41735</c:v>
                </c:pt>
                <c:pt idx="78">
                  <c:v>41742</c:v>
                </c:pt>
                <c:pt idx="79">
                  <c:v>41749</c:v>
                </c:pt>
                <c:pt idx="80">
                  <c:v>41756</c:v>
                </c:pt>
                <c:pt idx="81">
                  <c:v>41763</c:v>
                </c:pt>
                <c:pt idx="82">
                  <c:v>41770</c:v>
                </c:pt>
                <c:pt idx="83">
                  <c:v>41777</c:v>
                </c:pt>
                <c:pt idx="84">
                  <c:v>41784</c:v>
                </c:pt>
                <c:pt idx="85">
                  <c:v>41791</c:v>
                </c:pt>
                <c:pt idx="86">
                  <c:v>41798</c:v>
                </c:pt>
                <c:pt idx="87">
                  <c:v>41805</c:v>
                </c:pt>
                <c:pt idx="88">
                  <c:v>41812</c:v>
                </c:pt>
                <c:pt idx="89">
                  <c:v>41819</c:v>
                </c:pt>
                <c:pt idx="90">
                  <c:v>41826</c:v>
                </c:pt>
                <c:pt idx="91">
                  <c:v>41833</c:v>
                </c:pt>
                <c:pt idx="92">
                  <c:v>41840</c:v>
                </c:pt>
                <c:pt idx="93">
                  <c:v>41847</c:v>
                </c:pt>
                <c:pt idx="94">
                  <c:v>41854</c:v>
                </c:pt>
                <c:pt idx="95">
                  <c:v>41861</c:v>
                </c:pt>
                <c:pt idx="96">
                  <c:v>41868</c:v>
                </c:pt>
                <c:pt idx="97">
                  <c:v>41875</c:v>
                </c:pt>
                <c:pt idx="98">
                  <c:v>41882</c:v>
                </c:pt>
                <c:pt idx="99">
                  <c:v>41889</c:v>
                </c:pt>
                <c:pt idx="100">
                  <c:v>41896</c:v>
                </c:pt>
                <c:pt idx="101">
                  <c:v>41903</c:v>
                </c:pt>
              </c:numCache>
            </c:numRef>
          </c:cat>
          <c:val>
            <c:numRef>
              <c:f>[0]!_zs2</c:f>
              <c:numCache>
                <c:formatCode>0.0%</c:formatCode>
                <c:ptCount val="104"/>
                <c:pt idx="0">
                  <c:v>0</c:v>
                </c:pt>
                <c:pt idx="1">
                  <c:v>-1.5572148828898458E-3</c:v>
                </c:pt>
                <c:pt idx="2">
                  <c:v>-1.3427787350820175E-2</c:v>
                </c:pt>
                <c:pt idx="3">
                  <c:v>-4.868849320314006E-2</c:v>
                </c:pt>
                <c:pt idx="4">
                  <c:v>-4.6684536345650729E-2</c:v>
                </c:pt>
                <c:pt idx="5">
                  <c:v>-8.3164209585806503E-2</c:v>
                </c:pt>
                <c:pt idx="6">
                  <c:v>-0.12947220626715172</c:v>
                </c:pt>
                <c:pt idx="7">
                  <c:v>-0.12531112387516763</c:v>
                </c:pt>
                <c:pt idx="8">
                  <c:v>-0.18266002935732972</c:v>
                </c:pt>
                <c:pt idx="9">
                  <c:v>-0.13892399004403599</c:v>
                </c:pt>
                <c:pt idx="10">
                  <c:v>-0.11259174165549812</c:v>
                </c:pt>
                <c:pt idx="11">
                  <c:v>-0.10726274810134673</c:v>
                </c:pt>
                <c:pt idx="12">
                  <c:v>-6.3884102367732565E-2</c:v>
                </c:pt>
                <c:pt idx="13">
                  <c:v>-5.8848682111174999E-2</c:v>
                </c:pt>
                <c:pt idx="14">
                  <c:v>-1.859084817154899E-2</c:v>
                </c:pt>
                <c:pt idx="15">
                  <c:v>1.280234858638063E-2</c:v>
                </c:pt>
                <c:pt idx="16">
                  <c:v>-1.4991384261918483E-2</c:v>
                </c:pt>
                <c:pt idx="17">
                  <c:v>1.8405769353500467E-2</c:v>
                </c:pt>
                <c:pt idx="18">
                  <c:v>4.3361158976322534E-2</c:v>
                </c:pt>
                <c:pt idx="19">
                  <c:v>3.1904461037717713E-2</c:v>
                </c:pt>
                <c:pt idx="20">
                  <c:v>6.1471312783202503E-2</c:v>
                </c:pt>
                <c:pt idx="21">
                  <c:v>7.7332184568255746E-2</c:v>
                </c:pt>
                <c:pt idx="22">
                  <c:v>5.9719956602208191E-2</c:v>
                </c:pt>
                <c:pt idx="23">
                  <c:v>9.3004914161720631E-2</c:v>
                </c:pt>
                <c:pt idx="24">
                  <c:v>7.5572978492564946E-2</c:v>
                </c:pt>
                <c:pt idx="25">
                  <c:v>5.767381453826026E-2</c:v>
                </c:pt>
                <c:pt idx="26">
                  <c:v>5.8060948369391685E-2</c:v>
                </c:pt>
                <c:pt idx="27">
                  <c:v>8.9614142574510058E-2</c:v>
                </c:pt>
                <c:pt idx="28">
                  <c:v>9.4209904907779585E-2</c:v>
                </c:pt>
                <c:pt idx="29">
                  <c:v>0.13899719190758808</c:v>
                </c:pt>
                <c:pt idx="30">
                  <c:v>0.18799668134533154</c:v>
                </c:pt>
                <c:pt idx="31">
                  <c:v>0.24563073584785244</c:v>
                </c:pt>
                <c:pt idx="32">
                  <c:v>0.2805593209521986</c:v>
                </c:pt>
                <c:pt idx="33">
                  <c:v>0.27058772097772676</c:v>
                </c:pt>
                <c:pt idx="34">
                  <c:v>0.19623498627863922</c:v>
                </c:pt>
                <c:pt idx="35">
                  <c:v>0.20619631118769544</c:v>
                </c:pt>
                <c:pt idx="36">
                  <c:v>0.16377235305380045</c:v>
                </c:pt>
                <c:pt idx="37">
                  <c:v>0.14813121449996802</c:v>
                </c:pt>
                <c:pt idx="38">
                  <c:v>0.20753072946582418</c:v>
                </c:pt>
                <c:pt idx="39">
                  <c:v>0.23857655242836162</c:v>
                </c:pt>
                <c:pt idx="40">
                  <c:v>0.28567981364477624</c:v>
                </c:pt>
                <c:pt idx="41">
                  <c:v>0.35871542536218004</c:v>
                </c:pt>
                <c:pt idx="42">
                  <c:v>0.36703701576360959</c:v>
                </c:pt>
                <c:pt idx="43">
                  <c:v>0.37819471568064333</c:v>
                </c:pt>
                <c:pt idx="44">
                  <c:v>0.34580656072499827</c:v>
                </c:pt>
                <c:pt idx="45">
                  <c:v>0.44027768204735462</c:v>
                </c:pt>
                <c:pt idx="46">
                  <c:v>0.38253194205118368</c:v>
                </c:pt>
                <c:pt idx="47">
                  <c:v>0.45368581275129216</c:v>
                </c:pt>
                <c:pt idx="48">
                  <c:v>0.40627359754930104</c:v>
                </c:pt>
                <c:pt idx="49">
                  <c:v>0.42270521411704642</c:v>
                </c:pt>
                <c:pt idx="50">
                  <c:v>0.46959397536537106</c:v>
                </c:pt>
                <c:pt idx="51">
                  <c:v>0.50281013466079516</c:v>
                </c:pt>
                <c:pt idx="52">
                  <c:v>0.57769366264598898</c:v>
                </c:pt>
                <c:pt idx="53">
                  <c:v>0.54104537622056292</c:v>
                </c:pt>
                <c:pt idx="54">
                  <c:v>0.43239249473482677</c:v>
                </c:pt>
                <c:pt idx="55">
                  <c:v>0.36562716191205547</c:v>
                </c:pt>
                <c:pt idx="56">
                  <c:v>0.33943391409790014</c:v>
                </c:pt>
                <c:pt idx="57">
                  <c:v>0.38830691173654985</c:v>
                </c:pt>
                <c:pt idx="58">
                  <c:v>0.44627761822707246</c:v>
                </c:pt>
                <c:pt idx="59">
                  <c:v>0.50556717084689495</c:v>
                </c:pt>
                <c:pt idx="60">
                  <c:v>0.42282998276852379</c:v>
                </c:pt>
                <c:pt idx="61">
                  <c:v>0.42966577318271759</c:v>
                </c:pt>
                <c:pt idx="62">
                  <c:v>0.35903605845937814</c:v>
                </c:pt>
                <c:pt idx="63">
                  <c:v>0.37163660731380421</c:v>
                </c:pt>
                <c:pt idx="64">
                  <c:v>0.40647750335056476</c:v>
                </c:pt>
                <c:pt idx="65">
                  <c:v>0.36455651285978674</c:v>
                </c:pt>
                <c:pt idx="66">
                  <c:v>0.3768957814793541</c:v>
                </c:pt>
                <c:pt idx="67">
                  <c:v>0.47860878167081489</c:v>
                </c:pt>
                <c:pt idx="68">
                  <c:v>0.49876992788308105</c:v>
                </c:pt>
                <c:pt idx="69">
                  <c:v>0.54327372518986539</c:v>
                </c:pt>
                <c:pt idx="70">
                  <c:v>0.56617850532899339</c:v>
                </c:pt>
                <c:pt idx="71">
                  <c:v>0.58572091390643921</c:v>
                </c:pt>
                <c:pt idx="72">
                  <c:v>0.51242517071925442</c:v>
                </c:pt>
                <c:pt idx="73">
                  <c:v>0.55577554406790486</c:v>
                </c:pt>
                <c:pt idx="74">
                  <c:v>0.46916657093624337</c:v>
                </c:pt>
                <c:pt idx="75">
                  <c:v>0.50931756972365827</c:v>
                </c:pt>
                <c:pt idx="76">
                  <c:v>0.42965881677196993</c:v>
                </c:pt>
                <c:pt idx="77">
                  <c:v>0.46195328355351317</c:v>
                </c:pt>
                <c:pt idx="78">
                  <c:v>0.50749805348139621</c:v>
                </c:pt>
                <c:pt idx="79">
                  <c:v>0.5225071159614525</c:v>
                </c:pt>
                <c:pt idx="80">
                  <c:v>0.41589629204161072</c:v>
                </c:pt>
                <c:pt idx="81">
                  <c:v>0.41818571702086915</c:v>
                </c:pt>
                <c:pt idx="82">
                  <c:v>0.39821673367796273</c:v>
                </c:pt>
                <c:pt idx="83">
                  <c:v>0.38818769544961373</c:v>
                </c:pt>
                <c:pt idx="84">
                  <c:v>0.43717276150360562</c:v>
                </c:pt>
                <c:pt idx="85">
                  <c:v>0.47814206394792258</c:v>
                </c:pt>
                <c:pt idx="86">
                  <c:v>0.46095104984364044</c:v>
                </c:pt>
                <c:pt idx="87">
                  <c:v>0.49780719892781922</c:v>
                </c:pt>
                <c:pt idx="88">
                  <c:v>0.48157336141425744</c:v>
                </c:pt>
                <c:pt idx="89">
                  <c:v>0.54688671899929786</c:v>
                </c:pt>
                <c:pt idx="90">
                  <c:v>0.60393081881421917</c:v>
                </c:pt>
                <c:pt idx="91">
                  <c:v>0.59528393643499888</c:v>
                </c:pt>
                <c:pt idx="92">
                  <c:v>0.55504754611015361</c:v>
                </c:pt>
                <c:pt idx="93">
                  <c:v>0.54362645988895242</c:v>
                </c:pt>
                <c:pt idx="94">
                  <c:v>0.56924398493841322</c:v>
                </c:pt>
                <c:pt idx="95">
                  <c:v>0.61260022975301553</c:v>
                </c:pt>
                <c:pt idx="96">
                  <c:v>0.65387223179526455</c:v>
                </c:pt>
                <c:pt idx="97">
                  <c:v>0.70439389878103231</c:v>
                </c:pt>
                <c:pt idx="98">
                  <c:v>0.66407294658242377</c:v>
                </c:pt>
                <c:pt idx="99">
                  <c:v>0.76874108111557837</c:v>
                </c:pt>
                <c:pt idx="100">
                  <c:v>0.80159588997383358</c:v>
                </c:pt>
                <c:pt idx="101">
                  <c:v>0.79250532899355397</c:v>
                </c:pt>
                <c:pt idx="102">
                  <c:v>0.86168268555746996</c:v>
                </c:pt>
              </c:numCache>
            </c:numRef>
          </c:val>
          <c:smooth val="0"/>
        </c:ser>
        <c:ser>
          <c:idx val="2"/>
          <c:order val="2"/>
          <c:tx>
            <c:strRef>
              <c:f>市场表现!$R$2</c:f>
              <c:strCache>
                <c:ptCount val="1"/>
                <c:pt idx="0">
                  <c:v>电信运营Ⅱ(中信)</c:v>
                </c:pt>
              </c:strCache>
            </c:strRef>
          </c:tx>
          <c:spPr>
            <a:ln w="25400">
              <a:solidFill>
                <a:schemeClr val="accent2">
                  <a:lumMod val="60000"/>
                  <a:lumOff val="40000"/>
                </a:schemeClr>
              </a:solidFill>
              <a:prstDash val="solid"/>
            </a:ln>
          </c:spPr>
          <c:marker>
            <c:symbol val="none"/>
          </c:marker>
          <c:cat>
            <c:numRef>
              <c:f>[0]!zsdate</c:f>
              <c:numCache>
                <c:formatCode>yyyy\-mm\-dd;@</c:formatCode>
                <c:ptCount val="102"/>
                <c:pt idx="0">
                  <c:v>41182</c:v>
                </c:pt>
                <c:pt idx="1">
                  <c:v>41196</c:v>
                </c:pt>
                <c:pt idx="2">
                  <c:v>41203</c:v>
                </c:pt>
                <c:pt idx="3">
                  <c:v>41210</c:v>
                </c:pt>
                <c:pt idx="4">
                  <c:v>41217</c:v>
                </c:pt>
                <c:pt idx="5">
                  <c:v>41224</c:v>
                </c:pt>
                <c:pt idx="6">
                  <c:v>41231</c:v>
                </c:pt>
                <c:pt idx="7">
                  <c:v>41238</c:v>
                </c:pt>
                <c:pt idx="8">
                  <c:v>41245</c:v>
                </c:pt>
                <c:pt idx="9">
                  <c:v>41252</c:v>
                </c:pt>
                <c:pt idx="10">
                  <c:v>41259</c:v>
                </c:pt>
                <c:pt idx="11">
                  <c:v>41266</c:v>
                </c:pt>
                <c:pt idx="12">
                  <c:v>41273</c:v>
                </c:pt>
                <c:pt idx="13">
                  <c:v>41280</c:v>
                </c:pt>
                <c:pt idx="14">
                  <c:v>41287</c:v>
                </c:pt>
                <c:pt idx="15">
                  <c:v>41294</c:v>
                </c:pt>
                <c:pt idx="16">
                  <c:v>41301</c:v>
                </c:pt>
                <c:pt idx="17">
                  <c:v>41308</c:v>
                </c:pt>
                <c:pt idx="18">
                  <c:v>41315</c:v>
                </c:pt>
                <c:pt idx="19">
                  <c:v>41329</c:v>
                </c:pt>
                <c:pt idx="20">
                  <c:v>41336</c:v>
                </c:pt>
                <c:pt idx="21">
                  <c:v>41343</c:v>
                </c:pt>
                <c:pt idx="22">
                  <c:v>41350</c:v>
                </c:pt>
                <c:pt idx="23">
                  <c:v>41357</c:v>
                </c:pt>
                <c:pt idx="24">
                  <c:v>41364</c:v>
                </c:pt>
                <c:pt idx="25">
                  <c:v>41371</c:v>
                </c:pt>
                <c:pt idx="26">
                  <c:v>41378</c:v>
                </c:pt>
                <c:pt idx="27">
                  <c:v>41385</c:v>
                </c:pt>
                <c:pt idx="28">
                  <c:v>41392</c:v>
                </c:pt>
                <c:pt idx="29">
                  <c:v>41399</c:v>
                </c:pt>
                <c:pt idx="30">
                  <c:v>41406</c:v>
                </c:pt>
                <c:pt idx="31">
                  <c:v>41413</c:v>
                </c:pt>
                <c:pt idx="32">
                  <c:v>41420</c:v>
                </c:pt>
                <c:pt idx="33">
                  <c:v>41427</c:v>
                </c:pt>
                <c:pt idx="34">
                  <c:v>41434</c:v>
                </c:pt>
                <c:pt idx="35">
                  <c:v>41441</c:v>
                </c:pt>
                <c:pt idx="36">
                  <c:v>41448</c:v>
                </c:pt>
                <c:pt idx="37">
                  <c:v>41455</c:v>
                </c:pt>
                <c:pt idx="38">
                  <c:v>41462</c:v>
                </c:pt>
                <c:pt idx="39">
                  <c:v>41469</c:v>
                </c:pt>
                <c:pt idx="40">
                  <c:v>41476</c:v>
                </c:pt>
                <c:pt idx="41">
                  <c:v>41483</c:v>
                </c:pt>
                <c:pt idx="42">
                  <c:v>41490</c:v>
                </c:pt>
                <c:pt idx="43">
                  <c:v>41497</c:v>
                </c:pt>
                <c:pt idx="44">
                  <c:v>41504</c:v>
                </c:pt>
                <c:pt idx="45">
                  <c:v>41511</c:v>
                </c:pt>
                <c:pt idx="46">
                  <c:v>41518</c:v>
                </c:pt>
                <c:pt idx="47">
                  <c:v>41525</c:v>
                </c:pt>
                <c:pt idx="48">
                  <c:v>41532</c:v>
                </c:pt>
                <c:pt idx="49">
                  <c:v>41539</c:v>
                </c:pt>
                <c:pt idx="50">
                  <c:v>41546</c:v>
                </c:pt>
                <c:pt idx="51">
                  <c:v>41553</c:v>
                </c:pt>
                <c:pt idx="52">
                  <c:v>41560</c:v>
                </c:pt>
                <c:pt idx="53">
                  <c:v>41567</c:v>
                </c:pt>
                <c:pt idx="54">
                  <c:v>41574</c:v>
                </c:pt>
                <c:pt idx="55">
                  <c:v>41581</c:v>
                </c:pt>
                <c:pt idx="56">
                  <c:v>41588</c:v>
                </c:pt>
                <c:pt idx="57">
                  <c:v>41595</c:v>
                </c:pt>
                <c:pt idx="58">
                  <c:v>41602</c:v>
                </c:pt>
                <c:pt idx="59">
                  <c:v>41609</c:v>
                </c:pt>
                <c:pt idx="60">
                  <c:v>41616</c:v>
                </c:pt>
                <c:pt idx="61">
                  <c:v>41623</c:v>
                </c:pt>
                <c:pt idx="62">
                  <c:v>41630</c:v>
                </c:pt>
                <c:pt idx="63">
                  <c:v>41637</c:v>
                </c:pt>
                <c:pt idx="64">
                  <c:v>41644</c:v>
                </c:pt>
                <c:pt idx="65">
                  <c:v>41651</c:v>
                </c:pt>
                <c:pt idx="66">
                  <c:v>41658</c:v>
                </c:pt>
                <c:pt idx="67">
                  <c:v>41665</c:v>
                </c:pt>
                <c:pt idx="68">
                  <c:v>41672</c:v>
                </c:pt>
                <c:pt idx="69">
                  <c:v>41679</c:v>
                </c:pt>
                <c:pt idx="70">
                  <c:v>41686</c:v>
                </c:pt>
                <c:pt idx="71">
                  <c:v>41693</c:v>
                </c:pt>
                <c:pt idx="72">
                  <c:v>41700</c:v>
                </c:pt>
                <c:pt idx="73">
                  <c:v>41707</c:v>
                </c:pt>
                <c:pt idx="74">
                  <c:v>41714</c:v>
                </c:pt>
                <c:pt idx="75">
                  <c:v>41721</c:v>
                </c:pt>
                <c:pt idx="76">
                  <c:v>41728</c:v>
                </c:pt>
                <c:pt idx="77">
                  <c:v>41735</c:v>
                </c:pt>
                <c:pt idx="78">
                  <c:v>41742</c:v>
                </c:pt>
                <c:pt idx="79">
                  <c:v>41749</c:v>
                </c:pt>
                <c:pt idx="80">
                  <c:v>41756</c:v>
                </c:pt>
                <c:pt idx="81">
                  <c:v>41763</c:v>
                </c:pt>
                <c:pt idx="82">
                  <c:v>41770</c:v>
                </c:pt>
                <c:pt idx="83">
                  <c:v>41777</c:v>
                </c:pt>
                <c:pt idx="84">
                  <c:v>41784</c:v>
                </c:pt>
                <c:pt idx="85">
                  <c:v>41791</c:v>
                </c:pt>
                <c:pt idx="86">
                  <c:v>41798</c:v>
                </c:pt>
                <c:pt idx="87">
                  <c:v>41805</c:v>
                </c:pt>
                <c:pt idx="88">
                  <c:v>41812</c:v>
                </c:pt>
                <c:pt idx="89">
                  <c:v>41819</c:v>
                </c:pt>
                <c:pt idx="90">
                  <c:v>41826</c:v>
                </c:pt>
                <c:pt idx="91">
                  <c:v>41833</c:v>
                </c:pt>
                <c:pt idx="92">
                  <c:v>41840</c:v>
                </c:pt>
                <c:pt idx="93">
                  <c:v>41847</c:v>
                </c:pt>
                <c:pt idx="94">
                  <c:v>41854</c:v>
                </c:pt>
                <c:pt idx="95">
                  <c:v>41861</c:v>
                </c:pt>
                <c:pt idx="96">
                  <c:v>41868</c:v>
                </c:pt>
                <c:pt idx="97">
                  <c:v>41875</c:v>
                </c:pt>
                <c:pt idx="98">
                  <c:v>41882</c:v>
                </c:pt>
                <c:pt idx="99">
                  <c:v>41889</c:v>
                </c:pt>
                <c:pt idx="100">
                  <c:v>41896</c:v>
                </c:pt>
                <c:pt idx="101">
                  <c:v>41903</c:v>
                </c:pt>
              </c:numCache>
            </c:numRef>
          </c:cat>
          <c:val>
            <c:numRef>
              <c:f>[0]!_zs3</c:f>
              <c:numCache>
                <c:formatCode>0.0%</c:formatCode>
                <c:ptCount val="104"/>
                <c:pt idx="0">
                  <c:v>0</c:v>
                </c:pt>
                <c:pt idx="1">
                  <c:v>2.7075674603780353E-3</c:v>
                </c:pt>
                <c:pt idx="2">
                  <c:v>2.6999405097853924E-3</c:v>
                </c:pt>
                <c:pt idx="3">
                  <c:v>-2.169104748539441E-2</c:v>
                </c:pt>
                <c:pt idx="4">
                  <c:v>-2.169104748539441E-2</c:v>
                </c:pt>
                <c:pt idx="5">
                  <c:v>-6.2342694144027377E-2</c:v>
                </c:pt>
                <c:pt idx="6">
                  <c:v>-0.10841710267400895</c:v>
                </c:pt>
                <c:pt idx="7">
                  <c:v>-0.11926262641670615</c:v>
                </c:pt>
                <c:pt idx="8">
                  <c:v>-0.14093842000091539</c:v>
                </c:pt>
                <c:pt idx="9">
                  <c:v>-8.9456503500770501E-2</c:v>
                </c:pt>
                <c:pt idx="10">
                  <c:v>-7.048827737693919E-2</c:v>
                </c:pt>
                <c:pt idx="11">
                  <c:v>-8.131854721845122E-2</c:v>
                </c:pt>
                <c:pt idx="12">
                  <c:v>-5.9635126683649342E-2</c:v>
                </c:pt>
                <c:pt idx="13">
                  <c:v>-5.4212364812300851E-2</c:v>
                </c:pt>
                <c:pt idx="14">
                  <c:v>-5.9635126683649342E-2</c:v>
                </c:pt>
                <c:pt idx="15">
                  <c:v>-2.7113809356743124E-2</c:v>
                </c:pt>
                <c:pt idx="16">
                  <c:v>-6.2350321094619909E-2</c:v>
                </c:pt>
                <c:pt idx="17">
                  <c:v>-1.3568345104260526E-2</c:v>
                </c:pt>
                <c:pt idx="18">
                  <c:v>1.3531354393886197E-2</c:v>
                </c:pt>
                <c:pt idx="19">
                  <c:v>-4.066507009167597E-2</c:v>
                </c:pt>
                <c:pt idx="20">
                  <c:v>-4.3375078176243642E-2</c:v>
                </c:pt>
                <c:pt idx="21">
                  <c:v>-5.6925042329575848E-2</c:v>
                </c:pt>
                <c:pt idx="22">
                  <c:v>-7.5894870113031421E-2</c:v>
                </c:pt>
                <c:pt idx="23">
                  <c:v>-5.6924966060069915E-2</c:v>
                </c:pt>
                <c:pt idx="24">
                  <c:v>-4.337500190673782E-2</c:v>
                </c:pt>
                <c:pt idx="25">
                  <c:v>-8.1451256158762142E-3</c:v>
                </c:pt>
                <c:pt idx="26">
                  <c:v>-5.421488170599631E-2</c:v>
                </c:pt>
                <c:pt idx="27">
                  <c:v>-4.3374925637231887E-2</c:v>
                </c:pt>
                <c:pt idx="28">
                  <c:v>-3.2534969568467242E-2</c:v>
                </c:pt>
                <c:pt idx="29">
                  <c:v>-1.3565065515505736E-2</c:v>
                </c:pt>
                <c:pt idx="30">
                  <c:v>-8.1451256158762142E-3</c:v>
                </c:pt>
                <c:pt idx="31">
                  <c:v>5.4048385374558805E-3</c:v>
                </c:pt>
                <c:pt idx="32">
                  <c:v>-2.725185716247025E-3</c:v>
                </c:pt>
                <c:pt idx="33">
                  <c:v>1.8954650151776109E-2</c:v>
                </c:pt>
                <c:pt idx="34">
                  <c:v>-2.4405097853776203E-2</c:v>
                </c:pt>
                <c:pt idx="35">
                  <c:v>-3.2535045837973176E-2</c:v>
                </c:pt>
                <c:pt idx="36">
                  <c:v>-9.2154766081425366E-2</c:v>
                </c:pt>
                <c:pt idx="37">
                  <c:v>-0.15448449440944534</c:v>
                </c:pt>
                <c:pt idx="38">
                  <c:v>-0.14899408148634019</c:v>
                </c:pt>
                <c:pt idx="39">
                  <c:v>-0.12428749027563801</c:v>
                </c:pt>
                <c:pt idx="40">
                  <c:v>-0.15722966273624484</c:v>
                </c:pt>
                <c:pt idx="41">
                  <c:v>-0.15448441813993929</c:v>
                </c:pt>
                <c:pt idx="42">
                  <c:v>-0.12154216940982676</c:v>
                </c:pt>
                <c:pt idx="43">
                  <c:v>-9.1345165276019324E-2</c:v>
                </c:pt>
                <c:pt idx="44">
                  <c:v>-9.4090333602818932E-2</c:v>
                </c:pt>
                <c:pt idx="45">
                  <c:v>-0.11879700108302704</c:v>
                </c:pt>
                <c:pt idx="46">
                  <c:v>-0.11056149610262833</c:v>
                </c:pt>
                <c:pt idx="47">
                  <c:v>-0.10781640404533477</c:v>
                </c:pt>
                <c:pt idx="48">
                  <c:v>-6.9383894931128842E-2</c:v>
                </c:pt>
                <c:pt idx="49">
                  <c:v>-4.4677227450920731E-2</c:v>
                </c:pt>
                <c:pt idx="50">
                  <c:v>-0.10232599112222951</c:v>
                </c:pt>
                <c:pt idx="51">
                  <c:v>-9.9580822795430124E-2</c:v>
                </c:pt>
                <c:pt idx="52">
                  <c:v>-3.9186967066827449E-2</c:v>
                </c:pt>
                <c:pt idx="53">
                  <c:v>-6.3893558277529516E-2</c:v>
                </c:pt>
                <c:pt idx="54">
                  <c:v>-7.7619476181033487E-2</c:v>
                </c:pt>
                <c:pt idx="55">
                  <c:v>-6.3893482008023583E-2</c:v>
                </c:pt>
                <c:pt idx="56">
                  <c:v>-9.1345241545525369E-2</c:v>
                </c:pt>
                <c:pt idx="57">
                  <c:v>-9.9580746525923969E-2</c:v>
                </c:pt>
                <c:pt idx="58">
                  <c:v>-8.5854752352914288E-2</c:v>
                </c:pt>
                <c:pt idx="59">
                  <c:v>-5.5657900758118939E-2</c:v>
                </c:pt>
                <c:pt idx="60">
                  <c:v>-6.9383818661622687E-2</c:v>
                </c:pt>
                <c:pt idx="61">
                  <c:v>-8.5854828622420221E-2</c:v>
                </c:pt>
                <c:pt idx="62">
                  <c:v>-0.12154216940982676</c:v>
                </c:pt>
                <c:pt idx="63">
                  <c:v>-0.12154224567933258</c:v>
                </c:pt>
                <c:pt idx="64">
                  <c:v>-0.12977782692923723</c:v>
                </c:pt>
                <c:pt idx="65">
                  <c:v>-0.17644584102384198</c:v>
                </c:pt>
                <c:pt idx="66">
                  <c:v>-0.17919100935064147</c:v>
                </c:pt>
                <c:pt idx="67">
                  <c:v>-0.16821025977393733</c:v>
                </c:pt>
                <c:pt idx="68">
                  <c:v>-0.17644584102384198</c:v>
                </c:pt>
                <c:pt idx="69">
                  <c:v>-0.16821033604344326</c:v>
                </c:pt>
                <c:pt idx="70">
                  <c:v>-0.144625211647879</c:v>
                </c:pt>
                <c:pt idx="71">
                  <c:v>-0.11764014521713928</c:v>
                </c:pt>
                <c:pt idx="72">
                  <c:v>-0.14083934591271718</c:v>
                </c:pt>
                <c:pt idx="73">
                  <c:v>-9.4057232637246968E-2</c:v>
                </c:pt>
                <c:pt idx="74">
                  <c:v>-0.14112611925499952</c:v>
                </c:pt>
                <c:pt idx="75">
                  <c:v>-0.1304975822566623</c:v>
                </c:pt>
                <c:pt idx="76">
                  <c:v>-0.14199170187775523</c:v>
                </c:pt>
                <c:pt idx="77">
                  <c:v>-0.14491923059322431</c:v>
                </c:pt>
                <c:pt idx="78">
                  <c:v>-0.12246358131092028</c:v>
                </c:pt>
                <c:pt idx="79">
                  <c:v>-0.12687111978888599</c:v>
                </c:pt>
                <c:pt idx="80">
                  <c:v>-0.14344623762527275</c:v>
                </c:pt>
                <c:pt idx="81">
                  <c:v>-0.1162231340665375</c:v>
                </c:pt>
                <c:pt idx="82">
                  <c:v>-0.1056779596381775</c:v>
                </c:pt>
                <c:pt idx="83">
                  <c:v>-0.10223012035328038</c:v>
                </c:pt>
                <c:pt idx="84">
                  <c:v>-0.10462917766218716</c:v>
                </c:pt>
                <c:pt idx="85">
                  <c:v>-9.2377015421694186E-2</c:v>
                </c:pt>
                <c:pt idx="86">
                  <c:v>-0.10866597007184586</c:v>
                </c:pt>
                <c:pt idx="87">
                  <c:v>-0.11189712769040683</c:v>
                </c:pt>
                <c:pt idx="88">
                  <c:v>-0.10572494165382806</c:v>
                </c:pt>
                <c:pt idx="89">
                  <c:v>-6.3739646414570528E-2</c:v>
                </c:pt>
                <c:pt idx="90">
                  <c:v>-6.1520356331131731E-2</c:v>
                </c:pt>
                <c:pt idx="91">
                  <c:v>-4.0329407996095079E-2</c:v>
                </c:pt>
                <c:pt idx="92">
                  <c:v>-5.3935582775294866E-2</c:v>
                </c:pt>
                <c:pt idx="93">
                  <c:v>-2.1368808822856522E-2</c:v>
                </c:pt>
                <c:pt idx="94">
                  <c:v>-2.6354470155742327E-2</c:v>
                </c:pt>
                <c:pt idx="95">
                  <c:v>-1.6578397425141667E-2</c:v>
                </c:pt>
                <c:pt idx="96">
                  <c:v>4.882087343837993E-3</c:v>
                </c:pt>
                <c:pt idx="97">
                  <c:v>-1.6195371966380434E-2</c:v>
                </c:pt>
                <c:pt idx="98">
                  <c:v>-2.7138291868145314E-2</c:v>
                </c:pt>
                <c:pt idx="99">
                  <c:v>1.0457311957533078E-2</c:v>
                </c:pt>
                <c:pt idx="100">
                  <c:v>3.1492441691962636E-3</c:v>
                </c:pt>
                <c:pt idx="101">
                  <c:v>1.2242781091263977E-2</c:v>
                </c:pt>
                <c:pt idx="102">
                  <c:v>1.0385008465915169E-2</c:v>
                </c:pt>
              </c:numCache>
            </c:numRef>
          </c:val>
          <c:smooth val="0"/>
        </c:ser>
        <c:ser>
          <c:idx val="3"/>
          <c:order val="3"/>
          <c:tx>
            <c:strRef>
              <c:f>市场表现!$S$2</c:f>
              <c:strCache>
                <c:ptCount val="1"/>
                <c:pt idx="0">
                  <c:v>通信设备制造(中信)</c:v>
                </c:pt>
              </c:strCache>
            </c:strRef>
          </c:tx>
          <c:marker>
            <c:symbol val="none"/>
          </c:marker>
          <c:val>
            <c:numRef>
              <c:f>[0]!_zs4</c:f>
              <c:numCache>
                <c:formatCode>0.0%</c:formatCode>
                <c:ptCount val="104"/>
                <c:pt idx="0">
                  <c:v>0</c:v>
                </c:pt>
                <c:pt idx="1">
                  <c:v>-3.3535244820411814E-3</c:v>
                </c:pt>
                <c:pt idx="2">
                  <c:v>-1.9714261338653394E-2</c:v>
                </c:pt>
                <c:pt idx="3">
                  <c:v>-5.6242083779048047E-2</c:v>
                </c:pt>
                <c:pt idx="4">
                  <c:v>-5.9805613708105443E-2</c:v>
                </c:pt>
                <c:pt idx="5">
                  <c:v>-9.6812511074505947E-2</c:v>
                </c:pt>
                <c:pt idx="6">
                  <c:v>-0.14290870669457989</c:v>
                </c:pt>
                <c:pt idx="7">
                  <c:v>-0.13545351332550193</c:v>
                </c:pt>
                <c:pt idx="8">
                  <c:v>-0.19919672916516273</c:v>
                </c:pt>
                <c:pt idx="9">
                  <c:v>-0.15606686048419383</c:v>
                </c:pt>
                <c:pt idx="10">
                  <c:v>-0.12843801886111428</c:v>
                </c:pt>
                <c:pt idx="11">
                  <c:v>-0.12174409523747021</c:v>
                </c:pt>
                <c:pt idx="12">
                  <c:v>-7.0614331559224808E-2</c:v>
                </c:pt>
                <c:pt idx="13">
                  <c:v>-6.2260052370108232E-2</c:v>
                </c:pt>
                <c:pt idx="14">
                  <c:v>-2.0495219094745276E-2</c:v>
                </c:pt>
                <c:pt idx="15">
                  <c:v>1.0014634754588858E-2</c:v>
                </c:pt>
                <c:pt idx="16">
                  <c:v>-1.5048202812760536E-2</c:v>
                </c:pt>
                <c:pt idx="17">
                  <c:v>1.9458317200102382E-2</c:v>
                </c:pt>
                <c:pt idx="18">
                  <c:v>3.0830768423055988E-2</c:v>
                </c:pt>
                <c:pt idx="19">
                  <c:v>3.056760534726366E-2</c:v>
                </c:pt>
                <c:pt idx="20">
                  <c:v>6.6505115601436016E-2</c:v>
                </c:pt>
                <c:pt idx="21">
                  <c:v>9.25142245877002E-2</c:v>
                </c:pt>
                <c:pt idx="22">
                  <c:v>8.1943994172348988E-2</c:v>
                </c:pt>
                <c:pt idx="23">
                  <c:v>0.11545692591401591</c:v>
                </c:pt>
                <c:pt idx="24">
                  <c:v>7.3237037085649437E-2</c:v>
                </c:pt>
                <c:pt idx="25">
                  <c:v>4.3781344953634838E-2</c:v>
                </c:pt>
                <c:pt idx="26">
                  <c:v>5.5846879778444158E-2</c:v>
                </c:pt>
                <c:pt idx="27">
                  <c:v>8.4956916070010546E-2</c:v>
                </c:pt>
                <c:pt idx="28">
                  <c:v>7.1719616477552428E-2</c:v>
                </c:pt>
                <c:pt idx="29">
                  <c:v>0.11544366932017303</c:v>
                </c:pt>
                <c:pt idx="30">
                  <c:v>0.16096254684105871</c:v>
                </c:pt>
                <c:pt idx="31">
                  <c:v>0.21293896060429063</c:v>
                </c:pt>
                <c:pt idx="32">
                  <c:v>0.25820937543067535</c:v>
                </c:pt>
                <c:pt idx="33">
                  <c:v>0.24899098945378895</c:v>
                </c:pt>
                <c:pt idx="34">
                  <c:v>0.17008767727412932</c:v>
                </c:pt>
                <c:pt idx="35">
                  <c:v>0.16588796209401679</c:v>
                </c:pt>
                <c:pt idx="36">
                  <c:v>0.13710244984479303</c:v>
                </c:pt>
                <c:pt idx="37">
                  <c:v>0.13154747763770125</c:v>
                </c:pt>
                <c:pt idx="38">
                  <c:v>0.1836344067674256</c:v>
                </c:pt>
                <c:pt idx="39">
                  <c:v>0.19464748616917249</c:v>
                </c:pt>
                <c:pt idx="40">
                  <c:v>0.26305800744206809</c:v>
                </c:pt>
                <c:pt idx="41">
                  <c:v>0.33210103887069575</c:v>
                </c:pt>
                <c:pt idx="42">
                  <c:v>0.34037531910983954</c:v>
                </c:pt>
                <c:pt idx="43">
                  <c:v>0.35234320140178621</c:v>
                </c:pt>
                <c:pt idx="44">
                  <c:v>0.32290752541394041</c:v>
                </c:pt>
                <c:pt idx="45">
                  <c:v>0.43021591185021357</c:v>
                </c:pt>
                <c:pt idx="46">
                  <c:v>0.37349547503888392</c:v>
                </c:pt>
                <c:pt idx="47">
                  <c:v>0.43679767943981052</c:v>
                </c:pt>
                <c:pt idx="48">
                  <c:v>0.38787238231491616</c:v>
                </c:pt>
                <c:pt idx="49">
                  <c:v>0.39098689434757228</c:v>
                </c:pt>
                <c:pt idx="50">
                  <c:v>0.44407193999094363</c:v>
                </c:pt>
                <c:pt idx="51">
                  <c:v>0.47371650577186841</c:v>
                </c:pt>
                <c:pt idx="52">
                  <c:v>0.55581898843001265</c:v>
                </c:pt>
                <c:pt idx="53">
                  <c:v>0.5220755100835428</c:v>
                </c:pt>
                <c:pt idx="54">
                  <c:v>0.4159495855673756</c:v>
                </c:pt>
                <c:pt idx="55">
                  <c:v>0.34243015678219146</c:v>
                </c:pt>
                <c:pt idx="56">
                  <c:v>0.32882515077734831</c:v>
                </c:pt>
                <c:pt idx="57">
                  <c:v>0.38093544301305315</c:v>
                </c:pt>
                <c:pt idx="58">
                  <c:v>0.45572789856736917</c:v>
                </c:pt>
                <c:pt idx="59">
                  <c:v>0.50935712082532159</c:v>
                </c:pt>
                <c:pt idx="60">
                  <c:v>0.42970979872290416</c:v>
                </c:pt>
                <c:pt idx="61">
                  <c:v>0.42528052133852223</c:v>
                </c:pt>
                <c:pt idx="62">
                  <c:v>0.3552600458074382</c:v>
                </c:pt>
                <c:pt idx="63">
                  <c:v>0.35759937523379492</c:v>
                </c:pt>
                <c:pt idx="64">
                  <c:v>0.39859171659764914</c:v>
                </c:pt>
                <c:pt idx="65">
                  <c:v>0.34270651082512438</c:v>
                </c:pt>
                <c:pt idx="66">
                  <c:v>0.34974497463527943</c:v>
                </c:pt>
                <c:pt idx="67">
                  <c:v>0.46067798946035143</c:v>
                </c:pt>
                <c:pt idx="68">
                  <c:v>0.4674400336008715</c:v>
                </c:pt>
                <c:pt idx="69">
                  <c:v>0.51216207170373473</c:v>
                </c:pt>
                <c:pt idx="70">
                  <c:v>0.55556776941401909</c:v>
                </c:pt>
                <c:pt idx="71">
                  <c:v>0.57072327188486449</c:v>
                </c:pt>
                <c:pt idx="72">
                  <c:v>0.52392322988377504</c:v>
                </c:pt>
                <c:pt idx="73">
                  <c:v>0.56520787257919491</c:v>
                </c:pt>
                <c:pt idx="74">
                  <c:v>0.47362410337518135</c:v>
                </c:pt>
                <c:pt idx="75">
                  <c:v>0.5187488925494006</c:v>
                </c:pt>
                <c:pt idx="76">
                  <c:v>0.43699154071808755</c:v>
                </c:pt>
                <c:pt idx="77">
                  <c:v>0.47784344093924958</c:v>
                </c:pt>
                <c:pt idx="78">
                  <c:v>0.53049909107017457</c:v>
                </c:pt>
                <c:pt idx="79">
                  <c:v>0.54814545502273981</c:v>
                </c:pt>
                <c:pt idx="80">
                  <c:v>0.42499504518398457</c:v>
                </c:pt>
                <c:pt idx="81">
                  <c:v>0.40616569429769589</c:v>
                </c:pt>
                <c:pt idx="82">
                  <c:v>0.38650524685484022</c:v>
                </c:pt>
                <c:pt idx="83">
                  <c:v>0.38426146990687582</c:v>
                </c:pt>
                <c:pt idx="84">
                  <c:v>0.44521233519494419</c:v>
                </c:pt>
                <c:pt idx="85">
                  <c:v>0.48919279156303119</c:v>
                </c:pt>
                <c:pt idx="86">
                  <c:v>0.48042302972233353</c:v>
                </c:pt>
                <c:pt idx="87">
                  <c:v>0.52912972430222416</c:v>
                </c:pt>
                <c:pt idx="88">
                  <c:v>0.48875578335313086</c:v>
                </c:pt>
                <c:pt idx="89">
                  <c:v>0.55898390176995227</c:v>
                </c:pt>
                <c:pt idx="90">
                  <c:v>0.59764787336671565</c:v>
                </c:pt>
                <c:pt idx="91">
                  <c:v>0.60462812629202567</c:v>
                </c:pt>
                <c:pt idx="92">
                  <c:v>0.58227659029906076</c:v>
                </c:pt>
                <c:pt idx="93">
                  <c:v>0.57135814460187562</c:v>
                </c:pt>
                <c:pt idx="94">
                  <c:v>0.60170380044232408</c:v>
                </c:pt>
                <c:pt idx="95">
                  <c:v>0.64781850279241615</c:v>
                </c:pt>
                <c:pt idx="96">
                  <c:v>0.68223682051753221</c:v>
                </c:pt>
                <c:pt idx="97">
                  <c:v>0.74849242339723188</c:v>
                </c:pt>
                <c:pt idx="98">
                  <c:v>0.708020895541978</c:v>
                </c:pt>
                <c:pt idx="99">
                  <c:v>0.81558109163456405</c:v>
                </c:pt>
                <c:pt idx="100">
                  <c:v>0.8648397724065966</c:v>
                </c:pt>
                <c:pt idx="101">
                  <c:v>0.86301377504479038</c:v>
                </c:pt>
                <c:pt idx="102">
                  <c:v>0.94117438983573631</c:v>
                </c:pt>
              </c:numCache>
            </c:numRef>
          </c:val>
          <c:smooth val="0"/>
        </c:ser>
        <c:ser>
          <c:idx val="4"/>
          <c:order val="4"/>
          <c:tx>
            <c:strRef>
              <c:f>市场表现!$T$2</c:f>
              <c:strCache>
                <c:ptCount val="1"/>
                <c:pt idx="0">
                  <c:v>增值服务Ⅱ(中信)</c:v>
                </c:pt>
              </c:strCache>
            </c:strRef>
          </c:tx>
          <c:marker>
            <c:symbol val="none"/>
          </c:marker>
          <c:val>
            <c:numRef>
              <c:f>[0]!_zs5</c:f>
              <c:numCache>
                <c:formatCode>0.0%</c:formatCode>
                <c:ptCount val="104"/>
                <c:pt idx="0">
                  <c:v>0</c:v>
                </c:pt>
                <c:pt idx="1">
                  <c:v>1.4757572122725549E-4</c:v>
                </c:pt>
                <c:pt idx="2">
                  <c:v>-5.3839294673604376E-3</c:v>
                </c:pt>
                <c:pt idx="3">
                  <c:v>-4.8894082160109376E-2</c:v>
                </c:pt>
                <c:pt idx="4">
                  <c:v>-1.6537659702150265E-2</c:v>
                </c:pt>
                <c:pt idx="5">
                  <c:v>-4.4771764700849981E-2</c:v>
                </c:pt>
                <c:pt idx="6">
                  <c:v>-9.2425533522769721E-2</c:v>
                </c:pt>
                <c:pt idx="7">
                  <c:v>-8.4570780114135991E-2</c:v>
                </c:pt>
                <c:pt idx="8">
                  <c:v>-0.15800351436965121</c:v>
                </c:pt>
                <c:pt idx="9">
                  <c:v>-0.12180860819162886</c:v>
                </c:pt>
                <c:pt idx="10">
                  <c:v>-9.2177613440369677E-2</c:v>
                </c:pt>
                <c:pt idx="11">
                  <c:v>-7.1921598081087779E-2</c:v>
                </c:pt>
                <c:pt idx="12">
                  <c:v>-3.8324951400712792E-2</c:v>
                </c:pt>
                <c:pt idx="13">
                  <c:v>-5.0515989241230796E-2</c:v>
                </c:pt>
                <c:pt idx="14">
                  <c:v>4.3848703516989662E-2</c:v>
                </c:pt>
                <c:pt idx="15">
                  <c:v>7.8113718500024687E-2</c:v>
                </c:pt>
                <c:pt idx="16">
                  <c:v>4.6753877739218241E-2</c:v>
                </c:pt>
                <c:pt idx="17">
                  <c:v>5.3847493324783002E-2</c:v>
                </c:pt>
                <c:pt idx="18">
                  <c:v>0.141884877035382</c:v>
                </c:pt>
                <c:pt idx="19">
                  <c:v>0.13259821137512962</c:v>
                </c:pt>
                <c:pt idx="20">
                  <c:v>0.17424985460761522</c:v>
                </c:pt>
                <c:pt idx="21">
                  <c:v>0.17998169205545356</c:v>
                </c:pt>
                <c:pt idx="22">
                  <c:v>0.12940982722412042</c:v>
                </c:pt>
                <c:pt idx="23">
                  <c:v>0.18047325466311648</c:v>
                </c:pt>
                <c:pt idx="24">
                  <c:v>0.24150356846292587</c:v>
                </c:pt>
                <c:pt idx="25">
                  <c:v>0.20754511174137757</c:v>
                </c:pt>
                <c:pt idx="26">
                  <c:v>0.21450175638278357</c:v>
                </c:pt>
                <c:pt idx="27">
                  <c:v>0.28555037634482394</c:v>
                </c:pt>
                <c:pt idx="28">
                  <c:v>0.36824910140109601</c:v>
                </c:pt>
                <c:pt idx="29">
                  <c:v>0.45377110328357761</c:v>
                </c:pt>
                <c:pt idx="30">
                  <c:v>0.57336081782614889</c:v>
                </c:pt>
                <c:pt idx="31">
                  <c:v>0.71074205100666066</c:v>
                </c:pt>
                <c:pt idx="32">
                  <c:v>0.74424093768329991</c:v>
                </c:pt>
                <c:pt idx="33">
                  <c:v>0.69262044754298002</c:v>
                </c:pt>
                <c:pt idx="34">
                  <c:v>0.5998215189284577</c:v>
                </c:pt>
                <c:pt idx="35">
                  <c:v>0.69481046768136245</c:v>
                </c:pt>
                <c:pt idx="36">
                  <c:v>0.61163684466710722</c:v>
                </c:pt>
                <c:pt idx="37">
                  <c:v>0.60660572454777761</c:v>
                </c:pt>
                <c:pt idx="38">
                  <c:v>0.74699488243758028</c:v>
                </c:pt>
                <c:pt idx="39">
                  <c:v>0.87921337150102485</c:v>
                </c:pt>
                <c:pt idx="40">
                  <c:v>0.94237301759733527</c:v>
                </c:pt>
                <c:pt idx="41">
                  <c:v>1.1226216113949845</c:v>
                </c:pt>
                <c:pt idx="42">
                  <c:v>1.1003929292693453</c:v>
                </c:pt>
                <c:pt idx="43">
                  <c:v>1.0868224683679104</c:v>
                </c:pt>
                <c:pt idx="44">
                  <c:v>1.0065432365672677</c:v>
                </c:pt>
                <c:pt idx="45">
                  <c:v>1.1837933519276369</c:v>
                </c:pt>
                <c:pt idx="46">
                  <c:v>1.045807646454199</c:v>
                </c:pt>
                <c:pt idx="47">
                  <c:v>1.22954262755007</c:v>
                </c:pt>
                <c:pt idx="48">
                  <c:v>1.0906192459058879</c:v>
                </c:pt>
                <c:pt idx="49">
                  <c:v>1.1540269903161451</c:v>
                </c:pt>
                <c:pt idx="50">
                  <c:v>1.2920935237963174</c:v>
                </c:pt>
                <c:pt idx="51">
                  <c:v>1.3762971469228589</c:v>
                </c:pt>
                <c:pt idx="52">
                  <c:v>1.4405437381108421</c:v>
                </c:pt>
                <c:pt idx="53">
                  <c:v>1.3763300306433499</c:v>
                </c:pt>
                <c:pt idx="54">
                  <c:v>1.1475018442509364</c:v>
                </c:pt>
                <c:pt idx="55">
                  <c:v>1.0078569813029761</c:v>
                </c:pt>
                <c:pt idx="56">
                  <c:v>0.9237705454188343</c:v>
                </c:pt>
                <c:pt idx="57">
                  <c:v>1.0263032335302023</c:v>
                </c:pt>
                <c:pt idx="58">
                  <c:v>1.0601813969396572</c:v>
                </c:pt>
                <c:pt idx="59">
                  <c:v>1.1817879796723356</c:v>
                </c:pt>
                <c:pt idx="60">
                  <c:v>1.0038214626072888</c:v>
                </c:pt>
                <c:pt idx="61">
                  <c:v>1.0892090779030488</c:v>
                </c:pt>
                <c:pt idx="62">
                  <c:v>0.97276470459279518</c:v>
                </c:pt>
                <c:pt idx="63">
                  <c:v>1.0469328222127841</c:v>
                </c:pt>
                <c:pt idx="64">
                  <c:v>1.1051992102916599</c:v>
                </c:pt>
                <c:pt idx="65">
                  <c:v>1.1351258020642421</c:v>
                </c:pt>
                <c:pt idx="66">
                  <c:v>1.184716323995723</c:v>
                </c:pt>
                <c:pt idx="67">
                  <c:v>1.3778705750230946</c:v>
                </c:pt>
                <c:pt idx="68">
                  <c:v>1.4984297800676174</c:v>
                </c:pt>
                <c:pt idx="69">
                  <c:v>1.5866840715713728</c:v>
                </c:pt>
                <c:pt idx="70">
                  <c:v>1.5094057243338996</c:v>
                </c:pt>
                <c:pt idx="71">
                  <c:v>1.5437545081442017</c:v>
                </c:pt>
                <c:pt idx="72">
                  <c:v>1.2709475983209875</c:v>
                </c:pt>
                <c:pt idx="73">
                  <c:v>1.3180735344153534</c:v>
                </c:pt>
                <c:pt idx="74">
                  <c:v>1.2074258748361828</c:v>
                </c:pt>
                <c:pt idx="75">
                  <c:v>1.2593628150888692</c:v>
                </c:pt>
                <c:pt idx="76">
                  <c:v>1.1014818349080389</c:v>
                </c:pt>
                <c:pt idx="77">
                  <c:v>1.1356254742073109</c:v>
                </c:pt>
                <c:pt idx="78">
                  <c:v>1.1742918281370223</c:v>
                </c:pt>
                <c:pt idx="79">
                  <c:v>1.2016183780964833</c:v>
                </c:pt>
                <c:pt idx="80">
                  <c:v>1.0592942494125932</c:v>
                </c:pt>
                <c:pt idx="81">
                  <c:v>1.134356109126899</c:v>
                </c:pt>
                <c:pt idx="82">
                  <c:v>1.0709812484371319</c:v>
                </c:pt>
                <c:pt idx="83">
                  <c:v>1.0016618309477336</c:v>
                </c:pt>
                <c:pt idx="84">
                  <c:v>1.0576546974082812</c:v>
                </c:pt>
                <c:pt idx="85">
                  <c:v>1.1201287758576099</c:v>
                </c:pt>
                <c:pt idx="86">
                  <c:v>1.0632540197006461</c:v>
                </c:pt>
                <c:pt idx="87">
                  <c:v>1.0942082945753979</c:v>
                </c:pt>
                <c:pt idx="88">
                  <c:v>1.1530069711705124</c:v>
                </c:pt>
                <c:pt idx="89">
                  <c:v>1.2259836108962925</c:v>
                </c:pt>
                <c:pt idx="90">
                  <c:v>1.4190261998592324</c:v>
                </c:pt>
                <c:pt idx="91">
                  <c:v>1.3120145529623062</c:v>
                </c:pt>
                <c:pt idx="92">
                  <c:v>1.1647236457476891</c:v>
                </c:pt>
                <c:pt idx="93">
                  <c:v>1.1010371471973355</c:v>
                </c:pt>
                <c:pt idx="94">
                  <c:v>1.1411494936709086</c:v>
                </c:pt>
                <c:pt idx="95">
                  <c:v>1.211570827701959</c:v>
                </c:pt>
                <c:pt idx="96">
                  <c:v>1.3067171549111971</c:v>
                </c:pt>
                <c:pt idx="97">
                  <c:v>1.3710862802880008</c:v>
                </c:pt>
                <c:pt idx="98">
                  <c:v>1.2970352607946385</c:v>
                </c:pt>
                <c:pt idx="99">
                  <c:v>1.4676873333869218</c:v>
                </c:pt>
                <c:pt idx="100">
                  <c:v>1.4748034952632292</c:v>
                </c:pt>
                <c:pt idx="101">
                  <c:v>1.411472212186796</c:v>
                </c:pt>
                <c:pt idx="102">
                  <c:v>1.5230394574346526</c:v>
                </c:pt>
              </c:numCache>
            </c:numRef>
          </c:val>
          <c:smooth val="0"/>
        </c:ser>
        <c:dLbls>
          <c:showLegendKey val="0"/>
          <c:showVal val="0"/>
          <c:showCatName val="0"/>
          <c:showSerName val="0"/>
          <c:showPercent val="0"/>
          <c:showBubbleSize val="0"/>
        </c:dLbls>
        <c:marker val="1"/>
        <c:smooth val="0"/>
        <c:axId val="191570688"/>
        <c:axId val="191572224"/>
      </c:lineChart>
      <c:dateAx>
        <c:axId val="19157068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91572224"/>
        <c:crosses val="autoZero"/>
        <c:auto val="0"/>
        <c:lblOffset val="100"/>
        <c:baseTimeUnit val="days"/>
        <c:majorUnit val="2"/>
        <c:majorTimeUnit val="months"/>
        <c:minorUnit val="6"/>
        <c:minorTimeUnit val="days"/>
      </c:dateAx>
      <c:valAx>
        <c:axId val="191572224"/>
        <c:scaling>
          <c:orientation val="minMax"/>
        </c:scaling>
        <c:delete val="0"/>
        <c:axPos val="l"/>
        <c:numFmt formatCode="0%" sourceLinked="0"/>
        <c:majorTickMark val="out"/>
        <c:minorTickMark val="none"/>
        <c:tickLblPos val="nextTo"/>
        <c:crossAx val="191570688"/>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股市场延续宽幅震荡。截至上周五收盘，上证综指报</a:t>
          </a:r>
          <a:r>
            <a:rPr lang="en-US" altLang="zh-CN" sz="1100" b="0" i="0" u="none" strike="noStrike" baseline="0">
              <a:solidFill>
                <a:srgbClr val="000000"/>
              </a:solidFill>
              <a:latin typeface="仿宋_GB2312"/>
              <a:ea typeface="仿宋_GB2312"/>
              <a:cs typeface="+mn-cs"/>
            </a:rPr>
            <a:t>2347.72</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0.78%</a:t>
          </a:r>
          <a:r>
            <a:rPr lang="zh-CN" altLang="en-US" sz="1100" b="0" i="0" u="none" strike="noStrike" baseline="0">
              <a:solidFill>
                <a:srgbClr val="000000"/>
              </a:solidFill>
              <a:latin typeface="仿宋_GB2312"/>
              <a:ea typeface="仿宋_GB2312"/>
              <a:cs typeface="+mn-cs"/>
            </a:rPr>
            <a:t>；深证成指报</a:t>
          </a:r>
          <a:r>
            <a:rPr lang="en-US" altLang="zh-CN" sz="1100" b="0" i="0" u="none" strike="noStrike" baseline="0">
              <a:solidFill>
                <a:srgbClr val="000000"/>
              </a:solidFill>
              <a:latin typeface="仿宋_GB2312"/>
              <a:ea typeface="仿宋_GB2312"/>
              <a:cs typeface="+mn-cs"/>
            </a:rPr>
            <a:t>8072.88</a:t>
          </a:r>
          <a:r>
            <a:rPr lang="zh-CN" altLang="en-US" sz="1100" b="0" i="0" u="none" strike="noStrike" baseline="0">
              <a:solidFill>
                <a:srgbClr val="000000"/>
              </a:solidFill>
              <a:latin typeface="仿宋_GB2312"/>
              <a:ea typeface="仿宋_GB2312"/>
              <a:cs typeface="+mn-cs"/>
            </a:rPr>
            <a:t>点，周涨</a:t>
          </a:r>
          <a:r>
            <a:rPr lang="en-US" altLang="zh-CN" sz="1100" b="0" i="0" u="none" strike="noStrike" baseline="0">
              <a:solidFill>
                <a:srgbClr val="000000"/>
              </a:solidFill>
              <a:latin typeface="仿宋_GB2312"/>
              <a:ea typeface="仿宋_GB2312"/>
              <a:cs typeface="+mn-cs"/>
            </a:rPr>
            <a:t>0.32%</a:t>
          </a:r>
          <a:r>
            <a:rPr lang="zh-CN" altLang="en-US" sz="1100" b="0" i="0" u="none" strike="noStrike" baseline="0">
              <a:solidFill>
                <a:srgbClr val="000000"/>
              </a:solidFill>
              <a:latin typeface="仿宋_GB2312"/>
              <a:ea typeface="仿宋_GB2312"/>
              <a:cs typeface="+mn-cs"/>
            </a:rPr>
            <a:t>。中小板指周涨</a:t>
          </a:r>
          <a:r>
            <a:rPr lang="en-US" altLang="zh-CN" sz="1100" b="0" i="0" u="none" strike="noStrike" baseline="0">
              <a:solidFill>
                <a:srgbClr val="000000"/>
              </a:solidFill>
              <a:latin typeface="仿宋_GB2312"/>
              <a:ea typeface="仿宋_GB2312"/>
              <a:cs typeface="+mn-cs"/>
            </a:rPr>
            <a:t>1.28%</a:t>
          </a:r>
          <a:r>
            <a:rPr lang="zh-CN" altLang="en-US" sz="1100" b="0" i="0" u="none" strike="noStrike" baseline="0">
              <a:solidFill>
                <a:srgbClr val="000000"/>
              </a:solidFill>
              <a:latin typeface="仿宋_GB2312"/>
              <a:ea typeface="仿宋_GB2312"/>
              <a:cs typeface="+mn-cs"/>
            </a:rPr>
            <a:t>；创业板指上周涨</a:t>
          </a:r>
          <a:r>
            <a:rPr lang="en-US" altLang="zh-CN" sz="1100" b="0" i="0" u="none" strike="noStrike" baseline="0">
              <a:solidFill>
                <a:srgbClr val="000000"/>
              </a:solidFill>
              <a:latin typeface="仿宋_GB2312"/>
              <a:ea typeface="仿宋_GB2312"/>
              <a:cs typeface="+mn-cs"/>
            </a:rPr>
            <a:t>0.82%,</a:t>
          </a:r>
          <a:r>
            <a:rPr lang="zh-CN" altLang="en-US" sz="1100" b="0" i="0" u="none" strike="noStrike" baseline="0">
              <a:solidFill>
                <a:srgbClr val="000000"/>
              </a:solidFill>
              <a:latin typeface="仿宋_GB2312"/>
              <a:ea typeface="仿宋_GB2312"/>
              <a:cs typeface="+mn-cs"/>
            </a:rPr>
            <a:t>均呈现出震荡向上的态势。通信板块持续景气，涨幅靠前，走势明显强于大盘。当周上涨</a:t>
          </a:r>
          <a:r>
            <a:rPr lang="en-US" altLang="zh-CN" sz="1100" b="0" i="0" u="none" strike="noStrike" baseline="0">
              <a:solidFill>
                <a:srgbClr val="000000"/>
              </a:solidFill>
              <a:latin typeface="仿宋_GB2312"/>
              <a:ea typeface="仿宋_GB2312"/>
              <a:cs typeface="+mn-cs"/>
            </a:rPr>
            <a:t>3.86%</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2917.07</a:t>
          </a:r>
          <a:r>
            <a:rPr lang="zh-CN" altLang="en-US" sz="1100" b="0" i="0" u="none" strike="noStrike" baseline="0">
              <a:solidFill>
                <a:srgbClr val="000000"/>
              </a:solidFill>
              <a:latin typeface="仿宋_GB2312"/>
              <a:ea typeface="仿宋_GB2312"/>
              <a:cs typeface="+mn-cs"/>
            </a:rPr>
            <a:t>。个股方面，本周涨幅居前的有闽福发</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，佳讯飞鸿，南京熊猫，恒信移动和科大讯飞，本周跌幅居前的有浙大网新，初灵信息，网宿科技，东信和平和恒宝股份。</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algn="l" rtl="0">
            <a:defRPr sz="1000"/>
          </a:pPr>
          <a:r>
            <a:rPr lang="zh-CN" altLang="en-US" sz="1100" b="0" i="0" u="none" strike="noStrike" baseline="0">
              <a:solidFill>
                <a:srgbClr val="000000"/>
              </a:solidFill>
              <a:latin typeface="仿宋_GB2312"/>
              <a:ea typeface="仿宋_GB2312"/>
            </a:rPr>
            <a:t>    截至到</a:t>
          </a:r>
          <a:r>
            <a:rPr lang="en-US" altLang="zh-CN" sz="1100" b="0" i="0" u="none" strike="noStrike" baseline="0">
              <a:solidFill>
                <a:srgbClr val="000000"/>
              </a:solidFill>
              <a:latin typeface="仿宋_GB2312"/>
              <a:ea typeface="仿宋_GB2312"/>
            </a:rPr>
            <a:t>8</a:t>
          </a:r>
          <a:r>
            <a:rPr lang="zh-CN" altLang="en-US" sz="1100" b="0" i="0" u="none" strike="noStrike" baseline="0">
              <a:solidFill>
                <a:srgbClr val="000000"/>
              </a:solidFill>
              <a:latin typeface="仿宋_GB2312"/>
              <a:ea typeface="仿宋_GB2312"/>
            </a:rPr>
            <a:t>月份，中国移动已经发展了近</a:t>
          </a:r>
          <a:r>
            <a:rPr lang="en-US" altLang="zh-CN" sz="1100" b="0" i="0" u="none" strike="noStrike" baseline="0">
              <a:solidFill>
                <a:srgbClr val="000000"/>
              </a:solidFill>
              <a:latin typeface="仿宋_GB2312"/>
              <a:ea typeface="仿宋_GB2312"/>
            </a:rPr>
            <a:t>3000</a:t>
          </a:r>
          <a:r>
            <a:rPr lang="zh-CN" altLang="en-US" sz="1100" b="0" i="0" u="none" strike="noStrike" baseline="0">
              <a:solidFill>
                <a:srgbClr val="000000"/>
              </a:solidFill>
              <a:latin typeface="仿宋_GB2312"/>
              <a:ea typeface="仿宋_GB2312"/>
            </a:rPr>
            <a:t>万</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用户，网络侧也基本完成了</a:t>
          </a:r>
          <a:r>
            <a:rPr lang="en-US" altLang="zh-CN" sz="1100" b="0" i="0" u="none" strike="noStrike" baseline="0">
              <a:solidFill>
                <a:srgbClr val="000000"/>
              </a:solidFill>
              <a:latin typeface="仿宋_GB2312"/>
              <a:ea typeface="仿宋_GB2312"/>
            </a:rPr>
            <a:t>50</a:t>
          </a:r>
          <a:r>
            <a:rPr lang="zh-CN" altLang="en-US" sz="1100" b="0" i="0" u="none" strike="noStrike" baseline="0">
              <a:solidFill>
                <a:srgbClr val="000000"/>
              </a:solidFill>
              <a:latin typeface="仿宋_GB2312"/>
              <a:ea typeface="仿宋_GB2312"/>
            </a:rPr>
            <a:t>万个基站的目标。不过，中移动显然并不满足于此，据知情人士透露，其最快将于下月启动</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网络三期工程。中国移动董事长奚国华在本周通信展向国务院副总理马凯汇报工作时也表示，今年将再追加</a:t>
          </a:r>
          <a:r>
            <a:rPr lang="en-US" altLang="zh-CN" sz="1100" b="0" i="0" u="none" strike="noStrike" baseline="0">
              <a:solidFill>
                <a:srgbClr val="000000"/>
              </a:solidFill>
              <a:latin typeface="仿宋_GB2312"/>
              <a:ea typeface="仿宋_GB2312"/>
            </a:rPr>
            <a:t>20</a:t>
          </a:r>
          <a:r>
            <a:rPr lang="zh-CN" altLang="en-US" sz="1100" b="0" i="0" u="none" strike="noStrike" baseline="0">
              <a:solidFill>
                <a:srgbClr val="000000"/>
              </a:solidFill>
              <a:latin typeface="仿宋_GB2312"/>
              <a:ea typeface="仿宋_GB2312"/>
            </a:rPr>
            <a:t>万个基站，年底有望建成</a:t>
          </a:r>
          <a:r>
            <a:rPr lang="en-US" altLang="zh-CN" sz="1100" b="0" i="0" u="none" strike="noStrike" baseline="0">
              <a:solidFill>
                <a:srgbClr val="000000"/>
              </a:solidFill>
              <a:latin typeface="仿宋_GB2312"/>
              <a:ea typeface="仿宋_GB2312"/>
            </a:rPr>
            <a:t>70</a:t>
          </a:r>
          <a:r>
            <a:rPr lang="zh-CN" altLang="en-US" sz="1100" b="0" i="0" u="none" strike="noStrike" baseline="0">
              <a:solidFill>
                <a:srgbClr val="000000"/>
              </a:solidFill>
              <a:latin typeface="仿宋_GB2312"/>
              <a:ea typeface="仿宋_GB2312"/>
            </a:rPr>
            <a:t>万个基站。</a:t>
          </a: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按照最初的计划，</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网络三期工程是在明年启动，但在今年年中总经理工作会议上，中国移动高层认为，鉴于</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的良好发展势头，可能会提前启动三期工程。据悉，</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三期工程将继续增强网络覆盖和系统容量，甚至将一些东部经济发达省份的乡镇和行政村纳入</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网络覆盖范围，实现</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下乡。</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在本周举行的“</a:t>
          </a:r>
          <a:r>
            <a:rPr lang="en-US" altLang="zh-CN" sz="1100" b="0" i="0" u="none" strike="noStrike" baseline="0">
              <a:solidFill>
                <a:srgbClr val="000000"/>
              </a:solidFill>
              <a:latin typeface="仿宋_GB2312"/>
              <a:ea typeface="仿宋_GB2312"/>
            </a:rPr>
            <a:t>2014</a:t>
          </a:r>
          <a:r>
            <a:rPr lang="zh-CN" altLang="en-US" sz="1100" b="0" i="0" u="none" strike="noStrike" baseline="0">
              <a:solidFill>
                <a:srgbClr val="000000"/>
              </a:solidFill>
              <a:latin typeface="仿宋_GB2312"/>
              <a:ea typeface="仿宋_GB2312"/>
            </a:rPr>
            <a:t>年中国国际信息通信展览会”上，工信部部长苗圩在展览会开幕式上表示，近年来，通过实施“宽带中国”战略、大力促进信息消费、推动两化深度融合，我国新一代信息通信技术加速普及，信息消费正日趋活跃。截至今年</a:t>
          </a:r>
          <a:r>
            <a:rPr lang="en-US" altLang="zh-CN" sz="1100" b="0" i="0" u="none" strike="noStrike" baseline="0">
              <a:solidFill>
                <a:srgbClr val="000000"/>
              </a:solidFill>
              <a:latin typeface="仿宋_GB2312"/>
              <a:ea typeface="仿宋_GB2312"/>
            </a:rPr>
            <a:t>8</a:t>
          </a:r>
          <a:r>
            <a:rPr lang="zh-CN" altLang="en-US" sz="1100" b="0" i="0" u="none" strike="noStrike" baseline="0">
              <a:solidFill>
                <a:srgbClr val="000000"/>
              </a:solidFill>
              <a:latin typeface="仿宋_GB2312"/>
              <a:ea typeface="仿宋_GB2312"/>
            </a:rPr>
            <a:t>月底，全国移动电话用户数已达到</a:t>
          </a:r>
          <a:r>
            <a:rPr lang="en-US" altLang="zh-CN" sz="1100" b="0" i="0" u="none" strike="noStrike" baseline="0">
              <a:solidFill>
                <a:srgbClr val="000000"/>
              </a:solidFill>
              <a:latin typeface="仿宋_GB2312"/>
              <a:ea typeface="仿宋_GB2312"/>
            </a:rPr>
            <a:t>12.7</a:t>
          </a:r>
          <a:r>
            <a:rPr lang="zh-CN" altLang="en-US" sz="1100" b="0" i="0" u="none" strike="noStrike" baseline="0">
              <a:solidFill>
                <a:srgbClr val="000000"/>
              </a:solidFill>
              <a:latin typeface="仿宋_GB2312"/>
              <a:ea typeface="仿宋_GB2312"/>
            </a:rPr>
            <a:t>亿户，其中</a:t>
          </a:r>
          <a:r>
            <a:rPr lang="en-US" altLang="zh-CN" sz="1100" b="0" i="0" u="none" strike="noStrike" baseline="0">
              <a:solidFill>
                <a:srgbClr val="000000"/>
              </a:solidFill>
              <a:latin typeface="仿宋_GB2312"/>
              <a:ea typeface="仿宋_GB2312"/>
            </a:rPr>
            <a:t>3G</a:t>
          </a:r>
          <a:r>
            <a:rPr lang="zh-CN" altLang="en-US" sz="1100" b="0" i="0" u="none" strike="noStrike" baseline="0">
              <a:solidFill>
                <a:srgbClr val="000000"/>
              </a:solidFill>
              <a:latin typeface="仿宋_GB2312"/>
              <a:ea typeface="仿宋_GB2312"/>
            </a:rPr>
            <a:t>用户</a:t>
          </a:r>
          <a:r>
            <a:rPr lang="en-US" altLang="zh-CN" sz="1100" b="0" i="0" u="none" strike="noStrike" baseline="0">
              <a:solidFill>
                <a:srgbClr val="000000"/>
              </a:solidFill>
              <a:latin typeface="仿宋_GB2312"/>
              <a:ea typeface="仿宋_GB2312"/>
            </a:rPr>
            <a:t>4.8</a:t>
          </a:r>
          <a:r>
            <a:rPr lang="zh-CN" altLang="en-US" sz="1100" b="0" i="0" u="none" strike="noStrike" baseline="0">
              <a:solidFill>
                <a:srgbClr val="000000"/>
              </a:solidFill>
              <a:latin typeface="仿宋_GB2312"/>
              <a:ea typeface="仿宋_GB2312"/>
            </a:rPr>
            <a:t>亿，</a:t>
          </a:r>
          <a:r>
            <a:rPr lang="en-US" altLang="zh-CN" sz="1100" b="0" i="0" u="none" strike="noStrike" baseline="0">
              <a:solidFill>
                <a:srgbClr val="000000"/>
              </a:solidFill>
              <a:latin typeface="仿宋_GB2312"/>
              <a:ea typeface="仿宋_GB2312"/>
            </a:rPr>
            <a:t>4G</a:t>
          </a:r>
          <a:r>
            <a:rPr lang="zh-CN" altLang="en-US" sz="1100" b="0" i="0" u="none" strike="noStrike" baseline="0">
              <a:solidFill>
                <a:srgbClr val="000000"/>
              </a:solidFill>
              <a:latin typeface="仿宋_GB2312"/>
              <a:ea typeface="仿宋_GB2312"/>
            </a:rPr>
            <a:t>用户超过</a:t>
          </a:r>
          <a:r>
            <a:rPr lang="en-US" altLang="zh-CN" sz="1100" b="0" i="0" u="none" strike="noStrike" baseline="0">
              <a:solidFill>
                <a:srgbClr val="000000"/>
              </a:solidFill>
              <a:latin typeface="仿宋_GB2312"/>
              <a:ea typeface="仿宋_GB2312"/>
            </a:rPr>
            <a:t>3000</a:t>
          </a:r>
          <a:r>
            <a:rPr lang="zh-CN" altLang="en-US" sz="1100" b="0" i="0" u="none" strike="noStrike" baseline="0">
              <a:solidFill>
                <a:srgbClr val="000000"/>
              </a:solidFill>
              <a:latin typeface="仿宋_GB2312"/>
              <a:ea typeface="仿宋_GB2312"/>
            </a:rPr>
            <a:t>万户；互联网宽带接入用户达到</a:t>
          </a:r>
          <a:r>
            <a:rPr lang="en-US" altLang="zh-CN" sz="1100" b="0" i="0" u="none" strike="noStrike" baseline="0">
              <a:solidFill>
                <a:srgbClr val="000000"/>
              </a:solidFill>
              <a:latin typeface="仿宋_GB2312"/>
              <a:ea typeface="仿宋_GB2312"/>
            </a:rPr>
            <a:t>1.98</a:t>
          </a:r>
          <a:r>
            <a:rPr lang="zh-CN" altLang="en-US" sz="1100" b="0" i="0" u="none" strike="noStrike" baseline="0">
              <a:solidFill>
                <a:srgbClr val="000000"/>
              </a:solidFill>
              <a:latin typeface="仿宋_GB2312"/>
              <a:ea typeface="仿宋_GB2312"/>
            </a:rPr>
            <a:t>亿户，我国网民达到</a:t>
          </a:r>
          <a:r>
            <a:rPr lang="en-US" altLang="zh-CN" sz="1100" b="0" i="0" u="none" strike="noStrike" baseline="0">
              <a:solidFill>
                <a:srgbClr val="000000"/>
              </a:solidFill>
              <a:latin typeface="仿宋_GB2312"/>
              <a:ea typeface="仿宋_GB2312"/>
            </a:rPr>
            <a:t>6.41</a:t>
          </a:r>
          <a:r>
            <a:rPr lang="zh-CN" altLang="en-US" sz="1100" b="0" i="0" u="none" strike="noStrike" baseline="0">
              <a:solidFill>
                <a:srgbClr val="000000"/>
              </a:solidFill>
              <a:latin typeface="仿宋_GB2312"/>
              <a:ea typeface="仿宋_GB2312"/>
            </a:rPr>
            <a:t>亿，互联网上市企业市值突破</a:t>
          </a:r>
          <a:r>
            <a:rPr lang="en-US" altLang="zh-CN" sz="1100" b="0" i="0" u="none" strike="noStrike" baseline="0">
              <a:solidFill>
                <a:srgbClr val="000000"/>
              </a:solidFill>
              <a:latin typeface="仿宋_GB2312"/>
              <a:ea typeface="仿宋_GB2312"/>
            </a:rPr>
            <a:t>2.58</a:t>
          </a:r>
          <a:r>
            <a:rPr lang="zh-CN" altLang="en-US" sz="1100" b="0" i="0" u="none" strike="noStrike" baseline="0">
              <a:solidFill>
                <a:srgbClr val="000000"/>
              </a:solidFill>
              <a:latin typeface="仿宋_GB2312"/>
              <a:ea typeface="仿宋_GB2312"/>
            </a:rPr>
            <a:t>万亿元。信息消费正成为推动我国经济增长的新亮点。工电信管理局副局长陈立东在做主题演讲时表示，将结合</a:t>
          </a:r>
          <a:r>
            <a:rPr lang="en-US" altLang="zh-CN" sz="1100" b="0" i="0" u="none" strike="noStrike" baseline="0">
              <a:solidFill>
                <a:srgbClr val="000000"/>
              </a:solidFill>
              <a:latin typeface="仿宋_GB2312"/>
              <a:ea typeface="仿宋_GB2312"/>
            </a:rPr>
            <a:t>LTE</a:t>
          </a:r>
          <a:r>
            <a:rPr lang="zh-CN" altLang="en-US" sz="1100" b="0" i="0" u="none" strike="noStrike" baseline="0">
              <a:solidFill>
                <a:srgbClr val="000000"/>
              </a:solidFill>
              <a:latin typeface="仿宋_GB2312"/>
              <a:ea typeface="仿宋_GB2312"/>
            </a:rPr>
            <a:t>混合组网实验进展等情况，逐步扩大实验规模，并适时研究发放</a:t>
          </a:r>
          <a:r>
            <a:rPr lang="en-US" altLang="zh-CN" sz="1100" b="0" i="0" u="none" strike="noStrike" baseline="0">
              <a:solidFill>
                <a:srgbClr val="000000"/>
              </a:solidFill>
              <a:latin typeface="仿宋_GB2312"/>
              <a:ea typeface="仿宋_GB2312"/>
            </a:rPr>
            <a:t>LTE-FDD</a:t>
          </a:r>
          <a:r>
            <a:rPr lang="zh-CN" altLang="en-US" sz="1100" b="0" i="0" u="none" strike="noStrike" baseline="0">
              <a:solidFill>
                <a:srgbClr val="000000"/>
              </a:solidFill>
              <a:latin typeface="仿宋_GB2312"/>
              <a:ea typeface="仿宋_GB2312"/>
            </a:rPr>
            <a:t>牌照，统筹推动</a:t>
          </a:r>
          <a:r>
            <a:rPr lang="en-US" altLang="zh-CN" sz="1100" b="0" i="0" u="none" strike="noStrike" baseline="0">
              <a:solidFill>
                <a:srgbClr val="000000"/>
              </a:solidFill>
              <a:latin typeface="仿宋_GB2312"/>
              <a:ea typeface="仿宋_GB2312"/>
            </a:rPr>
            <a:t>TD-LTE</a:t>
          </a:r>
          <a:r>
            <a:rPr lang="zh-CN" altLang="en-US" sz="1100" b="0" i="0" u="none" strike="noStrike" baseline="0">
              <a:solidFill>
                <a:srgbClr val="000000"/>
              </a:solidFill>
              <a:latin typeface="仿宋_GB2312"/>
              <a:ea typeface="仿宋_GB2312"/>
            </a:rPr>
            <a:t>和</a:t>
          </a:r>
          <a:r>
            <a:rPr lang="en-US" altLang="zh-CN" sz="1100" b="0" i="0" u="none" strike="noStrike" baseline="0">
              <a:solidFill>
                <a:srgbClr val="000000"/>
              </a:solidFill>
              <a:latin typeface="仿宋_GB2312"/>
              <a:ea typeface="仿宋_GB2312"/>
            </a:rPr>
            <a:t>LTE-FDD</a:t>
          </a:r>
          <a:r>
            <a:rPr lang="zh-CN" altLang="en-US" sz="1100" b="0" i="0" u="none" strike="noStrike" baseline="0">
              <a:solidFill>
                <a:srgbClr val="000000"/>
              </a:solidFill>
              <a:latin typeface="仿宋_GB2312"/>
              <a:ea typeface="仿宋_GB2312"/>
            </a:rPr>
            <a:t>的融合发展。</a:t>
          </a:r>
          <a:endParaRPr lang="en-US" altLang="zh-CN" sz="1100" b="0" i="0" u="none" strike="noStrike" baseline="0">
            <a:solidFill>
              <a:srgbClr val="000000"/>
            </a:solidFill>
            <a:latin typeface="仿宋_GB2312"/>
            <a:ea typeface="仿宋_GB2312"/>
          </a:endParaRPr>
        </a:p>
        <a:p>
          <a:pPr algn="l" rtl="0">
            <a:defRPr sz="1000"/>
          </a:pPr>
          <a:r>
            <a:rPr lang="en-US" altLang="zh-CN" sz="1100" b="0" i="0" u="none" strike="noStrike" baseline="0">
              <a:solidFill>
                <a:srgbClr val="000000"/>
              </a:solidFill>
              <a:latin typeface="仿宋_GB2312"/>
              <a:ea typeface="仿宋_GB2312"/>
            </a:rPr>
            <a:t>  </a:t>
          </a:r>
        </a:p>
        <a:p>
          <a:pPr algn="l" rtl="0">
            <a:defRPr sz="1000"/>
          </a:pPr>
          <a:r>
            <a:rPr lang="zh-CN" altLang="en-US" sz="1100" b="1" i="0" u="none" strike="noStrike" baseline="0">
              <a:solidFill>
                <a:srgbClr val="000000"/>
              </a:solidFill>
              <a:latin typeface="仿宋_GB2312"/>
              <a:ea typeface="仿宋_GB2312"/>
            </a:rPr>
            <a:t>本周观点：</a:t>
          </a:r>
        </a:p>
        <a:p>
          <a:pPr algn="l" rtl="0">
            <a:defRPr sz="1000"/>
          </a:pPr>
          <a:r>
            <a:rPr lang="en-US" altLang="zh-CN" sz="1100" b="1" i="0" u="none" strike="noStrike" baseline="0">
              <a:solidFill>
                <a:srgbClr val="000000"/>
              </a:solidFill>
              <a:latin typeface="仿宋_GB2312"/>
              <a:ea typeface="仿宋_GB2312"/>
            </a:rPr>
            <a:t>    </a:t>
          </a:r>
          <a:r>
            <a:rPr lang="zh-CN" altLang="en-US" sz="1100" b="0" i="0" u="none" strike="noStrike" baseline="0">
              <a:solidFill>
                <a:srgbClr val="000000"/>
              </a:solidFill>
              <a:latin typeface="仿宋_GB2312"/>
              <a:ea typeface="仿宋_GB2312"/>
            </a:rPr>
            <a:t>在电信和联通的竞争压力下，移动预计加快建网，扩大覆盖范围。而这也将进一步推动</a:t>
          </a:r>
          <a:r>
            <a:rPr lang="en-US" altLang="zh-CN" sz="1100" b="0" i="0" u="none" strike="noStrike" baseline="0">
              <a:solidFill>
                <a:srgbClr val="000000"/>
              </a:solidFill>
              <a:latin typeface="仿宋_GB2312"/>
              <a:ea typeface="仿宋_GB2312"/>
            </a:rPr>
            <a:t>FDD</a:t>
          </a:r>
          <a:r>
            <a:rPr lang="zh-CN" altLang="en-US" sz="1100" b="0" i="0" u="none" strike="noStrike" baseline="0">
              <a:solidFill>
                <a:srgbClr val="000000"/>
              </a:solidFill>
              <a:latin typeface="仿宋_GB2312"/>
              <a:ea typeface="仿宋_GB2312"/>
            </a:rPr>
            <a:t>的牌照发放和建网优化。信息消费的蓬勃发展带来的流量激增，必然要求通过混合组网以期充分的利用频谱资源。预计将进一步带动行业的景气上行，利好于无线设备，天线器件和网络优化。随着三季报的即将推出，基本面也将有力支撑行业上行的趋势，同时也利好于今年的业绩预期。我们对通信板块保持看好，继续建议投资者着重关注以下投资重点：</a:t>
          </a:r>
          <a:endParaRPr lang="en-US" altLang="zh-CN" sz="1100" b="0" i="0" u="none" strike="noStrike" baseline="0">
            <a:solidFill>
              <a:srgbClr val="000000"/>
            </a:solidFill>
            <a:latin typeface="仿宋_GB2312"/>
            <a:ea typeface="仿宋_GB2312"/>
          </a:endParaRPr>
        </a:p>
        <a:p>
          <a:r>
            <a:rPr lang="en-US" altLang="zh-CN" sz="1100" b="0" i="0" u="none" strike="noStrike" baseline="0">
              <a:solidFill>
                <a:srgbClr val="000000"/>
              </a:solidFill>
              <a:latin typeface="仿宋_GB2312"/>
              <a:ea typeface="仿宋_GB2312"/>
            </a:rPr>
            <a:t>  </a:t>
          </a:r>
          <a:r>
            <a:rPr lang="en-US" altLang="zh-CN" sz="1100" b="0" i="0" baseline="0">
              <a:effectLst/>
              <a:latin typeface="+mn-lt"/>
              <a:ea typeface="+mn-ea"/>
              <a:cs typeface="+mn-cs"/>
            </a:rPr>
            <a:t>1. </a:t>
          </a:r>
          <a:r>
            <a:rPr lang="zh-CN" altLang="zh-CN" sz="1100" b="0" i="0" baseline="0">
              <a:effectLst/>
              <a:latin typeface="+mn-lt"/>
              <a:ea typeface="+mn-ea"/>
              <a:cs typeface="+mn-cs"/>
            </a:rPr>
            <a:t>具有技术壁垒和核心优势的射频</a:t>
          </a:r>
          <a:r>
            <a:rPr lang="zh-CN" altLang="en-US" sz="1100" b="0" i="0" baseline="0">
              <a:effectLst/>
              <a:latin typeface="+mn-lt"/>
              <a:ea typeface="+mn-ea"/>
              <a:cs typeface="+mn-cs"/>
            </a:rPr>
            <a:t>器件</a:t>
          </a:r>
          <a:r>
            <a:rPr lang="zh-CN" altLang="zh-CN" sz="1100" b="0" i="0" baseline="0">
              <a:effectLst/>
              <a:latin typeface="+mn-lt"/>
              <a:ea typeface="+mn-ea"/>
              <a:cs typeface="+mn-cs"/>
            </a:rPr>
            <a:t>，天线和网优公司</a:t>
          </a:r>
          <a:endParaRPr lang="zh-CN" altLang="zh-CN">
            <a:effectLst/>
          </a:endParaRPr>
        </a:p>
        <a:p>
          <a:r>
            <a:rPr lang="en-US" altLang="zh-CN" sz="1100" b="0" i="0" baseline="0">
              <a:effectLst/>
              <a:latin typeface="+mn-lt"/>
              <a:ea typeface="+mn-ea"/>
              <a:cs typeface="+mn-cs"/>
            </a:rPr>
            <a:t>    2. </a:t>
          </a:r>
          <a:r>
            <a:rPr lang="zh-CN" altLang="zh-CN" sz="1100" b="0" i="0" baseline="0">
              <a:effectLst/>
              <a:latin typeface="+mn-lt"/>
              <a:ea typeface="+mn-ea"/>
              <a:cs typeface="+mn-cs"/>
            </a:rPr>
            <a:t>长期绩优经营稳健的设备商和服务提供商</a:t>
          </a:r>
          <a:endParaRPr lang="zh-CN" altLang="zh-CN">
            <a:effectLst/>
          </a:endParaRPr>
        </a:p>
        <a:p>
          <a:r>
            <a:rPr lang="en-US" altLang="zh-CN" sz="1100" b="0" i="0" baseline="0">
              <a:effectLst/>
              <a:latin typeface="+mn-lt"/>
              <a:ea typeface="+mn-ea"/>
              <a:cs typeface="+mn-cs"/>
            </a:rPr>
            <a:t>    3. </a:t>
          </a:r>
          <a:r>
            <a:rPr lang="zh-CN" altLang="zh-CN" sz="1100" b="0" i="0" baseline="0">
              <a:effectLst/>
              <a:latin typeface="+mn-lt"/>
              <a:ea typeface="+mn-ea"/>
              <a:cs typeface="+mn-cs"/>
            </a:rPr>
            <a:t>当期业绩增长可期，稳健转型的通信企业。</a:t>
          </a:r>
          <a:r>
            <a:rPr lang="en-US" altLang="zh-CN" sz="1100" b="0" i="0" baseline="0">
              <a:effectLst/>
              <a:latin typeface="+mn-lt"/>
              <a:ea typeface="+mn-ea"/>
              <a:cs typeface="+mn-cs"/>
            </a:rPr>
            <a:t>  </a:t>
          </a:r>
          <a:endParaRPr lang="zh-CN" altLang="zh-CN">
            <a:effectLst/>
          </a:endParaRPr>
        </a:p>
        <a:p>
          <a:pPr algn="l" rtl="0">
            <a:defRPr sz="1000"/>
          </a:pPr>
          <a:endParaRPr lang="en-US" altLang="zh-CN" sz="1100" b="0" i="0" u="none" strike="noStrike" baseline="0">
            <a:solidFill>
              <a:srgbClr val="000000"/>
            </a:solidFill>
            <a:latin typeface="仿宋_GB2312"/>
            <a:ea typeface="仿宋_GB2312"/>
          </a:endParaRPr>
        </a:p>
        <a:p>
          <a:pPr algn="l" rtl="0">
            <a:defRPr sz="1000"/>
          </a:pPr>
          <a:endParaRPr lang="en-US" altLang="zh-CN" sz="1100" b="1" i="0" u="none" strike="noStrike" baseline="0">
            <a:solidFill>
              <a:srgbClr val="000000"/>
            </a:solidFill>
            <a:latin typeface="仿宋_GB2312"/>
            <a:ea typeface="仿宋_GB2312"/>
          </a:endParaRP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1" i="0" u="none" strike="noStrike" baseline="0">
              <a:solidFill>
                <a:srgbClr val="000000"/>
              </a:solidFill>
              <a:latin typeface="仿宋_GB2312"/>
              <a:ea typeface="仿宋_GB2312"/>
            </a:rPr>
            <a:t>    </a:t>
          </a:r>
          <a:r>
            <a:rPr lang="zh-CN" altLang="zh-CN" sz="1100" b="0" i="0" u="none" strike="noStrike" baseline="0">
              <a:solidFill>
                <a:srgbClr val="000000"/>
              </a:solidFill>
              <a:latin typeface="仿宋_GB2312"/>
              <a:ea typeface="仿宋_GB2312"/>
              <a:cs typeface="+mn-cs"/>
            </a:rPr>
            <a:t>创业板系统性风险；</a:t>
          </a:r>
          <a:r>
            <a:rPr lang="zh-CN" altLang="en-US" sz="1100" b="0" i="0" u="none" strike="noStrike" baseline="0">
              <a:solidFill>
                <a:srgbClr val="000000"/>
              </a:solidFill>
              <a:latin typeface="仿宋_GB2312"/>
              <a:ea typeface="仿宋_GB2312"/>
              <a:cs typeface="+mn-cs"/>
            </a:rPr>
            <a:t>板块估值切换的阶段性调整；</a:t>
          </a:r>
        </a:p>
      </xdr:txBody>
    </xdr:sp>
    <xdr:clientData/>
  </xdr:twoCellAnchor>
  <xdr:twoCellAnchor editAs="oneCell">
    <xdr:from>
      <xdr:col>7</xdr:col>
      <xdr:colOff>1</xdr:colOff>
      <xdr:row>15</xdr:row>
      <xdr:rowOff>1</xdr:rowOff>
    </xdr:from>
    <xdr:to>
      <xdr:col>10</xdr:col>
      <xdr:colOff>20341</xdr:colOff>
      <xdr:row>25</xdr:row>
      <xdr:rowOff>95251</xdr:rowOff>
    </xdr:to>
    <xdr:pic>
      <xdr:nvPicPr>
        <xdr:cNvPr id="2" name="图片 1"/>
        <xdr:cNvPicPr>
          <a:picLocks noChangeAspect="1"/>
        </xdr:cNvPicPr>
      </xdr:nvPicPr>
      <xdr:blipFill>
        <a:blip xmlns:r="http://schemas.openxmlformats.org/officeDocument/2006/relationships" r:embed="rId2"/>
        <a:stretch>
          <a:fillRect/>
        </a:stretch>
      </xdr:blipFill>
      <xdr:spPr>
        <a:xfrm>
          <a:off x="4810126" y="2428876"/>
          <a:ext cx="253494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4063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39938" name="Drop Down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6</xdr:row>
      <xdr:rowOff>38100</xdr:rowOff>
    </xdr:from>
    <xdr:to>
      <xdr:col>7</xdr:col>
      <xdr:colOff>9525</xdr:colOff>
      <xdr:row>19</xdr:row>
      <xdr:rowOff>193406</xdr:rowOff>
    </xdr:to>
    <xdr:pic>
      <xdr:nvPicPr>
        <xdr:cNvPr id="5" name="图片 4"/>
        <xdr:cNvPicPr>
          <a:picLocks noChangeAspect="1"/>
        </xdr:cNvPicPr>
      </xdr:nvPicPr>
      <xdr:blipFill>
        <a:blip xmlns:r="http://schemas.openxmlformats.org/officeDocument/2006/relationships" r:embed="rId3"/>
        <a:stretch>
          <a:fillRect/>
        </a:stretch>
      </xdr:blipFill>
      <xdr:spPr>
        <a:xfrm>
          <a:off x="95250" y="1266825"/>
          <a:ext cx="4714875" cy="2755631"/>
        </a:xfrm>
        <a:prstGeom prst="rect">
          <a:avLst/>
        </a:prstGeom>
      </xdr:spPr>
    </xdr:pic>
    <xdr:clientData/>
  </xdr:twoCellAnchor>
  <xdr:twoCellAnchor editAs="oneCell">
    <xdr:from>
      <xdr:col>7</xdr:col>
      <xdr:colOff>209550</xdr:colOff>
      <xdr:row>6</xdr:row>
      <xdr:rowOff>38100</xdr:rowOff>
    </xdr:from>
    <xdr:to>
      <xdr:col>13</xdr:col>
      <xdr:colOff>723900</xdr:colOff>
      <xdr:row>19</xdr:row>
      <xdr:rowOff>193406</xdr:rowOff>
    </xdr:to>
    <xdr:pic>
      <xdr:nvPicPr>
        <xdr:cNvPr id="6" name="图片 5"/>
        <xdr:cNvPicPr>
          <a:picLocks noChangeAspect="1"/>
        </xdr:cNvPicPr>
      </xdr:nvPicPr>
      <xdr:blipFill>
        <a:blip xmlns:r="http://schemas.openxmlformats.org/officeDocument/2006/relationships" r:embed="rId4"/>
        <a:stretch>
          <a:fillRect/>
        </a:stretch>
      </xdr:blipFill>
      <xdr:spPr>
        <a:xfrm>
          <a:off x="5010150" y="1266825"/>
          <a:ext cx="4629150" cy="2755631"/>
        </a:xfrm>
        <a:prstGeom prst="rect">
          <a:avLst/>
        </a:prstGeom>
      </xdr:spPr>
    </xdr:pic>
    <xdr:clientData/>
  </xdr:twoCellAnchor>
  <xdr:twoCellAnchor editAs="oneCell">
    <xdr:from>
      <xdr:col>0</xdr:col>
      <xdr:colOff>123825</xdr:colOff>
      <xdr:row>22</xdr:row>
      <xdr:rowOff>9525</xdr:rowOff>
    </xdr:from>
    <xdr:to>
      <xdr:col>7</xdr:col>
      <xdr:colOff>47625</xdr:colOff>
      <xdr:row>35</xdr:row>
      <xdr:rowOff>164831</xdr:rowOff>
    </xdr:to>
    <xdr:pic>
      <xdr:nvPicPr>
        <xdr:cNvPr id="10" name="图片 9"/>
        <xdr:cNvPicPr>
          <a:picLocks noChangeAspect="1"/>
        </xdr:cNvPicPr>
      </xdr:nvPicPr>
      <xdr:blipFill>
        <a:blip xmlns:r="http://schemas.openxmlformats.org/officeDocument/2006/relationships" r:embed="rId5"/>
        <a:stretch>
          <a:fillRect/>
        </a:stretch>
      </xdr:blipFill>
      <xdr:spPr>
        <a:xfrm>
          <a:off x="123825" y="4438650"/>
          <a:ext cx="4724400" cy="2755631"/>
        </a:xfrm>
        <a:prstGeom prst="rect">
          <a:avLst/>
        </a:prstGeom>
      </xdr:spPr>
    </xdr:pic>
    <xdr:clientData/>
  </xdr:twoCellAnchor>
  <xdr:twoCellAnchor editAs="oneCell">
    <xdr:from>
      <xdr:col>7</xdr:col>
      <xdr:colOff>228600</xdr:colOff>
      <xdr:row>22</xdr:row>
      <xdr:rowOff>19050</xdr:rowOff>
    </xdr:from>
    <xdr:to>
      <xdr:col>14</xdr:col>
      <xdr:colOff>19050</xdr:colOff>
      <xdr:row>35</xdr:row>
      <xdr:rowOff>174356</xdr:rowOff>
    </xdr:to>
    <xdr:pic>
      <xdr:nvPicPr>
        <xdr:cNvPr id="14" name="图片 13"/>
        <xdr:cNvPicPr>
          <a:picLocks noChangeAspect="1"/>
        </xdr:cNvPicPr>
      </xdr:nvPicPr>
      <xdr:blipFill>
        <a:blip xmlns:r="http://schemas.openxmlformats.org/officeDocument/2006/relationships" r:embed="rId6"/>
        <a:stretch>
          <a:fillRect/>
        </a:stretch>
      </xdr:blipFill>
      <xdr:spPr>
        <a:xfrm>
          <a:off x="5029200" y="4448175"/>
          <a:ext cx="4638675" cy="2755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2</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161924</xdr:rowOff>
    </xdr:from>
    <xdr:to>
      <xdr:col>7</xdr:col>
      <xdr:colOff>904873</xdr:colOff>
      <xdr:row>19</xdr:row>
      <xdr:rowOff>133350</xdr:rowOff>
    </xdr:to>
    <xdr:pic>
      <xdr:nvPicPr>
        <xdr:cNvPr id="6" name="图片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847724"/>
          <a:ext cx="5581648" cy="2895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18</xdr:row>
      <xdr:rowOff>171451</xdr:rowOff>
    </xdr:from>
    <xdr:to>
      <xdr:col>7</xdr:col>
      <xdr:colOff>390525</xdr:colOff>
      <xdr:row>33</xdr:row>
      <xdr:rowOff>114300</xdr:rowOff>
    </xdr:to>
    <xdr:pic>
      <xdr:nvPicPr>
        <xdr:cNvPr id="7" name="图片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3600451"/>
          <a:ext cx="4953000" cy="2657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35</xdr:row>
      <xdr:rowOff>19050</xdr:rowOff>
    </xdr:from>
    <xdr:to>
      <xdr:col>7</xdr:col>
      <xdr:colOff>514350</xdr:colOff>
      <xdr:row>49</xdr:row>
      <xdr:rowOff>9525</xdr:rowOff>
    </xdr:to>
    <xdr:pic>
      <xdr:nvPicPr>
        <xdr:cNvPr id="10" name="图片 9"/>
        <xdr:cNvPicPr>
          <a:picLocks noChangeAspect="1"/>
        </xdr:cNvPicPr>
      </xdr:nvPicPr>
      <xdr:blipFill>
        <a:blip xmlns:r="http://schemas.openxmlformats.org/officeDocument/2006/relationships" r:embed="rId5"/>
        <a:stretch>
          <a:fillRect/>
        </a:stretch>
      </xdr:blipFill>
      <xdr:spPr>
        <a:xfrm>
          <a:off x="114300" y="6524625"/>
          <a:ext cx="5200650" cy="2524125"/>
        </a:xfrm>
        <a:prstGeom prst="rect">
          <a:avLst/>
        </a:prstGeom>
      </xdr:spPr>
    </xdr:pic>
    <xdr:clientData/>
  </xdr:twoCellAnchor>
  <xdr:twoCellAnchor editAs="oneCell">
    <xdr:from>
      <xdr:col>0</xdr:col>
      <xdr:colOff>133350</xdr:colOff>
      <xdr:row>50</xdr:row>
      <xdr:rowOff>38100</xdr:rowOff>
    </xdr:from>
    <xdr:to>
      <xdr:col>7</xdr:col>
      <xdr:colOff>520896</xdr:colOff>
      <xdr:row>64</xdr:row>
      <xdr:rowOff>28575</xdr:rowOff>
    </xdr:to>
    <xdr:pic>
      <xdr:nvPicPr>
        <xdr:cNvPr id="12" name="图片 11"/>
        <xdr:cNvPicPr>
          <a:picLocks noChangeAspect="1"/>
        </xdr:cNvPicPr>
      </xdr:nvPicPr>
      <xdr:blipFill>
        <a:blip xmlns:r="http://schemas.openxmlformats.org/officeDocument/2006/relationships" r:embed="rId6"/>
        <a:stretch>
          <a:fillRect/>
        </a:stretch>
      </xdr:blipFill>
      <xdr:spPr>
        <a:xfrm>
          <a:off x="133350" y="9258300"/>
          <a:ext cx="5188146" cy="2524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2</xdr:col>
      <xdr:colOff>247650</xdr:colOff>
      <xdr:row>2</xdr:row>
      <xdr:rowOff>142875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76200"/>
          <a:ext cx="14192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890;&#20449;\&#21608;&#25253;\&#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890;&#20449;\&#21608;&#25253;\&#23384;&#26723;\&#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sheetData sheetId="1">
        <row r="4">
          <cell r="O4">
            <v>40811</v>
          </cell>
        </row>
        <row r="10">
          <cell r="B10">
            <v>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opLeftCell="A34" workbookViewId="0">
      <pane xSplit="10" topLeftCell="K1" activePane="topRight" state="frozenSplit"/>
      <selection pane="topRight" activeCell="P19" sqref="P19"/>
    </sheetView>
  </sheetViews>
  <sheetFormatPr defaultRowHeight="14.25"/>
  <cols>
    <col min="1" max="4" width="9" style="56"/>
    <col min="5" max="5" width="2.25" style="56" customWidth="1"/>
    <col min="6" max="6" width="15.875" style="56" customWidth="1"/>
    <col min="7" max="8" width="9" style="56"/>
    <col min="9" max="9" width="11.125" style="56" customWidth="1"/>
    <col min="10" max="10" width="12.875" style="56" customWidth="1"/>
    <col min="11" max="16384" width="9" style="56"/>
  </cols>
  <sheetData>
    <row r="1" spans="1:10" ht="18" customHeight="1">
      <c r="A1" s="32"/>
      <c r="B1" s="30"/>
      <c r="C1" s="30"/>
      <c r="D1" s="30"/>
      <c r="E1" s="30"/>
      <c r="F1" s="30"/>
      <c r="G1" s="169" t="s">
        <v>12</v>
      </c>
      <c r="H1" s="169"/>
      <c r="I1" s="169"/>
      <c r="J1" s="170"/>
    </row>
    <row r="2" spans="1:10" ht="14.25" customHeight="1">
      <c r="A2" s="32"/>
      <c r="B2" s="30"/>
      <c r="C2" s="30"/>
      <c r="D2" s="30"/>
      <c r="E2" s="30"/>
      <c r="F2" s="30"/>
      <c r="G2" s="169"/>
      <c r="H2" s="169"/>
      <c r="I2" s="169"/>
      <c r="J2" s="170"/>
    </row>
    <row r="3" spans="1:10" ht="14.25" customHeight="1">
      <c r="A3" s="32"/>
      <c r="B3" s="30"/>
      <c r="C3" s="30"/>
      <c r="D3" s="30"/>
      <c r="E3" s="30"/>
      <c r="F3" s="30"/>
      <c r="G3" s="169"/>
      <c r="H3" s="169"/>
      <c r="I3" s="169"/>
      <c r="J3" s="170"/>
    </row>
    <row r="4" spans="1:10" ht="5.25" customHeight="1">
      <c r="A4" s="32"/>
      <c r="B4" s="30"/>
      <c r="C4" s="30"/>
      <c r="D4" s="30"/>
      <c r="E4" s="30"/>
      <c r="F4" s="30"/>
      <c r="G4" s="30"/>
      <c r="H4" s="30"/>
      <c r="I4" s="30"/>
      <c r="J4" s="31"/>
    </row>
    <row r="5" spans="1:10" ht="8.25" customHeight="1">
      <c r="A5" s="33"/>
      <c r="B5" s="59"/>
      <c r="C5" s="59"/>
      <c r="D5" s="59"/>
      <c r="E5" s="73"/>
      <c r="F5" s="74"/>
      <c r="G5" s="74"/>
      <c r="H5" s="74"/>
      <c r="I5" s="74"/>
      <c r="J5" s="74"/>
    </row>
    <row r="6" spans="1:10" ht="6.75" customHeight="1">
      <c r="A6" s="32"/>
      <c r="B6" s="30"/>
      <c r="C6" s="30"/>
      <c r="D6" s="30"/>
      <c r="E6" s="30"/>
      <c r="F6" s="30"/>
      <c r="G6" s="30"/>
      <c r="H6" s="30"/>
      <c r="I6" s="30"/>
      <c r="J6" s="31"/>
    </row>
    <row r="7" spans="1:10" ht="24.75" customHeight="1">
      <c r="A7" s="60" t="s">
        <v>121</v>
      </c>
      <c r="B7" s="61"/>
      <c r="C7" s="61"/>
      <c r="D7" s="61"/>
      <c r="E7" s="61"/>
      <c r="F7" s="61"/>
      <c r="G7" s="61"/>
      <c r="H7" s="178">
        <v>41911</v>
      </c>
      <c r="I7" s="179"/>
      <c r="J7" s="180"/>
    </row>
    <row r="8" spans="1:10" ht="12" customHeight="1">
      <c r="A8" s="181" t="s">
        <v>368</v>
      </c>
      <c r="B8" s="181"/>
      <c r="C8" s="181"/>
      <c r="D8" s="181"/>
      <c r="E8" s="181"/>
      <c r="F8" s="181"/>
      <c r="G8" s="182"/>
      <c r="H8" s="37"/>
      <c r="I8" s="38"/>
      <c r="J8" s="39"/>
    </row>
    <row r="9" spans="1:10" ht="14.25" customHeight="1">
      <c r="A9" s="183"/>
      <c r="B9" s="183"/>
      <c r="C9" s="183"/>
      <c r="D9" s="183"/>
      <c r="E9" s="183"/>
      <c r="F9" s="183"/>
      <c r="G9" s="184"/>
      <c r="H9" s="171" t="s">
        <v>31</v>
      </c>
      <c r="I9" s="172"/>
      <c r="J9" s="173"/>
    </row>
    <row r="10" spans="1:10" ht="14.25" customHeight="1">
      <c r="A10" s="185" t="s">
        <v>369</v>
      </c>
      <c r="B10" s="186"/>
      <c r="C10" s="186"/>
      <c r="D10" s="186"/>
      <c r="E10" s="186"/>
      <c r="F10" s="186"/>
      <c r="G10" s="187"/>
      <c r="H10" s="64"/>
      <c r="I10" s="58"/>
      <c r="J10" s="65"/>
    </row>
    <row r="11" spans="1:10" ht="15.75">
      <c r="A11" s="175" t="s">
        <v>46</v>
      </c>
      <c r="B11" s="176"/>
      <c r="C11" s="176"/>
      <c r="D11" s="176"/>
      <c r="E11" s="176"/>
      <c r="F11" s="176"/>
      <c r="G11" s="177"/>
      <c r="H11" s="171" t="s">
        <v>246</v>
      </c>
      <c r="I11" s="172"/>
      <c r="J11" s="173"/>
    </row>
    <row r="12" spans="1:10" ht="6.75" customHeight="1">
      <c r="A12" s="34"/>
      <c r="B12" s="35"/>
      <c r="C12" s="35"/>
      <c r="D12" s="35"/>
      <c r="E12" s="35"/>
      <c r="F12" s="35"/>
      <c r="G12" s="36"/>
      <c r="H12" s="40"/>
      <c r="I12" s="41"/>
      <c r="J12" s="42"/>
    </row>
    <row r="13" spans="1:10" ht="8.25" customHeight="1">
      <c r="A13" s="61"/>
      <c r="B13" s="61"/>
      <c r="C13" s="61"/>
      <c r="D13" s="61"/>
      <c r="E13" s="61"/>
      <c r="F13" s="61"/>
      <c r="G13" s="61"/>
      <c r="H13" s="40"/>
      <c r="I13" s="41"/>
      <c r="J13" s="42"/>
    </row>
    <row r="14" spans="1:10">
      <c r="A14" s="174"/>
      <c r="B14" s="174"/>
      <c r="C14" s="174"/>
      <c r="D14" s="174"/>
      <c r="E14" s="174"/>
      <c r="F14" s="174"/>
      <c r="G14" s="174"/>
      <c r="H14" s="43"/>
      <c r="I14" s="44"/>
      <c r="J14" s="45"/>
    </row>
    <row r="15" spans="1:10">
      <c r="A15" s="174"/>
      <c r="B15" s="174"/>
      <c r="C15" s="174"/>
      <c r="D15" s="174"/>
      <c r="E15" s="174"/>
      <c r="F15" s="174"/>
      <c r="G15" s="174"/>
      <c r="H15" s="62" t="s">
        <v>30</v>
      </c>
      <c r="I15" s="61"/>
      <c r="J15" s="63"/>
    </row>
    <row r="16" spans="1:10">
      <c r="A16" s="174"/>
      <c r="B16" s="174"/>
      <c r="C16" s="174"/>
      <c r="D16" s="174"/>
      <c r="E16" s="174"/>
      <c r="F16" s="174"/>
      <c r="G16" s="174"/>
      <c r="H16" s="41"/>
      <c r="I16" s="41"/>
      <c r="J16" s="42"/>
    </row>
    <row r="17" spans="1:10">
      <c r="A17" s="174"/>
      <c r="B17" s="174"/>
      <c r="C17" s="174"/>
      <c r="D17" s="174"/>
      <c r="E17" s="174"/>
      <c r="F17" s="174"/>
      <c r="G17" s="174"/>
      <c r="H17" s="41"/>
      <c r="I17" s="41"/>
      <c r="J17" s="42"/>
    </row>
    <row r="18" spans="1:10">
      <c r="A18" s="174"/>
      <c r="B18" s="174"/>
      <c r="C18" s="174"/>
      <c r="D18" s="174"/>
      <c r="E18" s="174"/>
      <c r="F18" s="174"/>
      <c r="G18" s="174"/>
      <c r="H18" s="41"/>
      <c r="I18" s="41"/>
      <c r="J18" s="42"/>
    </row>
    <row r="19" spans="1:10">
      <c r="A19" s="174"/>
      <c r="B19" s="174"/>
      <c r="C19" s="174"/>
      <c r="D19" s="174"/>
      <c r="E19" s="174"/>
      <c r="F19" s="174"/>
      <c r="G19" s="174"/>
      <c r="H19" s="41"/>
      <c r="I19" s="41"/>
      <c r="J19" s="42"/>
    </row>
    <row r="20" spans="1:10">
      <c r="A20" s="174"/>
      <c r="B20" s="174"/>
      <c r="C20" s="174"/>
      <c r="D20" s="174"/>
      <c r="E20" s="174"/>
      <c r="F20" s="174"/>
      <c r="G20" s="174"/>
      <c r="H20" s="41"/>
      <c r="I20" s="41"/>
      <c r="J20" s="42"/>
    </row>
    <row r="21" spans="1:10">
      <c r="A21" s="174"/>
      <c r="B21" s="174"/>
      <c r="C21" s="174"/>
      <c r="D21" s="174"/>
      <c r="E21" s="174"/>
      <c r="F21" s="174"/>
      <c r="G21" s="174"/>
      <c r="H21" s="41"/>
      <c r="I21" s="41"/>
      <c r="J21" s="42"/>
    </row>
    <row r="22" spans="1:10">
      <c r="A22" s="174"/>
      <c r="B22" s="174"/>
      <c r="C22" s="174"/>
      <c r="D22" s="174"/>
      <c r="E22" s="174"/>
      <c r="F22" s="174"/>
      <c r="G22" s="174"/>
      <c r="H22" s="41"/>
      <c r="I22" s="41"/>
      <c r="J22" s="42"/>
    </row>
    <row r="23" spans="1:10">
      <c r="A23" s="174"/>
      <c r="B23" s="174"/>
      <c r="C23" s="174"/>
      <c r="D23" s="174"/>
      <c r="E23" s="174"/>
      <c r="F23" s="174"/>
      <c r="G23" s="174"/>
      <c r="H23" s="41"/>
      <c r="I23" s="41"/>
      <c r="J23" s="42"/>
    </row>
    <row r="24" spans="1:10">
      <c r="A24" s="174"/>
      <c r="B24" s="174"/>
      <c r="C24" s="174"/>
      <c r="D24" s="174"/>
      <c r="E24" s="174"/>
      <c r="F24" s="174"/>
      <c r="G24" s="174"/>
      <c r="H24" s="41"/>
      <c r="I24" s="41"/>
      <c r="J24" s="42"/>
    </row>
    <row r="25" spans="1:10">
      <c r="A25" s="174"/>
      <c r="B25" s="174"/>
      <c r="C25" s="174"/>
      <c r="D25" s="174"/>
      <c r="E25" s="174"/>
      <c r="F25" s="174"/>
      <c r="G25" s="174"/>
      <c r="H25" s="41"/>
      <c r="I25" s="41"/>
      <c r="J25" s="42"/>
    </row>
    <row r="26" spans="1:10">
      <c r="A26" s="174"/>
      <c r="B26" s="174"/>
      <c r="C26" s="174"/>
      <c r="D26" s="174"/>
      <c r="E26" s="174"/>
      <c r="F26" s="174"/>
      <c r="G26" s="174"/>
      <c r="H26" s="47"/>
      <c r="I26" s="41"/>
      <c r="J26" s="42"/>
    </row>
    <row r="27" spans="1:10">
      <c r="A27" s="174"/>
      <c r="B27" s="174"/>
      <c r="C27" s="174"/>
      <c r="D27" s="174"/>
      <c r="E27" s="174"/>
      <c r="F27" s="174"/>
      <c r="G27" s="174"/>
      <c r="H27" s="41"/>
      <c r="I27" s="41"/>
      <c r="J27" s="42"/>
    </row>
    <row r="28" spans="1:10">
      <c r="A28" s="174"/>
      <c r="B28" s="174"/>
      <c r="C28" s="174"/>
      <c r="D28" s="174"/>
      <c r="E28" s="174"/>
      <c r="F28" s="174"/>
      <c r="G28" s="174"/>
      <c r="H28" s="41"/>
      <c r="I28" s="41"/>
      <c r="J28" s="42"/>
    </row>
    <row r="29" spans="1:10">
      <c r="A29" s="174"/>
      <c r="B29" s="174"/>
      <c r="C29" s="174"/>
      <c r="D29" s="174"/>
      <c r="E29" s="174"/>
      <c r="F29" s="174"/>
      <c r="G29" s="174"/>
      <c r="H29" s="41"/>
      <c r="I29" s="41"/>
      <c r="J29" s="42"/>
    </row>
    <row r="30" spans="1:10">
      <c r="A30" s="174"/>
      <c r="B30" s="174"/>
      <c r="C30" s="174"/>
      <c r="D30" s="174"/>
      <c r="E30" s="174"/>
      <c r="F30" s="174"/>
      <c r="G30" s="174"/>
      <c r="H30" s="41"/>
      <c r="I30" s="41"/>
      <c r="J30" s="42"/>
    </row>
    <row r="31" spans="1:10">
      <c r="A31" s="174"/>
      <c r="B31" s="174"/>
      <c r="C31" s="174"/>
      <c r="D31" s="174"/>
      <c r="E31" s="174"/>
      <c r="F31" s="174"/>
      <c r="G31" s="174"/>
      <c r="H31" s="41"/>
      <c r="I31" s="41"/>
      <c r="J31" s="42"/>
    </row>
    <row r="32" spans="1:10">
      <c r="A32" s="174"/>
      <c r="B32" s="174"/>
      <c r="C32" s="174"/>
      <c r="D32" s="174"/>
      <c r="E32" s="174"/>
      <c r="F32" s="174"/>
      <c r="G32" s="174"/>
      <c r="H32" s="41"/>
      <c r="I32" s="41"/>
      <c r="J32" s="42"/>
    </row>
    <row r="33" spans="1:10">
      <c r="A33" s="174"/>
      <c r="B33" s="174"/>
      <c r="C33" s="174"/>
      <c r="D33" s="174"/>
      <c r="E33" s="174"/>
      <c r="F33" s="174"/>
      <c r="G33" s="174"/>
      <c r="H33" s="41"/>
      <c r="I33" s="41"/>
      <c r="J33" s="42"/>
    </row>
    <row r="34" spans="1:10">
      <c r="A34" s="174"/>
      <c r="B34" s="174"/>
      <c r="C34" s="174"/>
      <c r="D34" s="174"/>
      <c r="E34" s="174"/>
      <c r="F34" s="174"/>
      <c r="G34" s="174"/>
      <c r="H34" s="41"/>
      <c r="I34" s="41"/>
      <c r="J34" s="42"/>
    </row>
    <row r="35" spans="1:10">
      <c r="A35" s="174"/>
      <c r="B35" s="174"/>
      <c r="C35" s="174"/>
      <c r="D35" s="174"/>
      <c r="E35" s="174"/>
      <c r="F35" s="174"/>
      <c r="G35" s="174"/>
      <c r="H35" s="41"/>
      <c r="I35" s="41"/>
      <c r="J35" s="42"/>
    </row>
    <row r="36" spans="1:10" ht="15">
      <c r="A36" s="174"/>
      <c r="B36" s="174"/>
      <c r="C36" s="174"/>
      <c r="D36" s="174"/>
      <c r="E36" s="174"/>
      <c r="F36" s="174"/>
      <c r="G36" s="174"/>
      <c r="H36" s="57" t="s">
        <v>168</v>
      </c>
      <c r="I36" s="71"/>
      <c r="J36" s="42"/>
    </row>
    <row r="37" spans="1:10" ht="15">
      <c r="A37" s="174"/>
      <c r="B37" s="174"/>
      <c r="C37" s="174"/>
      <c r="D37" s="174"/>
      <c r="E37" s="174"/>
      <c r="F37" s="174"/>
      <c r="G37" s="174"/>
      <c r="H37" s="57" t="s">
        <v>42</v>
      </c>
      <c r="I37" s="71"/>
      <c r="J37" s="42"/>
    </row>
    <row r="38" spans="1:10" ht="15">
      <c r="A38" s="174"/>
      <c r="B38" s="174"/>
      <c r="C38" s="174"/>
      <c r="D38" s="174"/>
      <c r="E38" s="174"/>
      <c r="F38" s="174"/>
      <c r="G38" s="174"/>
      <c r="H38" s="57" t="s">
        <v>44</v>
      </c>
      <c r="I38" s="71"/>
      <c r="J38" s="42"/>
    </row>
    <row r="39" spans="1:10" ht="15">
      <c r="A39" s="174"/>
      <c r="B39" s="174"/>
      <c r="C39" s="174"/>
      <c r="D39" s="174"/>
      <c r="E39" s="174"/>
      <c r="F39" s="174"/>
      <c r="G39" s="174"/>
      <c r="H39" s="57" t="s">
        <v>43</v>
      </c>
      <c r="I39" s="71"/>
      <c r="J39" s="42"/>
    </row>
    <row r="40" spans="1:10" ht="15">
      <c r="A40" s="174"/>
      <c r="B40" s="174"/>
      <c r="C40" s="174"/>
      <c r="D40" s="174"/>
      <c r="E40" s="174"/>
      <c r="F40" s="174"/>
      <c r="G40" s="174"/>
      <c r="H40" s="57"/>
      <c r="I40" s="71"/>
      <c r="J40" s="42"/>
    </row>
    <row r="41" spans="1:10" ht="15.75">
      <c r="A41" s="174"/>
      <c r="B41" s="174"/>
      <c r="C41" s="174"/>
      <c r="D41" s="174"/>
      <c r="E41" s="174"/>
      <c r="F41" s="174"/>
      <c r="G41" s="174"/>
      <c r="H41" s="68"/>
      <c r="I41" s="71"/>
      <c r="J41" s="42"/>
    </row>
    <row r="42" spans="1:10" ht="15">
      <c r="A42" s="174"/>
      <c r="B42" s="174"/>
      <c r="C42" s="174"/>
      <c r="D42" s="174"/>
      <c r="E42" s="174"/>
      <c r="F42" s="174"/>
      <c r="G42" s="174"/>
      <c r="H42" s="57" t="s">
        <v>36</v>
      </c>
      <c r="I42" s="76" t="s">
        <v>38</v>
      </c>
      <c r="J42" s="42"/>
    </row>
    <row r="43" spans="1:10" ht="15">
      <c r="A43" s="30"/>
      <c r="B43" s="30"/>
      <c r="C43" s="30"/>
      <c r="D43" s="30"/>
      <c r="E43" s="30"/>
      <c r="F43" s="30"/>
      <c r="G43" s="30"/>
      <c r="H43" s="57" t="s">
        <v>40</v>
      </c>
      <c r="I43" s="71"/>
      <c r="J43" s="42"/>
    </row>
    <row r="44" spans="1:10" ht="15">
      <c r="A44" s="30"/>
      <c r="B44" s="30"/>
      <c r="C44" s="30"/>
      <c r="D44" s="30"/>
      <c r="E44" s="30"/>
      <c r="F44" s="30"/>
      <c r="G44" s="30"/>
      <c r="H44" s="57" t="s">
        <v>39</v>
      </c>
      <c r="I44" s="71"/>
      <c r="J44" s="42"/>
    </row>
    <row r="45" spans="1:10" ht="15">
      <c r="A45" s="30"/>
      <c r="B45" s="30"/>
      <c r="C45" s="30"/>
      <c r="D45" s="30"/>
      <c r="E45" s="30"/>
      <c r="F45" s="30"/>
      <c r="G45" s="30"/>
      <c r="H45" s="57"/>
      <c r="I45" s="71"/>
      <c r="J45" s="42"/>
    </row>
    <row r="46" spans="1:10">
      <c r="A46" s="30"/>
      <c r="B46" s="30"/>
      <c r="C46" s="30"/>
      <c r="D46" s="30"/>
      <c r="E46" s="30"/>
      <c r="F46" s="30"/>
      <c r="G46" s="30"/>
      <c r="H46" s="46"/>
      <c r="I46" s="41"/>
      <c r="J46" s="42"/>
    </row>
    <row r="47" spans="1:10">
      <c r="A47" s="30"/>
      <c r="B47" s="30"/>
      <c r="C47" s="30"/>
      <c r="D47" s="30"/>
      <c r="E47" s="30"/>
      <c r="F47" s="30"/>
      <c r="G47" s="30"/>
      <c r="H47" s="46"/>
      <c r="I47" s="41"/>
      <c r="J47" s="42"/>
    </row>
    <row r="48" spans="1:10">
      <c r="A48" s="30"/>
      <c r="B48" s="30"/>
      <c r="C48" s="30"/>
      <c r="D48" s="30"/>
      <c r="E48" s="30"/>
      <c r="F48" s="30"/>
      <c r="G48" s="30"/>
      <c r="H48" s="46"/>
      <c r="I48" s="41"/>
      <c r="J48" s="42"/>
    </row>
    <row r="49" spans="8:10">
      <c r="H49" s="46"/>
      <c r="I49" s="41"/>
      <c r="J49" s="42"/>
    </row>
    <row r="50" spans="8:10">
      <c r="H50" s="46"/>
      <c r="I50" s="41"/>
      <c r="J50" s="42"/>
    </row>
    <row r="51" spans="8:10">
      <c r="H51" s="46"/>
      <c r="I51" s="41"/>
      <c r="J51" s="42"/>
    </row>
    <row r="52" spans="8:10">
      <c r="H52" s="46"/>
      <c r="I52" s="41"/>
      <c r="J52" s="42"/>
    </row>
    <row r="53" spans="8:10">
      <c r="H53" s="67"/>
      <c r="I53" s="44"/>
      <c r="J53" s="45"/>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52"/>
  <sheetViews>
    <sheetView showGridLines="0" tabSelected="1" workbookViewId="0">
      <pane xSplit="7" topLeftCell="H1" activePane="topRight" state="frozenSplit"/>
      <selection pane="topRight" activeCell="A6" sqref="A6"/>
    </sheetView>
  </sheetViews>
  <sheetFormatPr defaultRowHeight="12.75"/>
  <cols>
    <col min="1" max="1" width="9" style="1"/>
    <col min="2" max="2" width="9.5" style="1" bestFit="1" customWidth="1"/>
    <col min="3" max="3" width="9.125" style="1" bestFit="1" customWidth="1"/>
    <col min="4" max="4" width="14.875" style="1" customWidth="1"/>
    <col min="5" max="5" width="14.5" style="1" customWidth="1"/>
    <col min="6" max="6" width="13.625" style="1" customWidth="1"/>
    <col min="7" max="7" width="9" style="1"/>
    <col min="8" max="8" width="11.625" style="1" bestFit="1" customWidth="1"/>
    <col min="9" max="9" width="13" style="1" customWidth="1"/>
    <col min="10" max="11" width="12" style="1" customWidth="1"/>
    <col min="12" max="12" width="15.5" style="1" bestFit="1" customWidth="1"/>
    <col min="13" max="13" width="13.875" style="1" bestFit="1" customWidth="1"/>
    <col min="14" max="14" width="6.5" style="15" customWidth="1"/>
    <col min="15" max="15" width="11.625" style="3" customWidth="1"/>
    <col min="16" max="19" width="9" style="2"/>
    <col min="20" max="20" width="10.625" style="2" bestFit="1" customWidth="1"/>
    <col min="21" max="21" width="0.75" style="15" customWidth="1"/>
    <col min="22" max="22" width="11.625" style="1" customWidth="1"/>
    <col min="23" max="24" width="9" style="1"/>
    <col min="25" max="25" width="13.5" style="1" customWidth="1"/>
    <col min="26" max="26" width="16.375" style="1" customWidth="1"/>
    <col min="27" max="27" width="14" style="1" customWidth="1"/>
    <col min="28" max="28" width="0.75" style="15" customWidth="1"/>
    <col min="29" max="29" width="10.5" style="1" customWidth="1"/>
    <col min="30" max="32" width="10.375" style="1" customWidth="1"/>
    <col min="33" max="33" width="9" style="1"/>
    <col min="34" max="34" width="10.625" style="1" bestFit="1" customWidth="1"/>
    <col min="35" max="16384" width="9" style="1"/>
  </cols>
  <sheetData>
    <row r="1" spans="1:35" ht="19.5" customHeight="1">
      <c r="I1" s="79" t="s">
        <v>142</v>
      </c>
      <c r="J1" s="79" t="s">
        <v>143</v>
      </c>
      <c r="K1" s="79" t="s">
        <v>144</v>
      </c>
      <c r="L1" s="79" t="s">
        <v>145</v>
      </c>
      <c r="M1" s="79" t="s">
        <v>222</v>
      </c>
      <c r="N1" s="29"/>
      <c r="O1" s="188" t="s">
        <v>4</v>
      </c>
      <c r="P1" s="188"/>
      <c r="Q1" s="188"/>
      <c r="R1" s="188"/>
      <c r="S1" s="188"/>
      <c r="T1" s="189"/>
      <c r="U1" s="29"/>
      <c r="V1" s="190" t="s">
        <v>5</v>
      </c>
      <c r="W1" s="188"/>
      <c r="X1" s="188"/>
      <c r="Y1" s="188"/>
      <c r="Z1" s="188"/>
      <c r="AA1" s="188"/>
      <c r="AB1" s="29"/>
      <c r="AC1" s="188" t="s">
        <v>6</v>
      </c>
      <c r="AD1" s="188"/>
      <c r="AE1" s="188"/>
      <c r="AF1" s="188"/>
      <c r="AG1" s="188"/>
      <c r="AH1" s="188"/>
    </row>
    <row r="2" spans="1:35">
      <c r="H2" s="79"/>
      <c r="I2" s="79" t="s">
        <v>146</v>
      </c>
      <c r="J2" s="79" t="s">
        <v>147</v>
      </c>
      <c r="K2" s="79" t="s">
        <v>148</v>
      </c>
      <c r="L2" s="79" t="s">
        <v>149</v>
      </c>
      <c r="M2" s="79" t="s">
        <v>223</v>
      </c>
      <c r="N2" s="26"/>
      <c r="O2" s="23"/>
      <c r="P2" s="23" t="str">
        <f t="array" ref="P2:T2">I2:M2</f>
        <v>沪深300</v>
      </c>
      <c r="Q2" s="23" t="str">
        <v>通信(中信)</v>
      </c>
      <c r="R2" s="23" t="str">
        <v>电信运营Ⅱ(中信)</v>
      </c>
      <c r="S2" s="23" t="str">
        <v>通信设备制造(中信)</v>
      </c>
      <c r="T2" s="27" t="str">
        <v>增值服务Ⅱ(中信)</v>
      </c>
      <c r="U2" s="26"/>
      <c r="V2" s="28"/>
      <c r="W2" s="23" t="str">
        <f t="array" ref="W2:AA2">I2:M2</f>
        <v>沪深300</v>
      </c>
      <c r="X2" s="23" t="str">
        <v>通信(中信)</v>
      </c>
      <c r="Y2" s="23" t="str">
        <v>电信运营Ⅱ(中信)</v>
      </c>
      <c r="Z2" s="23" t="str">
        <v>通信设备制造(中信)</v>
      </c>
      <c r="AA2" s="23" t="str">
        <v>增值服务Ⅱ(中信)</v>
      </c>
      <c r="AB2" s="26"/>
      <c r="AC2" s="23"/>
      <c r="AD2" s="23" t="str">
        <f t="array" ref="AD2:AH2">I2:M2</f>
        <v>沪深300</v>
      </c>
      <c r="AE2" s="23" t="str">
        <v>通信(中信)</v>
      </c>
      <c r="AF2" s="23" t="str">
        <v>电信运营Ⅱ(中信)</v>
      </c>
      <c r="AG2" s="23" t="str">
        <v>通信设备制造(中信)</v>
      </c>
      <c r="AH2" s="23" t="str">
        <v>增值服务Ⅱ(中信)</v>
      </c>
    </row>
    <row r="3" spans="1:35">
      <c r="H3" s="79" t="s">
        <v>35</v>
      </c>
      <c r="I3" s="79" t="s">
        <v>150</v>
      </c>
      <c r="J3" s="79" t="s">
        <v>150</v>
      </c>
      <c r="K3" s="79" t="s">
        <v>150</v>
      </c>
      <c r="L3" s="79" t="s">
        <v>150</v>
      </c>
      <c r="M3" s="79" t="s">
        <v>150</v>
      </c>
      <c r="N3" s="25"/>
      <c r="O3" s="12" t="s">
        <v>2</v>
      </c>
      <c r="P3" s="16" t="s">
        <v>11</v>
      </c>
      <c r="Q3" s="16" t="s">
        <v>3</v>
      </c>
      <c r="R3" s="24" t="s">
        <v>3</v>
      </c>
      <c r="S3" s="16" t="s">
        <v>11</v>
      </c>
      <c r="T3" s="24" t="s">
        <v>11</v>
      </c>
      <c r="U3" s="25"/>
      <c r="V3" s="11" t="s">
        <v>2</v>
      </c>
      <c r="W3" s="16" t="s">
        <v>11</v>
      </c>
      <c r="X3" s="16"/>
      <c r="Y3" s="16"/>
      <c r="Z3" s="16" t="s">
        <v>11</v>
      </c>
      <c r="AA3" s="16" t="s">
        <v>11</v>
      </c>
      <c r="AB3" s="25"/>
      <c r="AC3" s="12" t="s">
        <v>2</v>
      </c>
      <c r="AD3" s="16" t="s">
        <v>11</v>
      </c>
      <c r="AE3" s="16"/>
      <c r="AF3" s="16"/>
      <c r="AG3" s="16" t="s">
        <v>11</v>
      </c>
      <c r="AH3" s="16" t="s">
        <v>11</v>
      </c>
    </row>
    <row r="4" spans="1:35">
      <c r="A4" s="6"/>
      <c r="B4" s="7"/>
      <c r="H4" s="122">
        <v>40818</v>
      </c>
      <c r="I4" s="77">
        <v>2581.3510000000001</v>
      </c>
      <c r="J4" s="77">
        <v>1975.0875000000001</v>
      </c>
      <c r="K4" s="77">
        <v>1804.8466000000001</v>
      </c>
      <c r="L4" s="77">
        <v>1969.5908999999999</v>
      </c>
      <c r="M4" s="77">
        <v>1036.162</v>
      </c>
      <c r="O4" s="13">
        <f t="shared" ref="O4:O35" si="0">H4</f>
        <v>40818</v>
      </c>
      <c r="P4" s="2">
        <v>0</v>
      </c>
      <c r="Q4" s="2">
        <v>0</v>
      </c>
      <c r="R4" s="2">
        <v>0</v>
      </c>
      <c r="S4" s="2">
        <v>0</v>
      </c>
      <c r="T4" s="2">
        <v>0</v>
      </c>
      <c r="V4" s="13">
        <f>H54</f>
        <v>41182</v>
      </c>
      <c r="W4" s="78">
        <v>0</v>
      </c>
      <c r="X4" s="78">
        <v>0</v>
      </c>
      <c r="Y4" s="78">
        <v>0</v>
      </c>
      <c r="Z4" s="78">
        <v>0</v>
      </c>
      <c r="AA4" s="78">
        <v>0</v>
      </c>
      <c r="AC4" s="13">
        <f>H104</f>
        <v>41546</v>
      </c>
      <c r="AD4" s="78">
        <v>0</v>
      </c>
      <c r="AE4" s="78">
        <v>0</v>
      </c>
      <c r="AF4" s="78">
        <v>0</v>
      </c>
      <c r="AG4" s="78">
        <v>0</v>
      </c>
      <c r="AH4" s="78">
        <v>0</v>
      </c>
    </row>
    <row r="5" spans="1:35">
      <c r="A5" s="17" t="s">
        <v>10</v>
      </c>
      <c r="B5" s="18" t="str">
        <f>P2</f>
        <v>沪深300</v>
      </c>
      <c r="C5" s="18" t="str">
        <f>Q2</f>
        <v>通信(中信)</v>
      </c>
      <c r="D5" s="18" t="str">
        <f>R2</f>
        <v>电信运营Ⅱ(中信)</v>
      </c>
      <c r="E5" s="18" t="str">
        <f>S2</f>
        <v>通信设备制造(中信)</v>
      </c>
      <c r="F5" s="18" t="str">
        <f>T2</f>
        <v>增值服务Ⅱ(中信)</v>
      </c>
      <c r="H5" s="122">
        <v>40832</v>
      </c>
      <c r="I5" s="77">
        <v>2653.7820000000002</v>
      </c>
      <c r="J5" s="77">
        <v>2008.3788999999999</v>
      </c>
      <c r="K5" s="77">
        <v>1868.2982</v>
      </c>
      <c r="L5" s="77">
        <v>1985.4484</v>
      </c>
      <c r="M5" s="77">
        <v>1080.5824</v>
      </c>
      <c r="O5" s="13">
        <f t="shared" si="0"/>
        <v>40832</v>
      </c>
      <c r="P5" s="2">
        <f t="shared" ref="P5:P36" si="1">I5/I$4-1</f>
        <v>2.8059337920337102E-2</v>
      </c>
      <c r="Q5" s="2">
        <f t="shared" ref="Q5:Q36" si="2">J5/J$4-1</f>
        <v>1.6855658293619902E-2</v>
      </c>
      <c r="R5" s="2">
        <f t="shared" ref="R5:R36" si="3">K5/K$4-1</f>
        <v>3.5156228789748667E-2</v>
      </c>
      <c r="S5" s="2">
        <f t="shared" ref="S5:S36" si="4">L5/L$4-1</f>
        <v>8.0511643306231395E-3</v>
      </c>
      <c r="T5" s="2">
        <f t="shared" ref="T5:T36" si="5">M5/M$4-1</f>
        <v>4.287013034641296E-2</v>
      </c>
      <c r="V5" s="13">
        <f t="shared" ref="V5:V68" si="6">H55</f>
        <v>41196</v>
      </c>
      <c r="W5" s="78">
        <f>I55/I$54-1</f>
        <v>4.982325282825828E-3</v>
      </c>
      <c r="X5" s="78">
        <f t="shared" ref="X5:AA20" si="7">J55/J$54-1</f>
        <v>-1.5572148828898458E-3</v>
      </c>
      <c r="Y5" s="78">
        <f t="shared" si="7"/>
        <v>2.7075674603780353E-3</v>
      </c>
      <c r="Z5" s="78">
        <f t="shared" si="7"/>
        <v>-3.3535244820411814E-3</v>
      </c>
      <c r="AA5" s="78">
        <f t="shared" si="7"/>
        <v>1.4757572122725549E-4</v>
      </c>
      <c r="AC5" s="13">
        <f t="shared" ref="AC5:AC56" si="8">H105</f>
        <v>41553</v>
      </c>
      <c r="AD5" s="78">
        <f>I105/I$104-1</f>
        <v>5.8731400087932428E-3</v>
      </c>
      <c r="AE5" s="78">
        <f t="shared" ref="AE5:AH20" si="9">J105/J$104-1</f>
        <v>2.2602269641970985E-2</v>
      </c>
      <c r="AF5" s="78">
        <f t="shared" si="9"/>
        <v>3.058090464523211E-3</v>
      </c>
      <c r="AG5" s="78">
        <f t="shared" si="9"/>
        <v>2.0528454961260989E-2</v>
      </c>
      <c r="AH5" s="78">
        <f t="shared" si="9"/>
        <v>3.6736556450400748E-2</v>
      </c>
    </row>
    <row r="6" spans="1:35">
      <c r="A6" s="19">
        <f>通信行业周报!H7-3</f>
        <v>41908</v>
      </c>
      <c r="B6" s="55">
        <f ca="1">OFFSET(I$1,MATCH($A$6,$H$1:$H$156)-1,0)/OFFSET(I$1,MATCH($A$6,$H$1:$H$156)-2,0)-1</f>
        <v>4.9438997266630924E-3</v>
      </c>
      <c r="C6" s="55">
        <f ca="1">OFFSET(J$1,MATCH($A$6,$H$1:$H$156)-1,0)/OFFSET(J$1,MATCH($A$6,$H$1:$H$156)-2,0)-1</f>
        <v>3.8592552805830405E-2</v>
      </c>
      <c r="D6" s="55">
        <f ca="1">OFFSET(K$1,MATCH($A$6,$H$1:$H$156)-1,0)/OFFSET(K$1,MATCH($A$6,$H$1:$H$156)-2,0)-1</f>
        <v>-1.835303407494937E-3</v>
      </c>
      <c r="E6" s="55">
        <f ca="1">OFFSET(L$1,MATCH($A$6,$H$1:$H$156)-1,0)/OFFSET(L$1,MATCH($A$6,$H$1:$H$156)-2,0)-1</f>
        <v>4.1953857689037699E-2</v>
      </c>
      <c r="F6" s="55">
        <f ca="1">OFFSET(M$1,MATCH($A$6,$H$1:$H$156)-1,0)/OFFSET(M$1,MATCH($A$6,$H$1:$H$156)-2,0)-1</f>
        <v>4.6265200438152299E-2</v>
      </c>
      <c r="H6" s="122">
        <v>40839</v>
      </c>
      <c r="I6" s="77">
        <v>2507.877</v>
      </c>
      <c r="J6" s="77">
        <v>1879.2166</v>
      </c>
      <c r="K6" s="77">
        <v>1801.3214</v>
      </c>
      <c r="L6" s="77">
        <v>1831.4039</v>
      </c>
      <c r="M6" s="77">
        <v>1047.9636</v>
      </c>
      <c r="O6" s="13">
        <f t="shared" si="0"/>
        <v>40839</v>
      </c>
      <c r="P6" s="2">
        <f t="shared" si="1"/>
        <v>-2.8463389907068093E-2</v>
      </c>
      <c r="Q6" s="2">
        <f t="shared" si="2"/>
        <v>-4.8540077338345866E-2</v>
      </c>
      <c r="R6" s="2">
        <f t="shared" si="3"/>
        <v>-1.953185384287015E-3</v>
      </c>
      <c r="S6" s="2">
        <f t="shared" si="4"/>
        <v>-7.0160255106783809E-2</v>
      </c>
      <c r="T6" s="2">
        <f t="shared" si="5"/>
        <v>1.1389724772767229E-2</v>
      </c>
      <c r="V6" s="13">
        <f t="shared" si="6"/>
        <v>41203</v>
      </c>
      <c r="W6" s="78">
        <f t="shared" ref="W6:AA69" si="10">I56/I$54-1</f>
        <v>1.7166236536819257E-2</v>
      </c>
      <c r="X6" s="78">
        <f t="shared" si="7"/>
        <v>-1.3427787350820175E-2</v>
      </c>
      <c r="Y6" s="78">
        <f t="shared" si="7"/>
        <v>2.6999405097853924E-3</v>
      </c>
      <c r="Z6" s="78">
        <f t="shared" si="7"/>
        <v>-1.9714261338653394E-2</v>
      </c>
      <c r="AA6" s="78">
        <f t="shared" si="7"/>
        <v>-5.3839294673604376E-3</v>
      </c>
      <c r="AC6" s="13">
        <f t="shared" si="8"/>
        <v>41560</v>
      </c>
      <c r="AD6" s="78">
        <f t="shared" ref="AD6:AH56" si="11">I106/I$104-1</f>
        <v>3.0704755923975702E-2</v>
      </c>
      <c r="AE6" s="78">
        <f t="shared" si="9"/>
        <v>7.3557519350705203E-2</v>
      </c>
      <c r="AF6" s="78">
        <f t="shared" si="9"/>
        <v>7.0336250610993467E-2</v>
      </c>
      <c r="AG6" s="78">
        <f t="shared" si="9"/>
        <v>7.7383297427529696E-2</v>
      </c>
      <c r="AH6" s="78">
        <f t="shared" si="9"/>
        <v>6.4766211663410456E-2</v>
      </c>
      <c r="AI6" s="2"/>
    </row>
    <row r="7" spans="1:35">
      <c r="A7" s="6"/>
      <c r="B7" s="7"/>
      <c r="H7" s="122">
        <v>40846</v>
      </c>
      <c r="I7" s="77">
        <v>2709.0169999999998</v>
      </c>
      <c r="J7" s="77">
        <v>2019.7328</v>
      </c>
      <c r="K7" s="77">
        <v>1917.6496999999999</v>
      </c>
      <c r="L7" s="77">
        <v>1976.1464000000001</v>
      </c>
      <c r="M7" s="77">
        <v>1119.0293999999999</v>
      </c>
      <c r="O7" s="13">
        <f t="shared" si="0"/>
        <v>40846</v>
      </c>
      <c r="P7" s="2">
        <f t="shared" si="1"/>
        <v>4.9457047879191807E-2</v>
      </c>
      <c r="Q7" s="2">
        <f t="shared" si="2"/>
        <v>2.2604213737366097E-2</v>
      </c>
      <c r="R7" s="2">
        <f t="shared" si="3"/>
        <v>6.2500103886945269E-2</v>
      </c>
      <c r="S7" s="2">
        <f t="shared" si="4"/>
        <v>3.3283561576162857E-3</v>
      </c>
      <c r="T7" s="2">
        <f t="shared" si="5"/>
        <v>7.997533204267282E-2</v>
      </c>
      <c r="V7" s="13">
        <f t="shared" si="6"/>
        <v>41210</v>
      </c>
      <c r="W7" s="78">
        <f t="shared" si="10"/>
        <v>-1.9710820171418231E-2</v>
      </c>
      <c r="X7" s="78">
        <f t="shared" si="7"/>
        <v>-4.868849320314006E-2</v>
      </c>
      <c r="Y7" s="78">
        <f t="shared" si="7"/>
        <v>-2.169104748539441E-2</v>
      </c>
      <c r="Z7" s="78">
        <f t="shared" si="7"/>
        <v>-5.6242083779048047E-2</v>
      </c>
      <c r="AA7" s="78">
        <f t="shared" si="7"/>
        <v>-4.8894082160109376E-2</v>
      </c>
      <c r="AC7" s="13">
        <f t="shared" si="8"/>
        <v>41567</v>
      </c>
      <c r="AD7" s="78">
        <f t="shared" si="11"/>
        <v>1.2978445250485304E-2</v>
      </c>
      <c r="AE7" s="78">
        <f t="shared" si="9"/>
        <v>4.861982428679168E-2</v>
      </c>
      <c r="AF7" s="78">
        <f t="shared" si="9"/>
        <v>4.2813351466805205E-2</v>
      </c>
      <c r="AG7" s="78">
        <f t="shared" si="9"/>
        <v>5.4016401768106181E-2</v>
      </c>
      <c r="AH7" s="78">
        <f t="shared" si="9"/>
        <v>3.6750903037985339E-2</v>
      </c>
      <c r="AI7" s="2"/>
    </row>
    <row r="8" spans="1:35">
      <c r="A8" s="4" t="s">
        <v>7</v>
      </c>
      <c r="D8" s="5"/>
      <c r="H8" s="122">
        <v>40853</v>
      </c>
      <c r="I8" s="77">
        <v>2763.7460000000001</v>
      </c>
      <c r="J8" s="77">
        <v>2154.3193000000001</v>
      </c>
      <c r="K8" s="77">
        <v>2005.7769000000001</v>
      </c>
      <c r="L8" s="77">
        <v>2112.9607000000001</v>
      </c>
      <c r="M8" s="77">
        <v>1224.5275999999999</v>
      </c>
      <c r="O8" s="13">
        <f t="shared" si="0"/>
        <v>40853</v>
      </c>
      <c r="P8" s="2">
        <f t="shared" si="1"/>
        <v>7.0658736452346105E-2</v>
      </c>
      <c r="Q8" s="2">
        <f t="shared" si="2"/>
        <v>9.0746258077173847E-2</v>
      </c>
      <c r="R8" s="2">
        <f t="shared" si="3"/>
        <v>0.11132818711573611</v>
      </c>
      <c r="S8" s="2">
        <f t="shared" si="4"/>
        <v>7.2791664502511733E-2</v>
      </c>
      <c r="T8" s="2">
        <f t="shared" si="5"/>
        <v>0.18179165034039069</v>
      </c>
      <c r="V8" s="13">
        <f t="shared" si="6"/>
        <v>41217</v>
      </c>
      <c r="W8" s="78">
        <f t="shared" si="10"/>
        <v>5.9604745702988016E-3</v>
      </c>
      <c r="X8" s="78">
        <f t="shared" si="7"/>
        <v>-4.6684536345650729E-2</v>
      </c>
      <c r="Y8" s="78">
        <f t="shared" si="7"/>
        <v>-2.169104748539441E-2</v>
      </c>
      <c r="Z8" s="78">
        <f t="shared" si="7"/>
        <v>-5.9805613708105443E-2</v>
      </c>
      <c r="AA8" s="78">
        <f t="shared" si="7"/>
        <v>-1.6537659702150265E-2</v>
      </c>
      <c r="AC8" s="13">
        <f t="shared" si="8"/>
        <v>41574</v>
      </c>
      <c r="AD8" s="78">
        <f t="shared" si="11"/>
        <v>-1.1028108482315613E-2</v>
      </c>
      <c r="AE8" s="78">
        <f t="shared" si="9"/>
        <v>-2.5314121624168462E-2</v>
      </c>
      <c r="AF8" s="78">
        <f t="shared" si="9"/>
        <v>2.7522814180710231E-2</v>
      </c>
      <c r="AG8" s="78">
        <f t="shared" si="9"/>
        <v>-1.9474344487120487E-2</v>
      </c>
      <c r="AH8" s="78">
        <f t="shared" si="9"/>
        <v>-6.308280096088692E-2</v>
      </c>
      <c r="AI8" s="2"/>
    </row>
    <row r="9" spans="1:35">
      <c r="H9" s="122">
        <v>40860</v>
      </c>
      <c r="I9" s="77">
        <v>2695.002</v>
      </c>
      <c r="J9" s="77">
        <v>2112.7537000000002</v>
      </c>
      <c r="K9" s="77">
        <v>1875.3486</v>
      </c>
      <c r="L9" s="77">
        <v>2089.9380000000001</v>
      </c>
      <c r="M9" s="77">
        <v>1247.6824999999999</v>
      </c>
      <c r="O9" s="13">
        <f t="shared" si="0"/>
        <v>40860</v>
      </c>
      <c r="P9" s="2">
        <f t="shared" si="1"/>
        <v>4.4027720368132739E-2</v>
      </c>
      <c r="Q9" s="2">
        <f t="shared" si="2"/>
        <v>6.9701317030258281E-2</v>
      </c>
      <c r="R9" s="2">
        <f t="shared" si="3"/>
        <v>3.9062599558322475E-2</v>
      </c>
      <c r="S9" s="2">
        <f t="shared" si="4"/>
        <v>6.1102587344407544E-2</v>
      </c>
      <c r="T9" s="2">
        <f t="shared" si="5"/>
        <v>0.20413844553264826</v>
      </c>
      <c r="V9" s="13">
        <f t="shared" si="6"/>
        <v>41224</v>
      </c>
      <c r="W9" s="78">
        <f t="shared" si="10"/>
        <v>-2.2756034827871141E-2</v>
      </c>
      <c r="X9" s="78">
        <f t="shared" si="7"/>
        <v>-8.3164209585806503E-2</v>
      </c>
      <c r="Y9" s="78">
        <f t="shared" si="7"/>
        <v>-6.2342694144027377E-2</v>
      </c>
      <c r="Z9" s="78">
        <f t="shared" si="7"/>
        <v>-9.6812511074505947E-2</v>
      </c>
      <c r="AA9" s="78">
        <f t="shared" si="7"/>
        <v>-4.4771764700849981E-2</v>
      </c>
      <c r="AC9" s="13">
        <f t="shared" si="8"/>
        <v>41581</v>
      </c>
      <c r="AD9" s="78">
        <f t="shared" si="11"/>
        <v>-4.1800088602325092E-3</v>
      </c>
      <c r="AE9" s="78">
        <f t="shared" si="9"/>
        <v>-7.0745263791291202E-2</v>
      </c>
      <c r="AF9" s="78">
        <f t="shared" si="9"/>
        <v>4.2813436430283236E-2</v>
      </c>
      <c r="AG9" s="78">
        <f t="shared" si="9"/>
        <v>-7.038553994019825E-2</v>
      </c>
      <c r="AH9" s="78">
        <f t="shared" si="9"/>
        <v>-0.12400739304152386</v>
      </c>
      <c r="AI9" s="2"/>
    </row>
    <row r="10" spans="1:35">
      <c r="A10" s="70" t="s">
        <v>27</v>
      </c>
      <c r="B10" s="69">
        <v>2</v>
      </c>
      <c r="C10" s="69"/>
      <c r="D10" s="69"/>
      <c r="E10" s="69"/>
      <c r="F10" s="69"/>
      <c r="G10" s="69"/>
      <c r="H10" s="122">
        <v>40867</v>
      </c>
      <c r="I10" s="77">
        <v>2606.4949999999999</v>
      </c>
      <c r="J10" s="77">
        <v>2096.8930999999998</v>
      </c>
      <c r="K10" s="77">
        <v>1889.4489000000001</v>
      </c>
      <c r="L10" s="77">
        <v>2074.7849000000001</v>
      </c>
      <c r="M10" s="77">
        <v>1199.2651000000001</v>
      </c>
      <c r="O10" s="13">
        <f t="shared" si="0"/>
        <v>40867</v>
      </c>
      <c r="P10" s="2">
        <f t="shared" si="1"/>
        <v>9.7406358143468097E-3</v>
      </c>
      <c r="Q10" s="2">
        <f t="shared" si="2"/>
        <v>6.1670989259969389E-2</v>
      </c>
      <c r="R10" s="2">
        <f t="shared" si="3"/>
        <v>4.687506406361619E-2</v>
      </c>
      <c r="S10" s="2">
        <f t="shared" si="4"/>
        <v>5.3409060734389113E-2</v>
      </c>
      <c r="T10" s="2">
        <f t="shared" si="5"/>
        <v>0.15741081027870152</v>
      </c>
      <c r="V10" s="13">
        <f t="shared" si="6"/>
        <v>41231</v>
      </c>
      <c r="W10" s="78">
        <f t="shared" si="10"/>
        <v>-5.0527973848570662E-2</v>
      </c>
      <c r="X10" s="78">
        <f t="shared" si="7"/>
        <v>-0.12947220626715172</v>
      </c>
      <c r="Y10" s="78">
        <f t="shared" si="7"/>
        <v>-0.10841710267400895</v>
      </c>
      <c r="Z10" s="78">
        <f t="shared" si="7"/>
        <v>-0.14290870669457989</v>
      </c>
      <c r="AA10" s="78">
        <f t="shared" si="7"/>
        <v>-9.2425533522769721E-2</v>
      </c>
      <c r="AC10" s="13">
        <f t="shared" si="8"/>
        <v>41588</v>
      </c>
      <c r="AD10" s="78">
        <f t="shared" si="11"/>
        <v>-3.6336974435181024E-2</v>
      </c>
      <c r="AE10" s="78">
        <f t="shared" si="9"/>
        <v>-8.8568722687577872E-2</v>
      </c>
      <c r="AF10" s="78">
        <f t="shared" si="9"/>
        <v>1.2232446821571319E-2</v>
      </c>
      <c r="AG10" s="78">
        <f t="shared" si="9"/>
        <v>-7.9806819883445734E-2</v>
      </c>
      <c r="AH10" s="78">
        <f t="shared" si="9"/>
        <v>-0.16069282276381214</v>
      </c>
      <c r="AI10" s="2"/>
    </row>
    <row r="11" spans="1:35">
      <c r="A11" s="70" t="s">
        <v>28</v>
      </c>
      <c r="B11" s="69"/>
      <c r="C11" s="69"/>
      <c r="D11" s="69"/>
      <c r="E11" s="69"/>
      <c r="F11" s="69"/>
      <c r="G11" s="69"/>
      <c r="H11" s="122">
        <v>40874</v>
      </c>
      <c r="I11" s="77">
        <v>2569.973</v>
      </c>
      <c r="J11" s="77">
        <v>2078.4468000000002</v>
      </c>
      <c r="K11" s="77">
        <v>1889.4490000000001</v>
      </c>
      <c r="L11" s="77">
        <v>2041.5393999999999</v>
      </c>
      <c r="M11" s="77">
        <v>1229.1424999999999</v>
      </c>
      <c r="O11" s="13">
        <f t="shared" si="0"/>
        <v>40874</v>
      </c>
      <c r="P11" s="2">
        <f t="shared" si="1"/>
        <v>-4.4077694199665673E-3</v>
      </c>
      <c r="Q11" s="2">
        <f t="shared" si="2"/>
        <v>5.2331504300442422E-2</v>
      </c>
      <c r="R11" s="2">
        <f t="shared" si="3"/>
        <v>4.6875119469987014E-2</v>
      </c>
      <c r="S11" s="2">
        <f t="shared" si="4"/>
        <v>3.6529667150675849E-2</v>
      </c>
      <c r="T11" s="2">
        <f t="shared" si="5"/>
        <v>0.18624549057000728</v>
      </c>
      <c r="V11" s="13">
        <f t="shared" si="6"/>
        <v>41238</v>
      </c>
      <c r="W11" s="78">
        <f t="shared" si="10"/>
        <v>-4.37964926174369E-2</v>
      </c>
      <c r="X11" s="78">
        <f t="shared" si="7"/>
        <v>-0.12531112387516763</v>
      </c>
      <c r="Y11" s="78">
        <f t="shared" si="7"/>
        <v>-0.11926262641670615</v>
      </c>
      <c r="Z11" s="78">
        <f t="shared" si="7"/>
        <v>-0.13545351332550193</v>
      </c>
      <c r="AA11" s="78">
        <f t="shared" si="7"/>
        <v>-8.4570780114135991E-2</v>
      </c>
      <c r="AC11" s="13">
        <f t="shared" si="8"/>
        <v>41595</v>
      </c>
      <c r="AD11" s="78">
        <f t="shared" si="11"/>
        <v>-1.8470787328948912E-2</v>
      </c>
      <c r="AE11" s="78">
        <f t="shared" si="9"/>
        <v>-5.5312599936735318E-2</v>
      </c>
      <c r="AF11" s="78">
        <f t="shared" si="9"/>
        <v>3.0581754280014639E-3</v>
      </c>
      <c r="AG11" s="78">
        <f t="shared" si="9"/>
        <v>-4.3721157671886002E-2</v>
      </c>
      <c r="AH11" s="78">
        <f t="shared" si="9"/>
        <v>-0.1159596183605528</v>
      </c>
      <c r="AI11" s="2"/>
    </row>
    <row r="12" spans="1:35">
      <c r="A12" s="70" t="s">
        <v>29</v>
      </c>
      <c r="B12" s="69"/>
      <c r="C12" s="69"/>
      <c r="D12" s="69"/>
      <c r="E12" s="69"/>
      <c r="F12" s="69"/>
      <c r="G12" s="69"/>
      <c r="H12" s="122">
        <v>40881</v>
      </c>
      <c r="I12" s="77">
        <v>2557.3110000000001</v>
      </c>
      <c r="J12" s="77">
        <v>1973.5145</v>
      </c>
      <c r="K12" s="77">
        <v>1861.248</v>
      </c>
      <c r="L12" s="77">
        <v>1922.8742999999999</v>
      </c>
      <c r="M12" s="77">
        <v>1141.8293000000001</v>
      </c>
      <c r="O12" s="13">
        <f t="shared" si="0"/>
        <v>40881</v>
      </c>
      <c r="P12" s="2">
        <f t="shared" si="1"/>
        <v>-9.3129527909997512E-3</v>
      </c>
      <c r="Q12" s="2">
        <f t="shared" si="2"/>
        <v>-7.9642041175398415E-4</v>
      </c>
      <c r="R12" s="2">
        <f t="shared" si="3"/>
        <v>3.1249968833916286E-2</v>
      </c>
      <c r="S12" s="2">
        <f t="shared" si="4"/>
        <v>-2.371893574447359E-2</v>
      </c>
      <c r="T12" s="2">
        <f t="shared" si="5"/>
        <v>0.10197951671649808</v>
      </c>
      <c r="V12" s="13">
        <f t="shared" si="6"/>
        <v>41245</v>
      </c>
      <c r="W12" s="78">
        <f t="shared" si="10"/>
        <v>-6.6915790198970315E-2</v>
      </c>
      <c r="X12" s="78">
        <f t="shared" si="7"/>
        <v>-0.18266002935732972</v>
      </c>
      <c r="Y12" s="78">
        <f t="shared" si="7"/>
        <v>-0.14093842000091539</v>
      </c>
      <c r="Z12" s="78">
        <f t="shared" si="7"/>
        <v>-0.19919672916516273</v>
      </c>
      <c r="AA12" s="78">
        <f t="shared" si="7"/>
        <v>-0.15800351436965121</v>
      </c>
      <c r="AC12" s="13">
        <f t="shared" si="8"/>
        <v>41602</v>
      </c>
      <c r="AD12" s="78">
        <f t="shared" si="11"/>
        <v>1.2488668965093819E-3</v>
      </c>
      <c r="AE12" s="78">
        <f t="shared" si="9"/>
        <v>-1.5865849703488144E-2</v>
      </c>
      <c r="AF12" s="78">
        <f t="shared" si="9"/>
        <v>1.8348797677574247E-2</v>
      </c>
      <c r="AG12" s="78">
        <f t="shared" si="9"/>
        <v>8.0715913477957812E-3</v>
      </c>
      <c r="AH12" s="78">
        <f t="shared" si="9"/>
        <v>-0.10117917286051747</v>
      </c>
    </row>
    <row r="13" spans="1:35">
      <c r="A13" s="70"/>
      <c r="B13" s="69"/>
      <c r="C13" s="69"/>
      <c r="D13" s="69"/>
      <c r="E13" s="69"/>
      <c r="F13" s="69"/>
      <c r="G13" s="69"/>
      <c r="H13" s="122">
        <v>40888</v>
      </c>
      <c r="I13" s="77">
        <v>2503.4609999999998</v>
      </c>
      <c r="J13" s="77">
        <v>1936.5418999999999</v>
      </c>
      <c r="K13" s="77">
        <v>1822.472</v>
      </c>
      <c r="L13" s="77">
        <v>1891.4825000000001</v>
      </c>
      <c r="M13" s="77">
        <v>1106.9443000000001</v>
      </c>
      <c r="O13" s="13">
        <f t="shared" si="0"/>
        <v>40888</v>
      </c>
      <c r="P13" s="2">
        <f t="shared" si="1"/>
        <v>-3.0174122000456438E-2</v>
      </c>
      <c r="Q13" s="2">
        <f t="shared" si="2"/>
        <v>-1.9515894865417382E-2</v>
      </c>
      <c r="R13" s="2">
        <f t="shared" si="3"/>
        <v>9.7655944832097941E-3</v>
      </c>
      <c r="S13" s="2">
        <f t="shared" si="4"/>
        <v>-3.9657169415232341E-2</v>
      </c>
      <c r="T13" s="2">
        <f t="shared" si="5"/>
        <v>6.8312001405185674E-2</v>
      </c>
      <c r="V13" s="13">
        <f t="shared" si="6"/>
        <v>41252</v>
      </c>
      <c r="W13" s="78">
        <f t="shared" si="10"/>
        <v>-2.0212323372753027E-2</v>
      </c>
      <c r="X13" s="78">
        <f t="shared" si="7"/>
        <v>-0.13892399004403599</v>
      </c>
      <c r="Y13" s="78">
        <f t="shared" si="7"/>
        <v>-8.9456503500770501E-2</v>
      </c>
      <c r="Z13" s="78">
        <f t="shared" si="7"/>
        <v>-0.15606686048419383</v>
      </c>
      <c r="AA13" s="78">
        <f t="shared" si="7"/>
        <v>-0.12180860819162886</v>
      </c>
      <c r="AC13" s="13">
        <f t="shared" si="8"/>
        <v>41609</v>
      </c>
      <c r="AD13" s="78">
        <f t="shared" si="11"/>
        <v>1.8360556349116486E-2</v>
      </c>
      <c r="AE13" s="78">
        <f t="shared" si="9"/>
        <v>2.4478322641857675E-2</v>
      </c>
      <c r="AF13" s="78">
        <f t="shared" si="9"/>
        <v>5.1987792787331344E-2</v>
      </c>
      <c r="AG13" s="78">
        <f t="shared" si="9"/>
        <v>4.5209091753965813E-2</v>
      </c>
      <c r="AH13" s="78">
        <f t="shared" si="9"/>
        <v>-4.8124364463665747E-2</v>
      </c>
    </row>
    <row r="14" spans="1:35">
      <c r="A14" s="70"/>
      <c r="B14" s="69"/>
      <c r="C14" s="69"/>
      <c r="D14" s="69"/>
      <c r="E14" s="69"/>
      <c r="F14" s="69"/>
      <c r="G14" s="69"/>
      <c r="H14" s="122">
        <v>40895</v>
      </c>
      <c r="I14" s="77">
        <v>2390.1289999999999</v>
      </c>
      <c r="J14" s="77">
        <v>1835.5903000000001</v>
      </c>
      <c r="K14" s="77">
        <v>1720.2445</v>
      </c>
      <c r="L14" s="77">
        <v>1780.8330000000001</v>
      </c>
      <c r="M14" s="77">
        <v>1107.4474</v>
      </c>
      <c r="O14" s="13">
        <f t="shared" si="0"/>
        <v>40895</v>
      </c>
      <c r="P14" s="2">
        <f t="shared" si="1"/>
        <v>-7.4078263668908351E-2</v>
      </c>
      <c r="Q14" s="2">
        <f t="shared" si="2"/>
        <v>-7.0628364566126867E-2</v>
      </c>
      <c r="R14" s="2">
        <f t="shared" si="3"/>
        <v>-4.6874953250874651E-2</v>
      </c>
      <c r="S14" s="2">
        <f t="shared" si="4"/>
        <v>-9.5836094693573126E-2</v>
      </c>
      <c r="T14" s="2">
        <f t="shared" si="5"/>
        <v>6.8797543241307713E-2</v>
      </c>
      <c r="V14" s="13">
        <f t="shared" si="6"/>
        <v>41259</v>
      </c>
      <c r="W14" s="78">
        <f t="shared" si="10"/>
        <v>2.7368556010930023E-2</v>
      </c>
      <c r="X14" s="78">
        <f t="shared" si="7"/>
        <v>-0.11259174165549812</v>
      </c>
      <c r="Y14" s="78">
        <f t="shared" si="7"/>
        <v>-7.048827737693919E-2</v>
      </c>
      <c r="Z14" s="78">
        <f t="shared" si="7"/>
        <v>-0.12843801886111428</v>
      </c>
      <c r="AA14" s="78">
        <f t="shared" si="7"/>
        <v>-9.2177613440369677E-2</v>
      </c>
      <c r="AC14" s="13">
        <f t="shared" si="8"/>
        <v>41616</v>
      </c>
      <c r="AD14" s="78">
        <f t="shared" si="11"/>
        <v>2.3931813788141909E-2</v>
      </c>
      <c r="AE14" s="78">
        <f t="shared" si="9"/>
        <v>-3.1821029060234651E-2</v>
      </c>
      <c r="AF14" s="78">
        <f t="shared" si="9"/>
        <v>3.6697255501236592E-2</v>
      </c>
      <c r="AG14" s="78">
        <f t="shared" si="9"/>
        <v>-9.9455857220862587E-3</v>
      </c>
      <c r="AH14" s="78">
        <f t="shared" si="9"/>
        <v>-0.12576801871137155</v>
      </c>
    </row>
    <row r="15" spans="1:35">
      <c r="A15" s="69"/>
      <c r="B15" s="69"/>
      <c r="C15" s="69"/>
      <c r="D15" s="69"/>
      <c r="E15" s="69"/>
      <c r="F15" s="69"/>
      <c r="G15" s="69"/>
      <c r="H15" s="122">
        <v>40902</v>
      </c>
      <c r="I15" s="77">
        <v>2359.1590000000001</v>
      </c>
      <c r="J15" s="77">
        <v>1833.6964</v>
      </c>
      <c r="K15" s="77">
        <v>1808.3717999999999</v>
      </c>
      <c r="L15" s="77">
        <v>1749.0715</v>
      </c>
      <c r="M15" s="77">
        <v>1111.8973000000001</v>
      </c>
      <c r="O15" s="13">
        <f t="shared" si="0"/>
        <v>40902</v>
      </c>
      <c r="P15" s="2">
        <f t="shared" si="1"/>
        <v>-8.6075857177113857E-2</v>
      </c>
      <c r="Q15" s="2">
        <f t="shared" si="2"/>
        <v>-7.1587258792331965E-2</v>
      </c>
      <c r="R15" s="2">
        <f t="shared" si="3"/>
        <v>1.953185384286904E-3</v>
      </c>
      <c r="S15" s="2">
        <f t="shared" si="4"/>
        <v>-0.111962032318488</v>
      </c>
      <c r="T15" s="2">
        <f t="shared" si="5"/>
        <v>7.309214196235736E-2</v>
      </c>
      <c r="V15" s="13">
        <f t="shared" si="6"/>
        <v>41266</v>
      </c>
      <c r="W15" s="78">
        <f t="shared" si="10"/>
        <v>3.440573615000786E-2</v>
      </c>
      <c r="X15" s="78">
        <f t="shared" si="7"/>
        <v>-0.10726274810134673</v>
      </c>
      <c r="Y15" s="78">
        <f t="shared" si="7"/>
        <v>-8.131854721845122E-2</v>
      </c>
      <c r="Z15" s="78">
        <f t="shared" si="7"/>
        <v>-0.12174409523747021</v>
      </c>
      <c r="AA15" s="78">
        <f t="shared" si="7"/>
        <v>-7.1921598081087779E-2</v>
      </c>
      <c r="AC15" s="13">
        <f t="shared" si="8"/>
        <v>41623</v>
      </c>
      <c r="AD15" s="78">
        <f t="shared" si="11"/>
        <v>4.8718752753165173E-3</v>
      </c>
      <c r="AE15" s="78">
        <f t="shared" si="9"/>
        <v>-2.7169546726487193E-2</v>
      </c>
      <c r="AF15" s="78">
        <f t="shared" si="9"/>
        <v>1.8348712714096216E-2</v>
      </c>
      <c r="AG15" s="78">
        <f t="shared" si="9"/>
        <v>-1.3012799523366647E-2</v>
      </c>
      <c r="AH15" s="78">
        <f t="shared" si="9"/>
        <v>-8.8514907348648753E-2</v>
      </c>
    </row>
    <row r="16" spans="1:35">
      <c r="A16" s="69"/>
      <c r="B16" s="69"/>
      <c r="C16" s="69"/>
      <c r="D16" s="69"/>
      <c r="E16" s="69"/>
      <c r="F16" s="69"/>
      <c r="G16" s="69"/>
      <c r="H16" s="122">
        <v>40909</v>
      </c>
      <c r="I16" s="77">
        <v>2345.7420000000002</v>
      </c>
      <c r="J16" s="77">
        <v>1800.5889</v>
      </c>
      <c r="K16" s="77">
        <v>1847.1476</v>
      </c>
      <c r="L16" s="77">
        <v>1705.9663</v>
      </c>
      <c r="M16" s="77">
        <v>1046.6815999999999</v>
      </c>
      <c r="O16" s="13">
        <f t="shared" si="0"/>
        <v>40909</v>
      </c>
      <c r="P16" s="2">
        <f t="shared" si="1"/>
        <v>-9.1273523050526606E-2</v>
      </c>
      <c r="Q16" s="2">
        <f t="shared" si="2"/>
        <v>-8.8349807287019022E-2</v>
      </c>
      <c r="R16" s="2">
        <f t="shared" si="3"/>
        <v>2.3437448922251747E-2</v>
      </c>
      <c r="S16" s="2">
        <f t="shared" si="4"/>
        <v>-0.13384738932333606</v>
      </c>
      <c r="T16" s="2">
        <f t="shared" si="5"/>
        <v>1.0152466506202495E-2</v>
      </c>
      <c r="V16" s="13">
        <f t="shared" si="6"/>
        <v>41273</v>
      </c>
      <c r="W16" s="78">
        <f t="shared" si="10"/>
        <v>8.1523924319242047E-2</v>
      </c>
      <c r="X16" s="78">
        <f t="shared" si="7"/>
        <v>-6.3884102367732565E-2</v>
      </c>
      <c r="Y16" s="78">
        <f t="shared" si="7"/>
        <v>-5.9635126683649342E-2</v>
      </c>
      <c r="Z16" s="78">
        <f t="shared" si="7"/>
        <v>-7.0614331559224808E-2</v>
      </c>
      <c r="AA16" s="78">
        <f t="shared" si="7"/>
        <v>-3.8324951400712792E-2</v>
      </c>
      <c r="AC16" s="13">
        <f t="shared" si="8"/>
        <v>41630</v>
      </c>
      <c r="AD16" s="78">
        <f t="shared" si="11"/>
        <v>-4.8783471699657355E-2</v>
      </c>
      <c r="AE16" s="78">
        <f t="shared" si="9"/>
        <v>-7.5230246421298719E-2</v>
      </c>
      <c r="AF16" s="78">
        <f t="shared" si="9"/>
        <v>-2.1406633251663698E-2</v>
      </c>
      <c r="AG16" s="78">
        <f t="shared" si="9"/>
        <v>-6.1501017867615637E-2</v>
      </c>
      <c r="AH16" s="78">
        <f t="shared" si="9"/>
        <v>-0.13931753477259035</v>
      </c>
    </row>
    <row r="17" spans="1:34">
      <c r="A17" s="69"/>
      <c r="B17" s="69"/>
      <c r="C17" s="69"/>
      <c r="D17" s="69"/>
      <c r="E17" s="69"/>
      <c r="F17" s="69"/>
      <c r="G17" s="69"/>
      <c r="H17" s="122">
        <v>40916</v>
      </c>
      <c r="I17" s="77">
        <v>2290.6010000000001</v>
      </c>
      <c r="J17" s="77">
        <v>1684.4109000000001</v>
      </c>
      <c r="K17" s="77">
        <v>1787.2212999999999</v>
      </c>
      <c r="L17" s="77">
        <v>1594.0842</v>
      </c>
      <c r="M17" s="77">
        <v>910.43370000000004</v>
      </c>
      <c r="O17" s="13">
        <f t="shared" si="0"/>
        <v>40916</v>
      </c>
      <c r="P17" s="2">
        <f t="shared" si="1"/>
        <v>-0.11263481796935015</v>
      </c>
      <c r="Q17" s="2">
        <f t="shared" si="2"/>
        <v>-0.1471715050599024</v>
      </c>
      <c r="R17" s="2">
        <f t="shared" si="3"/>
        <v>-9.7655390768390804E-3</v>
      </c>
      <c r="S17" s="2">
        <f t="shared" si="4"/>
        <v>-0.1906521298407704</v>
      </c>
      <c r="T17" s="2">
        <f t="shared" si="5"/>
        <v>-0.12134038885811294</v>
      </c>
      <c r="V17" s="13">
        <f t="shared" si="6"/>
        <v>41280</v>
      </c>
      <c r="W17" s="78">
        <f t="shared" si="10"/>
        <v>0.10086886519855587</v>
      </c>
      <c r="X17" s="78">
        <f t="shared" si="7"/>
        <v>-5.8848682111174999E-2</v>
      </c>
      <c r="Y17" s="78">
        <f t="shared" si="7"/>
        <v>-5.4212364812300851E-2</v>
      </c>
      <c r="Z17" s="78">
        <f t="shared" si="7"/>
        <v>-6.2260052370108232E-2</v>
      </c>
      <c r="AA17" s="78">
        <f t="shared" si="7"/>
        <v>-5.0515989241230796E-2</v>
      </c>
      <c r="AC17" s="13">
        <f t="shared" si="8"/>
        <v>41637</v>
      </c>
      <c r="AD17" s="78">
        <f t="shared" si="11"/>
        <v>-3.82021327189348E-2</v>
      </c>
      <c r="AE17" s="78">
        <f t="shared" si="9"/>
        <v>-6.6656076231676575E-2</v>
      </c>
      <c r="AF17" s="78">
        <f t="shared" si="9"/>
        <v>-2.1406718215141729E-2</v>
      </c>
      <c r="AG17" s="78">
        <f t="shared" si="9"/>
        <v>-5.9881064344821322E-2</v>
      </c>
      <c r="AH17" s="78">
        <f t="shared" si="9"/>
        <v>-0.10695929247140068</v>
      </c>
    </row>
    <row r="18" spans="1:34">
      <c r="A18" s="69"/>
      <c r="B18" s="69"/>
      <c r="C18" s="69"/>
      <c r="D18" s="69"/>
      <c r="E18" s="69"/>
      <c r="F18" s="69"/>
      <c r="G18" s="69"/>
      <c r="H18" s="122">
        <v>40923</v>
      </c>
      <c r="I18" s="77">
        <v>2394.3339999999998</v>
      </c>
      <c r="J18" s="77">
        <v>1731.3544999999999</v>
      </c>
      <c r="K18" s="77">
        <v>1773.1207999999999</v>
      </c>
      <c r="L18" s="77">
        <v>1646.7781</v>
      </c>
      <c r="M18" s="77">
        <v>984.49620000000004</v>
      </c>
      <c r="O18" s="13">
        <f t="shared" si="0"/>
        <v>40923</v>
      </c>
      <c r="P18" s="2">
        <f t="shared" si="1"/>
        <v>-7.2449271718569186E-2</v>
      </c>
      <c r="Q18" s="2">
        <f t="shared" si="2"/>
        <v>-0.1234036466738816</v>
      </c>
      <c r="R18" s="2">
        <f t="shared" si="3"/>
        <v>-1.7578114394874444E-2</v>
      </c>
      <c r="S18" s="2">
        <f t="shared" si="4"/>
        <v>-0.16389840143960854</v>
      </c>
      <c r="T18" s="2">
        <f t="shared" si="5"/>
        <v>-4.9862666262611488E-2</v>
      </c>
      <c r="V18" s="13">
        <f t="shared" si="6"/>
        <v>41287</v>
      </c>
      <c r="W18" s="78">
        <f t="shared" si="10"/>
        <v>8.2911125783108108E-2</v>
      </c>
      <c r="X18" s="78">
        <f t="shared" si="7"/>
        <v>-1.859084817154899E-2</v>
      </c>
      <c r="Y18" s="78">
        <f t="shared" si="7"/>
        <v>-5.9635126683649342E-2</v>
      </c>
      <c r="Z18" s="78">
        <f t="shared" si="7"/>
        <v>-2.0495219094745276E-2</v>
      </c>
      <c r="AA18" s="78">
        <f t="shared" si="7"/>
        <v>4.3848703516989662E-2</v>
      </c>
      <c r="AC18" s="13">
        <f t="shared" si="8"/>
        <v>41644</v>
      </c>
      <c r="AD18" s="78">
        <f t="shared" si="11"/>
        <v>-4.3504493373823783E-2</v>
      </c>
      <c r="AE18" s="78">
        <f t="shared" si="9"/>
        <v>-4.2948238134355554E-2</v>
      </c>
      <c r="AF18" s="78">
        <f t="shared" si="9"/>
        <v>-3.0581074572189837E-2</v>
      </c>
      <c r="AG18" s="78">
        <f t="shared" si="9"/>
        <v>-3.1494430529257156E-2</v>
      </c>
      <c r="AH18" s="78">
        <f t="shared" si="9"/>
        <v>-8.1538694457419458E-2</v>
      </c>
    </row>
    <row r="19" spans="1:34">
      <c r="A19" s="69"/>
      <c r="B19" s="69"/>
      <c r="C19" s="69"/>
      <c r="D19" s="69"/>
      <c r="E19" s="69"/>
      <c r="F19" s="69"/>
      <c r="G19" s="69"/>
      <c r="H19" s="122">
        <v>40930</v>
      </c>
      <c r="I19" s="77">
        <v>2504.0859999999998</v>
      </c>
      <c r="J19" s="77">
        <v>1715.9102</v>
      </c>
      <c r="K19" s="77">
        <v>1818.9469999999999</v>
      </c>
      <c r="L19" s="77">
        <v>1617.5872999999999</v>
      </c>
      <c r="M19" s="77">
        <v>955.37639999999999</v>
      </c>
      <c r="O19" s="13">
        <f t="shared" si="0"/>
        <v>40930</v>
      </c>
      <c r="P19" s="2">
        <f t="shared" si="1"/>
        <v>-2.9932000723652208E-2</v>
      </c>
      <c r="Q19" s="2">
        <f t="shared" si="2"/>
        <v>-0.13122319897219747</v>
      </c>
      <c r="R19" s="2">
        <f t="shared" si="3"/>
        <v>7.8125199116643174E-3</v>
      </c>
      <c r="S19" s="2">
        <f t="shared" si="4"/>
        <v>-0.17871914416338952</v>
      </c>
      <c r="T19" s="2">
        <f t="shared" si="5"/>
        <v>-7.7966186754580891E-2</v>
      </c>
      <c r="V19" s="13">
        <f t="shared" si="6"/>
        <v>41294</v>
      </c>
      <c r="W19" s="78">
        <f t="shared" si="10"/>
        <v>0.13184431945143382</v>
      </c>
      <c r="X19" s="78">
        <f t="shared" si="7"/>
        <v>1.280234858638063E-2</v>
      </c>
      <c r="Y19" s="78">
        <f t="shared" si="7"/>
        <v>-2.7113809356743124E-2</v>
      </c>
      <c r="Z19" s="78">
        <f t="shared" si="7"/>
        <v>1.0014634754588858E-2</v>
      </c>
      <c r="AA19" s="78">
        <f t="shared" si="7"/>
        <v>7.8113718500024687E-2</v>
      </c>
      <c r="AC19" s="13">
        <f t="shared" si="8"/>
        <v>41651</v>
      </c>
      <c r="AD19" s="78">
        <f t="shared" si="11"/>
        <v>-7.9383007142883932E-2</v>
      </c>
      <c r="AE19" s="78">
        <f t="shared" si="9"/>
        <v>-7.1473797706247288E-2</v>
      </c>
      <c r="AF19" s="78">
        <f t="shared" si="9"/>
        <v>-8.2568782396043261E-2</v>
      </c>
      <c r="AG19" s="78">
        <f t="shared" si="9"/>
        <v>-7.0194168558150083E-2</v>
      </c>
      <c r="AH19" s="78">
        <f t="shared" si="9"/>
        <v>-6.8482250005268197E-2</v>
      </c>
    </row>
    <row r="20" spans="1:34">
      <c r="A20" s="69"/>
      <c r="B20" s="69"/>
      <c r="C20" s="69"/>
      <c r="D20" s="69"/>
      <c r="E20" s="69"/>
      <c r="F20" s="69"/>
      <c r="G20" s="69"/>
      <c r="H20" s="122">
        <v>40944</v>
      </c>
      <c r="I20" s="77">
        <v>2506.09</v>
      </c>
      <c r="J20" s="77">
        <v>1741.2530999999999</v>
      </c>
      <c r="K20" s="77">
        <v>1709.6691000000001</v>
      </c>
      <c r="L20" s="77">
        <v>1674.8290999999999</v>
      </c>
      <c r="M20" s="77">
        <v>1009.8739</v>
      </c>
      <c r="O20" s="13">
        <f t="shared" si="0"/>
        <v>40944</v>
      </c>
      <c r="P20" s="2">
        <f t="shared" si="1"/>
        <v>-2.9155663061706805E-2</v>
      </c>
      <c r="Q20" s="2">
        <f t="shared" si="2"/>
        <v>-0.11839191934534554</v>
      </c>
      <c r="R20" s="2">
        <f t="shared" si="3"/>
        <v>-5.2734398590993825E-2</v>
      </c>
      <c r="S20" s="2">
        <f t="shared" si="4"/>
        <v>-0.14965635757151396</v>
      </c>
      <c r="T20" s="2">
        <f t="shared" si="5"/>
        <v>-2.5370646674940822E-2</v>
      </c>
      <c r="V20" s="13">
        <f t="shared" si="6"/>
        <v>41301</v>
      </c>
      <c r="W20" s="78">
        <f t="shared" si="10"/>
        <v>0.12148064677341552</v>
      </c>
      <c r="X20" s="78">
        <f t="shared" si="7"/>
        <v>-1.4991384261918483E-2</v>
      </c>
      <c r="Y20" s="78">
        <f t="shared" si="7"/>
        <v>-6.2350321094619909E-2</v>
      </c>
      <c r="Z20" s="78">
        <f t="shared" si="7"/>
        <v>-1.5048202812760536E-2</v>
      </c>
      <c r="AA20" s="78">
        <f t="shared" si="7"/>
        <v>4.6753877739218241E-2</v>
      </c>
      <c r="AC20" s="13">
        <f t="shared" si="8"/>
        <v>41658</v>
      </c>
      <c r="AD20" s="78">
        <f t="shared" si="11"/>
        <v>-9.0390656087276255E-2</v>
      </c>
      <c r="AE20" s="78">
        <f t="shared" si="9"/>
        <v>-6.3077418280086617E-2</v>
      </c>
      <c r="AF20" s="78">
        <f t="shared" si="9"/>
        <v>-8.5626872860566472E-2</v>
      </c>
      <c r="AG20" s="78">
        <f t="shared" si="9"/>
        <v>-6.5320128965497104E-2</v>
      </c>
      <c r="AH20" s="78">
        <f t="shared" si="9"/>
        <v>-4.6846779455468779E-2</v>
      </c>
    </row>
    <row r="21" spans="1:34">
      <c r="A21" s="69"/>
      <c r="B21" s="69"/>
      <c r="C21" s="69"/>
      <c r="D21" s="69"/>
      <c r="E21" s="69"/>
      <c r="F21" s="69"/>
      <c r="G21" s="69"/>
      <c r="H21" s="122">
        <v>40951</v>
      </c>
      <c r="I21" s="77">
        <v>2533.6239999999998</v>
      </c>
      <c r="J21" s="77">
        <v>1783.5282</v>
      </c>
      <c r="K21" s="77">
        <v>1720.2445</v>
      </c>
      <c r="L21" s="77">
        <v>1718.3942</v>
      </c>
      <c r="M21" s="77">
        <v>1062.2811999999999</v>
      </c>
      <c r="O21" s="13">
        <f t="shared" si="0"/>
        <v>40951</v>
      </c>
      <c r="P21" s="2">
        <f t="shared" si="1"/>
        <v>-1.848915548486052E-2</v>
      </c>
      <c r="Q21" s="2">
        <f t="shared" si="2"/>
        <v>-9.6987753707114321E-2</v>
      </c>
      <c r="R21" s="2">
        <f t="shared" si="3"/>
        <v>-4.6874953250874651E-2</v>
      </c>
      <c r="S21" s="2">
        <f t="shared" si="4"/>
        <v>-0.12753750030018918</v>
      </c>
      <c r="T21" s="2">
        <f t="shared" si="5"/>
        <v>2.5207641276171033E-2</v>
      </c>
      <c r="V21" s="13">
        <f t="shared" si="6"/>
        <v>41308</v>
      </c>
      <c r="W21" s="78">
        <f t="shared" si="10"/>
        <v>0.19633545069438552</v>
      </c>
      <c r="X21" s="78">
        <f t="shared" si="10"/>
        <v>1.8405769353500467E-2</v>
      </c>
      <c r="Y21" s="78">
        <f t="shared" si="10"/>
        <v>-1.3568345104260526E-2</v>
      </c>
      <c r="Z21" s="78">
        <f t="shared" si="10"/>
        <v>1.9458317200102382E-2</v>
      </c>
      <c r="AA21" s="78">
        <f t="shared" si="10"/>
        <v>5.3847493324783002E-2</v>
      </c>
      <c r="AC21" s="13">
        <f t="shared" si="8"/>
        <v>41665</v>
      </c>
      <c r="AD21" s="78">
        <f t="shared" si="11"/>
        <v>-6.2336036636769343E-2</v>
      </c>
      <c r="AE21" s="78">
        <f t="shared" si="11"/>
        <v>6.1342156109498447E-3</v>
      </c>
      <c r="AF21" s="78">
        <f t="shared" si="11"/>
        <v>-7.3394426038995153E-2</v>
      </c>
      <c r="AG21" s="78">
        <f t="shared" si="11"/>
        <v>1.1499461356137219E-2</v>
      </c>
      <c r="AH21" s="78">
        <f t="shared" si="11"/>
        <v>3.7423015394549619E-2</v>
      </c>
    </row>
    <row r="22" spans="1:34">
      <c r="A22" s="69"/>
      <c r="B22" s="69"/>
      <c r="C22" s="69"/>
      <c r="D22" s="69"/>
      <c r="E22" s="69"/>
      <c r="F22" s="69"/>
      <c r="G22" s="69"/>
      <c r="H22" s="122">
        <v>40958</v>
      </c>
      <c r="I22" s="77">
        <v>2537.0859999999998</v>
      </c>
      <c r="J22" s="77">
        <v>1844.7164</v>
      </c>
      <c r="K22" s="77">
        <v>1727.2945999999999</v>
      </c>
      <c r="L22" s="77">
        <v>1791.6101000000001</v>
      </c>
      <c r="M22" s="77">
        <v>1105.6711</v>
      </c>
      <c r="O22" s="13">
        <f t="shared" si="0"/>
        <v>40958</v>
      </c>
      <c r="P22" s="2">
        <f t="shared" si="1"/>
        <v>-1.7147997308386342E-2</v>
      </c>
      <c r="Q22" s="2">
        <f t="shared" si="2"/>
        <v>-6.6007759149911083E-2</v>
      </c>
      <c r="R22" s="2">
        <f t="shared" si="3"/>
        <v>-4.2968748701413206E-2</v>
      </c>
      <c r="S22" s="2">
        <f t="shared" si="4"/>
        <v>-9.0364349266642052E-2</v>
      </c>
      <c r="T22" s="2">
        <f t="shared" si="5"/>
        <v>6.7083236019078063E-2</v>
      </c>
      <c r="V22" s="13">
        <f t="shared" si="6"/>
        <v>41315</v>
      </c>
      <c r="W22" s="78">
        <f t="shared" si="10"/>
        <v>0.20872083540839359</v>
      </c>
      <c r="X22" s="78">
        <f t="shared" si="10"/>
        <v>4.3361158976322534E-2</v>
      </c>
      <c r="Y22" s="78">
        <f t="shared" si="10"/>
        <v>1.3531354393886197E-2</v>
      </c>
      <c r="Z22" s="78">
        <f t="shared" si="10"/>
        <v>3.0830768423055988E-2</v>
      </c>
      <c r="AA22" s="78">
        <f t="shared" si="10"/>
        <v>0.141884877035382</v>
      </c>
      <c r="AC22" s="13">
        <f t="shared" si="8"/>
        <v>41672</v>
      </c>
      <c r="AD22" s="78">
        <f t="shared" si="11"/>
        <v>-8.0385524501131789E-2</v>
      </c>
      <c r="AE22" s="78">
        <f t="shared" si="11"/>
        <v>1.9853070308386567E-2</v>
      </c>
      <c r="AF22" s="78">
        <f t="shared" si="11"/>
        <v>-8.2568782396043261E-2</v>
      </c>
      <c r="AG22" s="78">
        <f t="shared" si="11"/>
        <v>1.6182084121151519E-2</v>
      </c>
      <c r="AH22" s="78">
        <f t="shared" si="11"/>
        <v>9.0020871368962307E-2</v>
      </c>
    </row>
    <row r="23" spans="1:34">
      <c r="A23" s="69"/>
      <c r="B23" s="69"/>
      <c r="C23" s="69"/>
      <c r="D23" s="69"/>
      <c r="E23" s="69"/>
      <c r="F23" s="69"/>
      <c r="G23" s="69"/>
      <c r="H23" s="122">
        <v>40965</v>
      </c>
      <c r="I23" s="77">
        <v>2648.0169999999998</v>
      </c>
      <c r="J23" s="77">
        <v>1935.9761000000001</v>
      </c>
      <c r="K23" s="77">
        <v>1751.9703</v>
      </c>
      <c r="L23" s="77">
        <v>1892.146</v>
      </c>
      <c r="M23" s="77">
        <v>1192.846</v>
      </c>
      <c r="O23" s="13">
        <f t="shared" si="0"/>
        <v>40965</v>
      </c>
      <c r="P23" s="2">
        <f t="shared" si="1"/>
        <v>2.5826011263094362E-2</v>
      </c>
      <c r="Q23" s="2">
        <f t="shared" si="2"/>
        <v>-1.980236318644113E-2</v>
      </c>
      <c r="R23" s="2">
        <f t="shared" si="3"/>
        <v>-2.9296838856000318E-2</v>
      </c>
      <c r="S23" s="2">
        <f t="shared" si="4"/>
        <v>-3.9320297428262929E-2</v>
      </c>
      <c r="T23" s="2">
        <f t="shared" si="5"/>
        <v>0.15121573653540654</v>
      </c>
      <c r="V23" s="13">
        <f t="shared" si="6"/>
        <v>41329</v>
      </c>
      <c r="W23" s="78">
        <f t="shared" si="10"/>
        <v>0.13235236399887285</v>
      </c>
      <c r="X23" s="78">
        <f t="shared" si="10"/>
        <v>3.1904461037717713E-2</v>
      </c>
      <c r="Y23" s="78">
        <f t="shared" si="10"/>
        <v>-4.066507009167597E-2</v>
      </c>
      <c r="Z23" s="78">
        <f t="shared" si="10"/>
        <v>3.056760534726366E-2</v>
      </c>
      <c r="AA23" s="78">
        <f t="shared" si="10"/>
        <v>0.13259821137512962</v>
      </c>
      <c r="AC23" s="13">
        <f t="shared" si="8"/>
        <v>41679</v>
      </c>
      <c r="AD23" s="78">
        <f t="shared" si="11"/>
        <v>-7.6196329725913059E-2</v>
      </c>
      <c r="AE23" s="78">
        <f t="shared" si="11"/>
        <v>5.0136126753089094E-2</v>
      </c>
      <c r="AF23" s="78">
        <f t="shared" si="11"/>
        <v>-7.3394511002473073E-2</v>
      </c>
      <c r="AG23" s="78">
        <f t="shared" si="11"/>
        <v>4.7151481742120138E-2</v>
      </c>
      <c r="AH23" s="78">
        <f t="shared" si="11"/>
        <v>0.1285246630282062</v>
      </c>
    </row>
    <row r="24" spans="1:34">
      <c r="A24" s="69"/>
      <c r="B24" s="69"/>
      <c r="C24" s="69"/>
      <c r="D24" s="69"/>
      <c r="E24" s="69"/>
      <c r="F24" s="69"/>
      <c r="G24" s="69"/>
      <c r="H24" s="122">
        <v>40972</v>
      </c>
      <c r="I24" s="77">
        <v>2679.9340000000002</v>
      </c>
      <c r="J24" s="77">
        <v>1939.0410999999999</v>
      </c>
      <c r="K24" s="77">
        <v>1723.7697000000001</v>
      </c>
      <c r="L24" s="77">
        <v>1900.5142000000001</v>
      </c>
      <c r="M24" s="77">
        <v>1208.6385</v>
      </c>
      <c r="O24" s="13">
        <f t="shared" si="0"/>
        <v>40972</v>
      </c>
      <c r="P24" s="2">
        <f t="shared" si="1"/>
        <v>3.8190466929913791E-2</v>
      </c>
      <c r="Q24" s="2">
        <f t="shared" si="2"/>
        <v>-1.8250533204225206E-2</v>
      </c>
      <c r="R24" s="2">
        <f t="shared" si="3"/>
        <v>-4.4921767866587636E-2</v>
      </c>
      <c r="S24" s="2">
        <f t="shared" si="4"/>
        <v>-3.5071597863292281E-2</v>
      </c>
      <c r="T24" s="2">
        <f t="shared" si="5"/>
        <v>0.16645707910539076</v>
      </c>
      <c r="V24" s="13">
        <f t="shared" si="6"/>
        <v>41336</v>
      </c>
      <c r="W24" s="78">
        <f t="shared" si="10"/>
        <v>0.16385199811958073</v>
      </c>
      <c r="X24" s="78">
        <f t="shared" si="10"/>
        <v>6.1471312783202503E-2</v>
      </c>
      <c r="Y24" s="78">
        <f t="shared" si="10"/>
        <v>-4.3375078176243642E-2</v>
      </c>
      <c r="Z24" s="78">
        <f t="shared" si="10"/>
        <v>6.6505115601436016E-2</v>
      </c>
      <c r="AA24" s="78">
        <f t="shared" si="10"/>
        <v>0.17424985460761522</v>
      </c>
      <c r="AC24" s="13">
        <f t="shared" si="8"/>
        <v>41686</v>
      </c>
      <c r="AD24" s="78">
        <f t="shared" si="11"/>
        <v>-4.1501963906869888E-2</v>
      </c>
      <c r="AE24" s="78">
        <f t="shared" si="11"/>
        <v>6.5721914748330112E-2</v>
      </c>
      <c r="AF24" s="78">
        <f t="shared" si="11"/>
        <v>-4.7120914839151817E-2</v>
      </c>
      <c r="AG24" s="78">
        <f t="shared" si="11"/>
        <v>7.7209331706683981E-2</v>
      </c>
      <c r="AH24" s="78">
        <f t="shared" si="11"/>
        <v>9.480948237123199E-2</v>
      </c>
    </row>
    <row r="25" spans="1:34">
      <c r="H25" s="122">
        <v>40979</v>
      </c>
      <c r="I25" s="77">
        <v>2664.3020000000001</v>
      </c>
      <c r="J25" s="77">
        <v>1948.9313999999999</v>
      </c>
      <c r="K25" s="77">
        <v>1639.1674</v>
      </c>
      <c r="L25" s="77">
        <v>1928.7418</v>
      </c>
      <c r="M25" s="77">
        <v>1258.3677</v>
      </c>
      <c r="O25" s="13">
        <f t="shared" si="0"/>
        <v>40979</v>
      </c>
      <c r="P25" s="2">
        <f t="shared" si="1"/>
        <v>3.2134723251506569E-2</v>
      </c>
      <c r="Q25" s="2">
        <f t="shared" si="2"/>
        <v>-1.3243008221154873E-2</v>
      </c>
      <c r="R25" s="2">
        <f t="shared" si="3"/>
        <v>-9.1796831930203937E-2</v>
      </c>
      <c r="S25" s="2">
        <f t="shared" si="4"/>
        <v>-2.0739890705222086E-2</v>
      </c>
      <c r="T25" s="2">
        <f t="shared" si="5"/>
        <v>0.2144507326074494</v>
      </c>
      <c r="V25" s="13">
        <f t="shared" si="6"/>
        <v>41343</v>
      </c>
      <c r="W25" s="78">
        <f t="shared" si="10"/>
        <v>0.13685411838789818</v>
      </c>
      <c r="X25" s="78">
        <f t="shared" si="10"/>
        <v>7.7332184568255746E-2</v>
      </c>
      <c r="Y25" s="78">
        <f t="shared" si="10"/>
        <v>-5.6925042329575848E-2</v>
      </c>
      <c r="Z25" s="78">
        <f t="shared" si="10"/>
        <v>9.25142245877002E-2</v>
      </c>
      <c r="AA25" s="78">
        <f t="shared" si="10"/>
        <v>0.17998169205545356</v>
      </c>
      <c r="AC25" s="13">
        <f t="shared" si="8"/>
        <v>41693</v>
      </c>
      <c r="AD25" s="78">
        <f t="shared" si="11"/>
        <v>-5.4563082392229401E-2</v>
      </c>
      <c r="AE25" s="78">
        <f t="shared" si="11"/>
        <v>7.9019743199611803E-2</v>
      </c>
      <c r="AF25" s="78">
        <f t="shared" si="11"/>
        <v>-1.7059816752469814E-2</v>
      </c>
      <c r="AG25" s="78">
        <f t="shared" si="11"/>
        <v>8.770430917362404E-2</v>
      </c>
      <c r="AH25" s="78">
        <f t="shared" si="11"/>
        <v>0.10979525125618195</v>
      </c>
    </row>
    <row r="26" spans="1:34">
      <c r="A26" s="5" t="s">
        <v>9</v>
      </c>
      <c r="H26" s="122">
        <v>40986</v>
      </c>
      <c r="I26" s="77">
        <v>2623.52</v>
      </c>
      <c r="J26" s="77">
        <v>1918.4564</v>
      </c>
      <c r="K26" s="77">
        <v>1614.4916000000001</v>
      </c>
      <c r="L26" s="77">
        <v>1899.8988999999999</v>
      </c>
      <c r="M26" s="77">
        <v>1231.8267000000001</v>
      </c>
      <c r="O26" s="13">
        <f t="shared" si="0"/>
        <v>40986</v>
      </c>
      <c r="P26" s="2">
        <f t="shared" si="1"/>
        <v>1.6336019394495249E-2</v>
      </c>
      <c r="Q26" s="2">
        <f t="shared" si="2"/>
        <v>-2.8672704373856939E-2</v>
      </c>
      <c r="R26" s="2">
        <f t="shared" si="3"/>
        <v>-0.10546879718198765</v>
      </c>
      <c r="S26" s="2">
        <f t="shared" si="4"/>
        <v>-3.5383997763190345E-2</v>
      </c>
      <c r="T26" s="2">
        <f t="shared" si="5"/>
        <v>0.18883601212937751</v>
      </c>
      <c r="V26" s="13">
        <f t="shared" si="6"/>
        <v>41350</v>
      </c>
      <c r="W26" s="78">
        <f t="shared" si="10"/>
        <v>0.10761255694241778</v>
      </c>
      <c r="X26" s="78">
        <f t="shared" si="10"/>
        <v>5.9719956602208191E-2</v>
      </c>
      <c r="Y26" s="78">
        <f t="shared" si="10"/>
        <v>-7.5894870113031421E-2</v>
      </c>
      <c r="Z26" s="78">
        <f t="shared" si="10"/>
        <v>8.1943994172348988E-2</v>
      </c>
      <c r="AA26" s="78">
        <f t="shared" si="10"/>
        <v>0.12940982722412042</v>
      </c>
      <c r="AC26" s="13">
        <f t="shared" si="8"/>
        <v>41700</v>
      </c>
      <c r="AD26" s="78">
        <f t="shared" si="11"/>
        <v>-9.0188983499173925E-2</v>
      </c>
      <c r="AE26" s="78">
        <f t="shared" si="11"/>
        <v>2.9144917624770894E-2</v>
      </c>
      <c r="AF26" s="78">
        <f t="shared" si="11"/>
        <v>-4.290349771698887E-2</v>
      </c>
      <c r="AG26" s="78">
        <f t="shared" si="11"/>
        <v>5.5295922371659811E-2</v>
      </c>
      <c r="AH26" s="78">
        <f t="shared" si="11"/>
        <v>-9.2255945299766218E-3</v>
      </c>
    </row>
    <row r="27" spans="1:34">
      <c r="H27" s="122">
        <v>40993</v>
      </c>
      <c r="I27" s="77">
        <v>2552.94</v>
      </c>
      <c r="J27" s="77">
        <v>1850.1722</v>
      </c>
      <c r="K27" s="77">
        <v>1579.2406000000001</v>
      </c>
      <c r="L27" s="77">
        <v>1829.287</v>
      </c>
      <c r="M27" s="77">
        <v>1170.9507000000001</v>
      </c>
      <c r="O27" s="13">
        <f t="shared" si="0"/>
        <v>40993</v>
      </c>
      <c r="P27" s="2">
        <f t="shared" si="1"/>
        <v>-1.1006252152458207E-2</v>
      </c>
      <c r="Q27" s="2">
        <f t="shared" si="2"/>
        <v>-6.3245451150898413E-2</v>
      </c>
      <c r="R27" s="2">
        <f t="shared" si="3"/>
        <v>-0.12500009696114889</v>
      </c>
      <c r="S27" s="2">
        <f t="shared" si="4"/>
        <v>-7.1235046831298776E-2</v>
      </c>
      <c r="T27" s="2">
        <f t="shared" si="5"/>
        <v>0.1300845813685505</v>
      </c>
      <c r="V27" s="13">
        <f t="shared" si="6"/>
        <v>41357</v>
      </c>
      <c r="W27" s="78">
        <f t="shared" si="10"/>
        <v>0.14181725572215131</v>
      </c>
      <c r="X27" s="78">
        <f t="shared" si="10"/>
        <v>9.3004914161720631E-2</v>
      </c>
      <c r="Y27" s="78">
        <f t="shared" si="10"/>
        <v>-5.6924966060069915E-2</v>
      </c>
      <c r="Z27" s="78">
        <f t="shared" si="10"/>
        <v>0.11545692591401591</v>
      </c>
      <c r="AA27" s="78">
        <f t="shared" si="10"/>
        <v>0.18047325466311648</v>
      </c>
      <c r="AC27" s="13">
        <f t="shared" si="8"/>
        <v>41707</v>
      </c>
      <c r="AD27" s="78">
        <f t="shared" si="11"/>
        <v>-9.4620352396751262E-2</v>
      </c>
      <c r="AE27" s="78">
        <f t="shared" si="11"/>
        <v>5.8643115137368085E-2</v>
      </c>
      <c r="AF27" s="78">
        <f t="shared" si="11"/>
        <v>9.2113154699886568E-3</v>
      </c>
      <c r="AG27" s="78">
        <f t="shared" si="11"/>
        <v>8.3884970847789564E-2</v>
      </c>
      <c r="AH27" s="78">
        <f t="shared" si="11"/>
        <v>1.1334620664171569E-2</v>
      </c>
    </row>
    <row r="28" spans="1:34">
      <c r="H28" s="122">
        <v>41000</v>
      </c>
      <c r="I28" s="77">
        <v>2454.8989999999999</v>
      </c>
      <c r="J28" s="77">
        <v>1741.9177999999999</v>
      </c>
      <c r="K28" s="77">
        <v>1491.1133</v>
      </c>
      <c r="L28" s="77">
        <v>1726.8604</v>
      </c>
      <c r="M28" s="77">
        <v>1077.1486</v>
      </c>
      <c r="O28" s="13">
        <f t="shared" si="0"/>
        <v>41000</v>
      </c>
      <c r="P28" s="2">
        <f t="shared" si="1"/>
        <v>-4.8986751511127413E-2</v>
      </c>
      <c r="Q28" s="2">
        <f t="shared" si="2"/>
        <v>-0.11805537729341109</v>
      </c>
      <c r="R28" s="2">
        <f t="shared" si="3"/>
        <v>-0.17382823559631055</v>
      </c>
      <c r="S28" s="2">
        <f t="shared" si="4"/>
        <v>-0.1232390442096376</v>
      </c>
      <c r="T28" s="2">
        <f t="shared" si="5"/>
        <v>3.9556169788121931E-2</v>
      </c>
      <c r="V28" s="13">
        <f t="shared" si="6"/>
        <v>41364</v>
      </c>
      <c r="W28" s="78">
        <f t="shared" si="10"/>
        <v>8.8080097474778629E-2</v>
      </c>
      <c r="X28" s="78">
        <f t="shared" si="10"/>
        <v>7.5572978492564946E-2</v>
      </c>
      <c r="Y28" s="78">
        <f t="shared" si="10"/>
        <v>-4.337500190673782E-2</v>
      </c>
      <c r="Z28" s="78">
        <f t="shared" si="10"/>
        <v>7.3237037085649437E-2</v>
      </c>
      <c r="AA28" s="78">
        <f t="shared" si="10"/>
        <v>0.24150356846292587</v>
      </c>
      <c r="AC28" s="13">
        <f t="shared" si="8"/>
        <v>41714</v>
      </c>
      <c r="AD28" s="78">
        <f t="shared" si="11"/>
        <v>-0.11362768066920237</v>
      </c>
      <c r="AE28" s="78">
        <f t="shared" si="11"/>
        <v>-2.9083164213516977E-4</v>
      </c>
      <c r="AF28" s="78">
        <f t="shared" si="11"/>
        <v>-4.3222960394359689E-2</v>
      </c>
      <c r="AG28" s="78">
        <f t="shared" si="11"/>
        <v>2.0464467569685674E-2</v>
      </c>
      <c r="AH28" s="78">
        <f t="shared" si="11"/>
        <v>-3.6939002741870119E-2</v>
      </c>
    </row>
    <row r="29" spans="1:34">
      <c r="H29" s="122">
        <v>41007</v>
      </c>
      <c r="I29" s="77">
        <v>2519.83</v>
      </c>
      <c r="J29" s="77">
        <v>1792.3453</v>
      </c>
      <c r="K29" s="77">
        <v>1484.0630000000001</v>
      </c>
      <c r="L29" s="77">
        <v>1789.2760000000001</v>
      </c>
      <c r="M29" s="77">
        <v>1122.9039</v>
      </c>
      <c r="O29" s="13">
        <f t="shared" si="0"/>
        <v>41007</v>
      </c>
      <c r="P29" s="2">
        <f t="shared" si="1"/>
        <v>-2.3832868912441629E-2</v>
      </c>
      <c r="Q29" s="2">
        <f t="shared" si="2"/>
        <v>-9.252359705582669E-2</v>
      </c>
      <c r="R29" s="2">
        <f t="shared" si="3"/>
        <v>-0.17773455095851354</v>
      </c>
      <c r="S29" s="2">
        <f t="shared" si="4"/>
        <v>-9.154941769887337E-2</v>
      </c>
      <c r="T29" s="2">
        <f t="shared" si="5"/>
        <v>8.3714612193846127E-2</v>
      </c>
      <c r="V29" s="13">
        <f t="shared" si="6"/>
        <v>41371</v>
      </c>
      <c r="W29" s="78">
        <f t="shared" si="10"/>
        <v>8.3049366230780297E-2</v>
      </c>
      <c r="X29" s="78">
        <f t="shared" si="10"/>
        <v>5.767381453826026E-2</v>
      </c>
      <c r="Y29" s="78">
        <f t="shared" si="10"/>
        <v>-8.1451256158762142E-3</v>
      </c>
      <c r="Z29" s="78">
        <f t="shared" si="10"/>
        <v>4.3781344953634838E-2</v>
      </c>
      <c r="AA29" s="78">
        <f t="shared" si="10"/>
        <v>0.20754511174137757</v>
      </c>
      <c r="AC29" s="13">
        <f t="shared" si="8"/>
        <v>41721</v>
      </c>
      <c r="AD29" s="78">
        <f t="shared" si="11"/>
        <v>-9.8612049999770468E-2</v>
      </c>
      <c r="AE29" s="78">
        <f t="shared" si="11"/>
        <v>2.7030319274690129E-2</v>
      </c>
      <c r="AF29" s="78">
        <f t="shared" si="11"/>
        <v>-3.1382874914303804E-2</v>
      </c>
      <c r="AG29" s="78">
        <f t="shared" si="11"/>
        <v>5.1712764780212694E-2</v>
      </c>
      <c r="AH29" s="78">
        <f t="shared" si="11"/>
        <v>-1.4279831240584739E-2</v>
      </c>
    </row>
    <row r="30" spans="1:34">
      <c r="H30" s="122">
        <v>41014</v>
      </c>
      <c r="I30" s="77">
        <v>2580.4540000000002</v>
      </c>
      <c r="J30" s="77">
        <v>1830.6179999999999</v>
      </c>
      <c r="K30" s="77">
        <v>1512.2637</v>
      </c>
      <c r="L30" s="77">
        <v>1832.0326</v>
      </c>
      <c r="M30" s="77">
        <v>1133.8307</v>
      </c>
      <c r="O30" s="13">
        <f t="shared" si="0"/>
        <v>41014</v>
      </c>
      <c r="P30" s="2">
        <f t="shared" si="1"/>
        <v>-3.4749245646947813E-4</v>
      </c>
      <c r="Q30" s="2">
        <f t="shared" si="2"/>
        <v>-7.3145873284095053E-2</v>
      </c>
      <c r="R30" s="2">
        <f t="shared" si="3"/>
        <v>-0.16210956654155539</v>
      </c>
      <c r="S30" s="2">
        <f t="shared" si="4"/>
        <v>-6.9841051763592121E-2</v>
      </c>
      <c r="T30" s="2">
        <f t="shared" si="5"/>
        <v>9.4260067441191531E-2</v>
      </c>
      <c r="V30" s="13">
        <f t="shared" si="6"/>
        <v>41378</v>
      </c>
      <c r="W30" s="78">
        <f t="shared" si="10"/>
        <v>7.3701782647640268E-2</v>
      </c>
      <c r="X30" s="78">
        <f t="shared" si="10"/>
        <v>5.8060948369391685E-2</v>
      </c>
      <c r="Y30" s="78">
        <f t="shared" si="10"/>
        <v>-5.421488170599631E-2</v>
      </c>
      <c r="Z30" s="78">
        <f t="shared" si="10"/>
        <v>5.5846879778444158E-2</v>
      </c>
      <c r="AA30" s="78">
        <f t="shared" si="10"/>
        <v>0.21450175638278357</v>
      </c>
      <c r="AC30" s="13">
        <f t="shared" si="8"/>
        <v>41728</v>
      </c>
      <c r="AD30" s="78">
        <f t="shared" si="11"/>
        <v>-0.10146511168611216</v>
      </c>
      <c r="AE30" s="78">
        <f t="shared" si="11"/>
        <v>-2.7174280286139774E-2</v>
      </c>
      <c r="AF30" s="78">
        <f t="shared" si="11"/>
        <v>-4.4187210906455832E-2</v>
      </c>
      <c r="AG30" s="78">
        <f t="shared" si="11"/>
        <v>-4.903079325051185E-3</v>
      </c>
      <c r="AH30" s="78">
        <f t="shared" si="11"/>
        <v>-8.3160519808360589E-2</v>
      </c>
    </row>
    <row r="31" spans="1:34">
      <c r="H31" s="122">
        <v>41021</v>
      </c>
      <c r="I31" s="77">
        <v>2626.8389999999999</v>
      </c>
      <c r="J31" s="77">
        <v>1877.3581999999999</v>
      </c>
      <c r="K31" s="77">
        <v>1533.4142999999999</v>
      </c>
      <c r="L31" s="77">
        <v>1892.3164999999999</v>
      </c>
      <c r="M31" s="77">
        <v>1131.8590999999999</v>
      </c>
      <c r="O31" s="13">
        <f t="shared" si="0"/>
        <v>41021</v>
      </c>
      <c r="P31" s="2">
        <f t="shared" si="1"/>
        <v>1.7621780222836669E-2</v>
      </c>
      <c r="Q31" s="2">
        <f t="shared" si="2"/>
        <v>-4.9480997677318173E-2</v>
      </c>
      <c r="R31" s="2">
        <f t="shared" si="3"/>
        <v>-0.1503907866740587</v>
      </c>
      <c r="S31" s="2">
        <f t="shared" si="4"/>
        <v>-3.9233731228144886E-2</v>
      </c>
      <c r="T31" s="2">
        <f t="shared" si="5"/>
        <v>9.235727617882139E-2</v>
      </c>
      <c r="V31" s="13">
        <f t="shared" si="6"/>
        <v>41385</v>
      </c>
      <c r="W31" s="78">
        <f t="shared" si="10"/>
        <v>0.10497595837261775</v>
      </c>
      <c r="X31" s="78">
        <f t="shared" si="10"/>
        <v>8.9614142574510058E-2</v>
      </c>
      <c r="Y31" s="78">
        <f t="shared" si="10"/>
        <v>-4.3374925637231887E-2</v>
      </c>
      <c r="Z31" s="78">
        <f t="shared" si="10"/>
        <v>8.4956916070010546E-2</v>
      </c>
      <c r="AA31" s="78">
        <f t="shared" si="10"/>
        <v>0.28555037634482394</v>
      </c>
      <c r="AC31" s="13">
        <f t="shared" si="8"/>
        <v>41735</v>
      </c>
      <c r="AD31" s="78">
        <f t="shared" si="11"/>
        <v>-8.7474545620802813E-2</v>
      </c>
      <c r="AE31" s="78">
        <f t="shared" si="11"/>
        <v>-5.1991855845477941E-3</v>
      </c>
      <c r="AF31" s="78">
        <f t="shared" si="11"/>
        <v>-4.7448449046935015E-2</v>
      </c>
      <c r="AG31" s="78">
        <f t="shared" si="11"/>
        <v>2.3386300926612869E-2</v>
      </c>
      <c r="AH31" s="78">
        <f t="shared" si="11"/>
        <v>-6.8264251857338754E-2</v>
      </c>
    </row>
    <row r="32" spans="1:34">
      <c r="H32" s="122">
        <v>41028</v>
      </c>
      <c r="I32" s="77">
        <v>2626.1570000000002</v>
      </c>
      <c r="J32" s="77">
        <v>1819.0586000000001</v>
      </c>
      <c r="K32" s="77">
        <v>1526.3643999999999</v>
      </c>
      <c r="L32" s="77">
        <v>1815.5959</v>
      </c>
      <c r="M32" s="77">
        <v>1116.9690000000001</v>
      </c>
      <c r="O32" s="13">
        <f t="shared" si="0"/>
        <v>41028</v>
      </c>
      <c r="P32" s="2">
        <f t="shared" si="1"/>
        <v>1.7357577485588083E-2</v>
      </c>
      <c r="Q32" s="2">
        <f t="shared" si="2"/>
        <v>-7.8998474751118652E-2</v>
      </c>
      <c r="R32" s="2">
        <f t="shared" si="3"/>
        <v>-0.15429688041077849</v>
      </c>
      <c r="S32" s="2">
        <f t="shared" si="4"/>
        <v>-7.8186287314792047E-2</v>
      </c>
      <c r="T32" s="2">
        <f t="shared" si="5"/>
        <v>7.7986839895691995E-2</v>
      </c>
      <c r="V32" s="13">
        <f t="shared" si="6"/>
        <v>41392</v>
      </c>
      <c r="W32" s="78">
        <f t="shared" si="10"/>
        <v>6.7245037952889941E-2</v>
      </c>
      <c r="X32" s="78">
        <f t="shared" si="10"/>
        <v>9.4209904907779585E-2</v>
      </c>
      <c r="Y32" s="78">
        <f t="shared" si="10"/>
        <v>-3.2534969568467242E-2</v>
      </c>
      <c r="Z32" s="78">
        <f t="shared" si="10"/>
        <v>7.1719616477552428E-2</v>
      </c>
      <c r="AA32" s="78">
        <f t="shared" si="10"/>
        <v>0.36824910140109601</v>
      </c>
      <c r="AC32" s="13">
        <f t="shared" si="8"/>
        <v>41742</v>
      </c>
      <c r="AD32" s="78">
        <f t="shared" si="11"/>
        <v>-5.1902507379003704E-2</v>
      </c>
      <c r="AE32" s="78">
        <f t="shared" si="11"/>
        <v>2.5792211149070265E-2</v>
      </c>
      <c r="AF32" s="78">
        <f t="shared" si="11"/>
        <v>-2.2433077029673343E-2</v>
      </c>
      <c r="AG32" s="78">
        <f t="shared" si="11"/>
        <v>5.984961599612082E-2</v>
      </c>
      <c r="AH32" s="78">
        <f t="shared" si="11"/>
        <v>-5.1394803238300812E-2</v>
      </c>
    </row>
    <row r="33" spans="8:34">
      <c r="H33" s="122">
        <v>41035</v>
      </c>
      <c r="I33" s="77">
        <v>2715.8789999999999</v>
      </c>
      <c r="J33" s="77">
        <v>1861.8871999999999</v>
      </c>
      <c r="K33" s="77">
        <v>1554.5648000000001</v>
      </c>
      <c r="L33" s="77">
        <v>1858.0018</v>
      </c>
      <c r="M33" s="77">
        <v>1154.2837</v>
      </c>
      <c r="O33" s="13">
        <f t="shared" si="0"/>
        <v>41035</v>
      </c>
      <c r="P33" s="2">
        <f t="shared" si="1"/>
        <v>5.2115345801481361E-2</v>
      </c>
      <c r="Q33" s="2">
        <f t="shared" si="2"/>
        <v>-5.7314068364059945E-2</v>
      </c>
      <c r="R33" s="2">
        <f t="shared" si="3"/>
        <v>-0.1386720622129326</v>
      </c>
      <c r="S33" s="2">
        <f t="shared" si="4"/>
        <v>-5.6655978660340001E-2</v>
      </c>
      <c r="T33" s="2">
        <f t="shared" si="5"/>
        <v>0.11399925880315998</v>
      </c>
      <c r="V33" s="13">
        <f t="shared" si="6"/>
        <v>41399</v>
      </c>
      <c r="W33" s="78">
        <f t="shared" si="10"/>
        <v>8.7133346648606613E-2</v>
      </c>
      <c r="X33" s="78">
        <f t="shared" si="10"/>
        <v>0.13899719190758808</v>
      </c>
      <c r="Y33" s="78">
        <f t="shared" si="10"/>
        <v>-1.3565065515505736E-2</v>
      </c>
      <c r="Z33" s="78">
        <f t="shared" si="10"/>
        <v>0.11544366932017303</v>
      </c>
      <c r="AA33" s="78">
        <f t="shared" si="10"/>
        <v>0.45377110328357761</v>
      </c>
      <c r="AC33" s="13">
        <f t="shared" si="8"/>
        <v>41749</v>
      </c>
      <c r="AD33" s="78">
        <f t="shared" si="11"/>
        <v>-7.1187500808986948E-2</v>
      </c>
      <c r="AE33" s="78">
        <f t="shared" si="11"/>
        <v>3.6005278657274209E-2</v>
      </c>
      <c r="AF33" s="78">
        <f t="shared" si="11"/>
        <v>-2.7343031461211198E-2</v>
      </c>
      <c r="AG33" s="78">
        <f t="shared" si="11"/>
        <v>7.206948085456788E-2</v>
      </c>
      <c r="AH33" s="78">
        <f t="shared" si="11"/>
        <v>-3.9472711196349097E-2</v>
      </c>
    </row>
    <row r="34" spans="8:34">
      <c r="H34" s="122">
        <v>41042</v>
      </c>
      <c r="I34" s="77">
        <v>2636.9169999999999</v>
      </c>
      <c r="J34" s="77">
        <v>1818.1532999999999</v>
      </c>
      <c r="K34" s="77">
        <v>1494.6382000000001</v>
      </c>
      <c r="L34" s="77">
        <v>1823.7774999999999</v>
      </c>
      <c r="M34" s="77">
        <v>1118.4422999999999</v>
      </c>
      <c r="O34" s="13">
        <f t="shared" si="0"/>
        <v>41042</v>
      </c>
      <c r="P34" s="2">
        <f t="shared" si="1"/>
        <v>2.1525937387050442E-2</v>
      </c>
      <c r="Q34" s="2">
        <f t="shared" si="2"/>
        <v>-7.9456834190890335E-2</v>
      </c>
      <c r="R34" s="2">
        <f t="shared" si="3"/>
        <v>-0.17187521643113601</v>
      </c>
      <c r="S34" s="2">
        <f t="shared" si="4"/>
        <v>-7.4032328236285028E-2</v>
      </c>
      <c r="T34" s="2">
        <f t="shared" si="5"/>
        <v>7.9408721802189053E-2</v>
      </c>
      <c r="V34" s="13">
        <f t="shared" si="6"/>
        <v>41406</v>
      </c>
      <c r="W34" s="78">
        <f t="shared" si="10"/>
        <v>0.10803251136231795</v>
      </c>
      <c r="X34" s="78">
        <f t="shared" si="10"/>
        <v>0.18799668134533154</v>
      </c>
      <c r="Y34" s="78">
        <f t="shared" si="10"/>
        <v>-8.1451256158762142E-3</v>
      </c>
      <c r="Z34" s="78">
        <f t="shared" si="10"/>
        <v>0.16096254684105871</v>
      </c>
      <c r="AA34" s="78">
        <f t="shared" si="10"/>
        <v>0.57336081782614889</v>
      </c>
      <c r="AC34" s="13">
        <f t="shared" si="8"/>
        <v>41756</v>
      </c>
      <c r="AD34" s="78">
        <f t="shared" si="11"/>
        <v>-9.4842484522777104E-2</v>
      </c>
      <c r="AE34" s="78">
        <f t="shared" si="11"/>
        <v>-3.6539128646339125E-2</v>
      </c>
      <c r="AF34" s="78">
        <f t="shared" si="11"/>
        <v>-4.5807549395854519E-2</v>
      </c>
      <c r="AG34" s="78">
        <f t="shared" si="11"/>
        <v>-1.3210487842509222E-2</v>
      </c>
      <c r="AH34" s="78">
        <f t="shared" si="11"/>
        <v>-0.10156621968816815</v>
      </c>
    </row>
    <row r="35" spans="8:34">
      <c r="H35" s="122">
        <v>41049</v>
      </c>
      <c r="I35" s="77">
        <v>2573.9760000000001</v>
      </c>
      <c r="J35" s="77">
        <v>1779.1014</v>
      </c>
      <c r="K35" s="77">
        <v>1452.3369</v>
      </c>
      <c r="L35" s="77">
        <v>1786.7999</v>
      </c>
      <c r="M35" s="77">
        <v>1098.3505</v>
      </c>
      <c r="O35" s="13">
        <f t="shared" si="0"/>
        <v>41049</v>
      </c>
      <c r="P35" s="2">
        <f t="shared" si="1"/>
        <v>-2.8570310662904275E-3</v>
      </c>
      <c r="Q35" s="2">
        <f t="shared" si="2"/>
        <v>-9.9229072129715767E-2</v>
      </c>
      <c r="R35" s="2">
        <f t="shared" si="3"/>
        <v>-0.19531283157250046</v>
      </c>
      <c r="S35" s="2">
        <f t="shared" si="4"/>
        <v>-9.2806582321232289E-2</v>
      </c>
      <c r="T35" s="2">
        <f t="shared" si="5"/>
        <v>6.0018124578975041E-2</v>
      </c>
      <c r="V35" s="13">
        <f t="shared" si="6"/>
        <v>41413</v>
      </c>
      <c r="W35" s="78">
        <f t="shared" si="10"/>
        <v>0.13036553914210658</v>
      </c>
      <c r="X35" s="78">
        <f t="shared" si="10"/>
        <v>0.24563073584785244</v>
      </c>
      <c r="Y35" s="78">
        <f t="shared" si="10"/>
        <v>5.4048385374558805E-3</v>
      </c>
      <c r="Z35" s="78">
        <f t="shared" si="10"/>
        <v>0.21293896060429063</v>
      </c>
      <c r="AA35" s="78">
        <f t="shared" si="10"/>
        <v>0.71074205100666066</v>
      </c>
      <c r="AC35" s="13">
        <f t="shared" si="8"/>
        <v>41763</v>
      </c>
      <c r="AD35" s="78">
        <f t="shared" si="11"/>
        <v>-9.8670088280818358E-2</v>
      </c>
      <c r="AE35" s="78">
        <f t="shared" si="11"/>
        <v>-3.4981266394835786E-2</v>
      </c>
      <c r="AF35" s="78">
        <f t="shared" si="11"/>
        <v>-1.5481280294259103E-2</v>
      </c>
      <c r="AG35" s="78">
        <f t="shared" si="11"/>
        <v>-2.6249554917247009E-2</v>
      </c>
      <c r="AH35" s="78">
        <f t="shared" si="11"/>
        <v>-6.8818053465882767E-2</v>
      </c>
    </row>
    <row r="36" spans="8:34">
      <c r="H36" s="122">
        <v>41056</v>
      </c>
      <c r="I36" s="77">
        <v>2573.1030000000001</v>
      </c>
      <c r="J36" s="77">
        <v>1749.952</v>
      </c>
      <c r="K36" s="77">
        <v>1441.7617</v>
      </c>
      <c r="L36" s="77">
        <v>1756.5107</v>
      </c>
      <c r="M36" s="77">
        <v>1067.9359999999999</v>
      </c>
      <c r="O36" s="13">
        <f t="shared" ref="O36:O67" si="12">H36</f>
        <v>41056</v>
      </c>
      <c r="P36" s="2">
        <f t="shared" si="1"/>
        <v>-3.1952260657307496E-3</v>
      </c>
      <c r="Q36" s="2">
        <f t="shared" si="2"/>
        <v>-0.11398760814394304</v>
      </c>
      <c r="R36" s="2">
        <f t="shared" si="3"/>
        <v>-0.20117216609987798</v>
      </c>
      <c r="S36" s="2">
        <f t="shared" si="4"/>
        <v>-0.10818500430723954</v>
      </c>
      <c r="T36" s="2">
        <f t="shared" si="5"/>
        <v>3.0665089049781713E-2</v>
      </c>
      <c r="V36" s="13">
        <f t="shared" si="6"/>
        <v>41420</v>
      </c>
      <c r="W36" s="78">
        <f t="shared" si="10"/>
        <v>0.1326244839968147</v>
      </c>
      <c r="X36" s="78">
        <f t="shared" si="10"/>
        <v>0.2805593209521986</v>
      </c>
      <c r="Y36" s="78">
        <f t="shared" si="10"/>
        <v>-2.725185716247025E-3</v>
      </c>
      <c r="Z36" s="78">
        <f t="shared" si="10"/>
        <v>0.25820937543067535</v>
      </c>
      <c r="AA36" s="78">
        <f t="shared" si="10"/>
        <v>0.74424093768329991</v>
      </c>
      <c r="AC36" s="13">
        <f t="shared" si="8"/>
        <v>41770</v>
      </c>
      <c r="AD36" s="78">
        <f t="shared" si="11"/>
        <v>-0.10900340755691817</v>
      </c>
      <c r="AE36" s="78">
        <f t="shared" si="11"/>
        <v>-4.8569361935266731E-2</v>
      </c>
      <c r="AF36" s="78">
        <f t="shared" si="11"/>
        <v>-3.7340598956835391E-3</v>
      </c>
      <c r="AG36" s="78">
        <f t="shared" si="11"/>
        <v>-3.9864144951438085E-2</v>
      </c>
      <c r="AH36" s="78">
        <f t="shared" si="11"/>
        <v>-9.6467388029160661E-2</v>
      </c>
    </row>
    <row r="37" spans="8:34">
      <c r="H37" s="122">
        <v>41063</v>
      </c>
      <c r="I37" s="77">
        <v>2632.998</v>
      </c>
      <c r="J37" s="77">
        <v>1784.8502000000001</v>
      </c>
      <c r="K37" s="77">
        <v>1448.8116</v>
      </c>
      <c r="L37" s="77">
        <v>1790.4366</v>
      </c>
      <c r="M37" s="77">
        <v>1120.7467999999999</v>
      </c>
      <c r="O37" s="13">
        <f t="shared" si="12"/>
        <v>41063</v>
      </c>
      <c r="P37" s="2">
        <f t="shared" ref="P37:P68" si="13">I37/I$4-1</f>
        <v>2.0007740132976792E-2</v>
      </c>
      <c r="Q37" s="2">
        <f t="shared" ref="Q37:Q68" si="14">J37/J$4-1</f>
        <v>-9.6318416272696772E-2</v>
      </c>
      <c r="R37" s="2">
        <f t="shared" ref="R37:R68" si="15">K37/K$4-1</f>
        <v>-0.19726607236315818</v>
      </c>
      <c r="S37" s="2">
        <f t="shared" ref="S37:S68" si="16">L37/L$4-1</f>
        <v>-9.0960158274492442E-2</v>
      </c>
      <c r="T37" s="2">
        <f t="shared" ref="T37:T68" si="17">M37/M$4-1</f>
        <v>8.1632794871844272E-2</v>
      </c>
      <c r="V37" s="13">
        <f t="shared" si="6"/>
        <v>41427</v>
      </c>
      <c r="W37" s="78">
        <f t="shared" si="10"/>
        <v>0.13663563742801244</v>
      </c>
      <c r="X37" s="78">
        <f t="shared" si="10"/>
        <v>0.27058772097772676</v>
      </c>
      <c r="Y37" s="78">
        <f t="shared" si="10"/>
        <v>1.8954650151776109E-2</v>
      </c>
      <c r="Z37" s="78">
        <f t="shared" si="10"/>
        <v>0.24899098945378895</v>
      </c>
      <c r="AA37" s="78">
        <f t="shared" si="10"/>
        <v>0.69262044754298002</v>
      </c>
      <c r="AC37" s="13">
        <f t="shared" si="8"/>
        <v>41777</v>
      </c>
      <c r="AD37" s="78">
        <f t="shared" si="11"/>
        <v>-0.10397578926842943</v>
      </c>
      <c r="AE37" s="78">
        <f t="shared" si="11"/>
        <v>-5.5393721858119305E-2</v>
      </c>
      <c r="AF37" s="78">
        <f t="shared" si="11"/>
        <v>1.0679909187638614E-4</v>
      </c>
      <c r="AG37" s="78">
        <f t="shared" si="11"/>
        <v>-4.141792969430802E-2</v>
      </c>
      <c r="AH37" s="78">
        <f t="shared" si="11"/>
        <v>-0.12671022793500664</v>
      </c>
    </row>
    <row r="38" spans="8:34">
      <c r="H38" s="122">
        <v>41070</v>
      </c>
      <c r="I38" s="77">
        <v>2524.3290000000002</v>
      </c>
      <c r="J38" s="77">
        <v>1689.2719</v>
      </c>
      <c r="K38" s="77">
        <v>1378.3098</v>
      </c>
      <c r="L38" s="77">
        <v>1696.2746999999999</v>
      </c>
      <c r="M38" s="77">
        <v>1047.7737</v>
      </c>
      <c r="O38" s="13">
        <f t="shared" si="12"/>
        <v>41070</v>
      </c>
      <c r="P38" s="2">
        <f t="shared" si="13"/>
        <v>-2.2089983113493639E-2</v>
      </c>
      <c r="Q38" s="2">
        <f t="shared" si="14"/>
        <v>-0.14471034827570939</v>
      </c>
      <c r="R38" s="2">
        <f t="shared" si="15"/>
        <v>-0.23632856110873912</v>
      </c>
      <c r="S38" s="2">
        <f t="shared" si="16"/>
        <v>-0.13876800507150999</v>
      </c>
      <c r="T38" s="2">
        <f t="shared" si="17"/>
        <v>1.1206452272906953E-2</v>
      </c>
      <c r="V38" s="13">
        <f t="shared" si="6"/>
        <v>41434</v>
      </c>
      <c r="W38" s="78">
        <f t="shared" si="10"/>
        <v>8.3316689241578645E-2</v>
      </c>
      <c r="X38" s="78">
        <f t="shared" si="10"/>
        <v>0.19623498627863922</v>
      </c>
      <c r="Y38" s="78">
        <f t="shared" si="10"/>
        <v>-2.4405097853776203E-2</v>
      </c>
      <c r="Z38" s="78">
        <f t="shared" si="10"/>
        <v>0.17008767727412932</v>
      </c>
      <c r="AA38" s="78">
        <f t="shared" si="10"/>
        <v>0.5998215189284577</v>
      </c>
      <c r="AC38" s="13">
        <f t="shared" si="8"/>
        <v>41784</v>
      </c>
      <c r="AD38" s="78">
        <f t="shared" si="11"/>
        <v>-0.10294780187317498</v>
      </c>
      <c r="AE38" s="78">
        <f t="shared" si="11"/>
        <v>-2.2061341027003523E-2</v>
      </c>
      <c r="AF38" s="78">
        <f t="shared" si="11"/>
        <v>-2.5657271093734169E-3</v>
      </c>
      <c r="AG38" s="78">
        <f t="shared" si="11"/>
        <v>7.8970802798639106E-4</v>
      </c>
      <c r="AH38" s="78">
        <f t="shared" si="11"/>
        <v>-0.10228152732605034</v>
      </c>
    </row>
    <row r="39" spans="8:34">
      <c r="H39" s="122">
        <v>41077</v>
      </c>
      <c r="I39" s="77">
        <v>2568.0540000000001</v>
      </c>
      <c r="J39" s="77">
        <v>1710.0275999999999</v>
      </c>
      <c r="K39" s="77">
        <v>1402.9855</v>
      </c>
      <c r="L39" s="77">
        <v>1719.4450999999999</v>
      </c>
      <c r="M39" s="77">
        <v>1042.3594000000001</v>
      </c>
      <c r="O39" s="13">
        <f t="shared" si="12"/>
        <v>41077</v>
      </c>
      <c r="P39" s="2">
        <f t="shared" si="13"/>
        <v>-5.1511785882664141E-3</v>
      </c>
      <c r="Q39" s="2">
        <f t="shared" si="14"/>
        <v>-0.13420159866335046</v>
      </c>
      <c r="R39" s="2">
        <f t="shared" si="15"/>
        <v>-0.22265665126332623</v>
      </c>
      <c r="S39" s="2">
        <f t="shared" si="16"/>
        <v>-0.12700393772128005</v>
      </c>
      <c r="T39" s="2">
        <f t="shared" si="17"/>
        <v>5.9811110617837837E-3</v>
      </c>
      <c r="V39" s="13">
        <f t="shared" si="6"/>
        <v>41441</v>
      </c>
      <c r="W39" s="78">
        <f t="shared" si="10"/>
        <v>5.392903773310076E-2</v>
      </c>
      <c r="X39" s="78">
        <f t="shared" si="10"/>
        <v>0.20619631118769544</v>
      </c>
      <c r="Y39" s="78">
        <f t="shared" si="10"/>
        <v>-3.2535045837973176E-2</v>
      </c>
      <c r="Z39" s="78">
        <f t="shared" si="10"/>
        <v>0.16588796209401679</v>
      </c>
      <c r="AA39" s="78">
        <f t="shared" si="10"/>
        <v>0.69481046768136245</v>
      </c>
      <c r="AC39" s="13">
        <f t="shared" si="8"/>
        <v>41791</v>
      </c>
      <c r="AD39" s="78">
        <f t="shared" si="11"/>
        <v>-9.9586592071469804E-2</v>
      </c>
      <c r="AE39" s="78">
        <f t="shared" si="11"/>
        <v>5.8166328427049496E-3</v>
      </c>
      <c r="AF39" s="78">
        <f t="shared" si="11"/>
        <v>1.1083060890860752E-2</v>
      </c>
      <c r="AG39" s="78">
        <f t="shared" si="11"/>
        <v>3.1245570475090467E-2</v>
      </c>
      <c r="AH39" s="78">
        <f t="shared" si="11"/>
        <v>-7.5025188175519175E-2</v>
      </c>
    </row>
    <row r="40" spans="8:34">
      <c r="H40" s="122">
        <v>41084</v>
      </c>
      <c r="I40" s="77">
        <v>2512.1849999999999</v>
      </c>
      <c r="J40" s="77">
        <v>1710.7893999999999</v>
      </c>
      <c r="K40" s="77">
        <v>1353.6342</v>
      </c>
      <c r="L40" s="77">
        <v>1732.9733000000001</v>
      </c>
      <c r="M40" s="77">
        <v>1053.2728999999999</v>
      </c>
      <c r="O40" s="13">
        <f t="shared" si="12"/>
        <v>41084</v>
      </c>
      <c r="P40" s="2">
        <f t="shared" si="13"/>
        <v>-2.6794496370311616E-2</v>
      </c>
      <c r="Q40" s="2">
        <f t="shared" si="14"/>
        <v>-0.13381589423253415</v>
      </c>
      <c r="R40" s="2">
        <f t="shared" si="15"/>
        <v>-0.25000041554778119</v>
      </c>
      <c r="S40" s="2">
        <f t="shared" si="16"/>
        <v>-0.12013540476857398</v>
      </c>
      <c r="T40" s="2">
        <f t="shared" si="17"/>
        <v>1.6513730478438626E-2</v>
      </c>
      <c r="V40" s="13">
        <f t="shared" si="6"/>
        <v>41448</v>
      </c>
      <c r="W40" s="78">
        <f t="shared" si="10"/>
        <v>1.0591747612190394E-2</v>
      </c>
      <c r="X40" s="78">
        <f t="shared" si="10"/>
        <v>0.16377235305380045</v>
      </c>
      <c r="Y40" s="78">
        <f t="shared" si="10"/>
        <v>-9.2154766081425366E-2</v>
      </c>
      <c r="Z40" s="78">
        <f t="shared" si="10"/>
        <v>0.13710244984479303</v>
      </c>
      <c r="AA40" s="78">
        <f t="shared" si="10"/>
        <v>0.61163684466710722</v>
      </c>
      <c r="AC40" s="13">
        <f t="shared" si="8"/>
        <v>41798</v>
      </c>
      <c r="AD40" s="78">
        <f t="shared" si="11"/>
        <v>-0.10866728657674773</v>
      </c>
      <c r="AE40" s="78">
        <f t="shared" si="11"/>
        <v>-5.8811655917286876E-3</v>
      </c>
      <c r="AF40" s="78">
        <f t="shared" si="11"/>
        <v>-7.0626740742357752E-3</v>
      </c>
      <c r="AG40" s="78">
        <f t="shared" si="11"/>
        <v>2.517263075662135E-2</v>
      </c>
      <c r="AH40" s="78">
        <f t="shared" si="11"/>
        <v>-9.9838641713298149E-2</v>
      </c>
    </row>
    <row r="41" spans="8:34">
      <c r="H41" s="122">
        <v>41091</v>
      </c>
      <c r="I41" s="77">
        <v>2461.6120000000001</v>
      </c>
      <c r="J41" s="77">
        <v>1618.7698</v>
      </c>
      <c r="K41" s="77">
        <v>1311.3330000000001</v>
      </c>
      <c r="L41" s="77">
        <v>1635.9083000000001</v>
      </c>
      <c r="M41" s="77">
        <v>975.05160000000001</v>
      </c>
      <c r="O41" s="13">
        <f t="shared" si="12"/>
        <v>41091</v>
      </c>
      <c r="P41" s="2">
        <f t="shared" si="13"/>
        <v>-4.6386175301227905E-2</v>
      </c>
      <c r="Q41" s="2">
        <f t="shared" si="14"/>
        <v>-0.18040603264412336</v>
      </c>
      <c r="R41" s="2">
        <f t="shared" si="15"/>
        <v>-0.27343797528277469</v>
      </c>
      <c r="S41" s="2">
        <f t="shared" si="16"/>
        <v>-0.16941721247798203</v>
      </c>
      <c r="T41" s="2">
        <f t="shared" si="17"/>
        <v>-5.8977650212997612E-2</v>
      </c>
      <c r="V41" s="13">
        <f t="shared" si="6"/>
        <v>41455</v>
      </c>
      <c r="W41" s="78">
        <f t="shared" si="10"/>
        <v>-4.0323910015498621E-2</v>
      </c>
      <c r="X41" s="78">
        <f t="shared" si="10"/>
        <v>0.14813121449996802</v>
      </c>
      <c r="Y41" s="78">
        <f t="shared" si="10"/>
        <v>-0.15448449440944534</v>
      </c>
      <c r="Z41" s="78">
        <f t="shared" si="10"/>
        <v>0.13154747763770125</v>
      </c>
      <c r="AA41" s="78">
        <f t="shared" si="10"/>
        <v>0.60660572454777761</v>
      </c>
      <c r="AC41" s="13">
        <f t="shared" si="8"/>
        <v>41805</v>
      </c>
      <c r="AD41" s="78">
        <f t="shared" si="11"/>
        <v>-9.1328454499031486E-2</v>
      </c>
      <c r="AE41" s="78">
        <f t="shared" si="11"/>
        <v>1.9197971708773354E-2</v>
      </c>
      <c r="AF41" s="78">
        <f t="shared" si="11"/>
        <v>-1.0662151820729049E-2</v>
      </c>
      <c r="AG41" s="78">
        <f t="shared" si="11"/>
        <v>5.890134830250493E-2</v>
      </c>
      <c r="AH41" s="78">
        <f t="shared" si="11"/>
        <v>-8.6333837239402356E-2</v>
      </c>
    </row>
    <row r="42" spans="8:34">
      <c r="H42" s="122">
        <v>41098</v>
      </c>
      <c r="I42" s="77">
        <v>2472.614</v>
      </c>
      <c r="J42" s="77">
        <v>1635.7922000000001</v>
      </c>
      <c r="K42" s="77">
        <v>1332.4554000000001</v>
      </c>
      <c r="L42" s="77">
        <v>1637.6967999999999</v>
      </c>
      <c r="M42" s="77">
        <v>1036.0651</v>
      </c>
      <c r="O42" s="13">
        <f t="shared" si="12"/>
        <v>41098</v>
      </c>
      <c r="P42" s="2">
        <f t="shared" si="13"/>
        <v>-4.2124066041386854E-2</v>
      </c>
      <c r="Q42" s="2">
        <f t="shared" si="14"/>
        <v>-0.17178747776997216</v>
      </c>
      <c r="R42" s="2">
        <f t="shared" si="15"/>
        <v>-0.26173482001185033</v>
      </c>
      <c r="S42" s="2">
        <f t="shared" si="16"/>
        <v>-0.16850915588612847</v>
      </c>
      <c r="T42" s="2">
        <f t="shared" si="17"/>
        <v>-9.3518195031339069E-5</v>
      </c>
      <c r="V42" s="13">
        <f t="shared" si="6"/>
        <v>41462</v>
      </c>
      <c r="W42" s="78">
        <f t="shared" si="10"/>
        <v>-2.8893997922468495E-2</v>
      </c>
      <c r="X42" s="78">
        <f t="shared" si="10"/>
        <v>0.20753072946582418</v>
      </c>
      <c r="Y42" s="78">
        <f t="shared" si="10"/>
        <v>-0.14899408148634019</v>
      </c>
      <c r="Z42" s="78">
        <f t="shared" si="10"/>
        <v>0.1836344067674256</v>
      </c>
      <c r="AA42" s="78">
        <f t="shared" si="10"/>
        <v>0.74699488243758028</v>
      </c>
      <c r="AC42" s="13">
        <f t="shared" si="8"/>
        <v>41812</v>
      </c>
      <c r="AD42" s="78">
        <f t="shared" si="11"/>
        <v>-0.10782677535552632</v>
      </c>
      <c r="AE42" s="78">
        <f t="shared" si="11"/>
        <v>8.1514937116613506E-3</v>
      </c>
      <c r="AF42" s="78">
        <f t="shared" si="11"/>
        <v>-3.7863973981464571E-3</v>
      </c>
      <c r="AG42" s="78">
        <f t="shared" si="11"/>
        <v>3.0942948287235206E-2</v>
      </c>
      <c r="AH42" s="78">
        <f t="shared" si="11"/>
        <v>-6.0681011128830731E-2</v>
      </c>
    </row>
    <row r="43" spans="8:34">
      <c r="H43" s="122">
        <v>41105</v>
      </c>
      <c r="I43" s="77">
        <v>2450.6329999999998</v>
      </c>
      <c r="J43" s="77">
        <v>1573.3688999999999</v>
      </c>
      <c r="K43" s="77">
        <v>1264.9443000000001</v>
      </c>
      <c r="L43" s="77">
        <v>1568.3770999999999</v>
      </c>
      <c r="M43" s="77">
        <v>1043.2608</v>
      </c>
      <c r="O43" s="13">
        <f t="shared" si="12"/>
        <v>41105</v>
      </c>
      <c r="P43" s="2">
        <f t="shared" si="13"/>
        <v>-5.0639374498082756E-2</v>
      </c>
      <c r="Q43" s="2">
        <f t="shared" si="14"/>
        <v>-0.20339281171087364</v>
      </c>
      <c r="R43" s="2">
        <f t="shared" si="15"/>
        <v>-0.29914027042519842</v>
      </c>
      <c r="S43" s="2">
        <f t="shared" si="16"/>
        <v>-0.20370412962407569</v>
      </c>
      <c r="T43" s="2">
        <f t="shared" si="17"/>
        <v>6.8510522485865089E-3</v>
      </c>
      <c r="V43" s="13">
        <f t="shared" si="6"/>
        <v>41469</v>
      </c>
      <c r="W43" s="78">
        <f t="shared" si="10"/>
        <v>-7.7331793645823987E-3</v>
      </c>
      <c r="X43" s="78">
        <f t="shared" si="10"/>
        <v>0.23857655242836162</v>
      </c>
      <c r="Y43" s="78">
        <f t="shared" si="10"/>
        <v>-0.12428749027563801</v>
      </c>
      <c r="Z43" s="78">
        <f t="shared" si="10"/>
        <v>0.19464748616917249</v>
      </c>
      <c r="AA43" s="78">
        <f t="shared" si="10"/>
        <v>0.87921337150102485</v>
      </c>
      <c r="AC43" s="13">
        <f t="shared" si="8"/>
        <v>41819</v>
      </c>
      <c r="AD43" s="78">
        <f t="shared" si="11"/>
        <v>-0.10217785518070999</v>
      </c>
      <c r="AE43" s="78">
        <f t="shared" si="11"/>
        <v>5.2594624725996519E-2</v>
      </c>
      <c r="AF43" s="78">
        <f t="shared" si="11"/>
        <v>4.2984807765457989E-2</v>
      </c>
      <c r="AG43" s="78">
        <f t="shared" si="11"/>
        <v>7.9574956480166215E-2</v>
      </c>
      <c r="AH43" s="78">
        <f t="shared" si="11"/>
        <v>-2.8842589629819892E-2</v>
      </c>
    </row>
    <row r="44" spans="8:34">
      <c r="H44" s="122">
        <v>41112</v>
      </c>
      <c r="I44" s="77">
        <v>2398.4549999999999</v>
      </c>
      <c r="J44" s="77">
        <v>1537.2065</v>
      </c>
      <c r="K44" s="77">
        <v>1328.9022</v>
      </c>
      <c r="L44" s="77">
        <v>1509.3961999999999</v>
      </c>
      <c r="M44" s="77">
        <v>997.73860000000002</v>
      </c>
      <c r="O44" s="13">
        <f t="shared" si="12"/>
        <v>41112</v>
      </c>
      <c r="P44" s="2">
        <f t="shared" si="13"/>
        <v>-7.0852820867832511E-2</v>
      </c>
      <c r="Q44" s="2">
        <f t="shared" si="14"/>
        <v>-0.22170207649028206</v>
      </c>
      <c r="R44" s="2">
        <f t="shared" si="15"/>
        <v>-0.26370351917996804</v>
      </c>
      <c r="S44" s="2">
        <f t="shared" si="16"/>
        <v>-0.23364989145715487</v>
      </c>
      <c r="T44" s="2">
        <f t="shared" si="17"/>
        <v>-3.7082425335034475E-2</v>
      </c>
      <c r="V44" s="13">
        <f t="shared" si="6"/>
        <v>41476</v>
      </c>
      <c r="W44" s="78">
        <f t="shared" si="10"/>
        <v>-4.4755017866596747E-2</v>
      </c>
      <c r="X44" s="78">
        <f t="shared" si="10"/>
        <v>0.28567981364477624</v>
      </c>
      <c r="Y44" s="78">
        <f t="shared" si="10"/>
        <v>-0.15722966273624484</v>
      </c>
      <c r="Z44" s="78">
        <f t="shared" si="10"/>
        <v>0.26305800744206809</v>
      </c>
      <c r="AA44" s="78">
        <f t="shared" si="10"/>
        <v>0.94237301759733527</v>
      </c>
      <c r="AC44" s="13">
        <f t="shared" si="8"/>
        <v>41826</v>
      </c>
      <c r="AD44" s="78">
        <f t="shared" si="11"/>
        <v>-9.0304224978089431E-2</v>
      </c>
      <c r="AE44" s="78">
        <f t="shared" si="11"/>
        <v>9.141085612810107E-2</v>
      </c>
      <c r="AF44" s="78">
        <f t="shared" si="11"/>
        <v>4.5457075049004869E-2</v>
      </c>
      <c r="AG44" s="78">
        <f t="shared" si="11"/>
        <v>0.10634922618656728</v>
      </c>
      <c r="AH44" s="78">
        <f t="shared" si="11"/>
        <v>5.5378489029836997E-2</v>
      </c>
    </row>
    <row r="45" spans="8:34">
      <c r="H45" s="122">
        <v>41119</v>
      </c>
      <c r="I45" s="77">
        <v>2349.1080000000002</v>
      </c>
      <c r="J45" s="77">
        <v>1526.1637000000001</v>
      </c>
      <c r="K45" s="77">
        <v>1321.7959000000001</v>
      </c>
      <c r="L45" s="77">
        <v>1500.8838000000001</v>
      </c>
      <c r="M45" s="77">
        <v>978.38430000000005</v>
      </c>
      <c r="O45" s="13">
        <f t="shared" si="12"/>
        <v>41119</v>
      </c>
      <c r="P45" s="2">
        <f t="shared" si="13"/>
        <v>-8.9969554702169496E-2</v>
      </c>
      <c r="Q45" s="2">
        <f t="shared" si="14"/>
        <v>-0.22729311992506662</v>
      </c>
      <c r="R45" s="2">
        <f t="shared" si="15"/>
        <v>-0.26764086210983251</v>
      </c>
      <c r="S45" s="2">
        <f t="shared" si="16"/>
        <v>-0.23797180419548036</v>
      </c>
      <c r="T45" s="2">
        <f t="shared" si="17"/>
        <v>-5.5761261269955842E-2</v>
      </c>
      <c r="V45" s="13">
        <f t="shared" si="6"/>
        <v>41483</v>
      </c>
      <c r="W45" s="78">
        <f t="shared" si="10"/>
        <v>-3.01329288746357E-2</v>
      </c>
      <c r="X45" s="78">
        <f t="shared" si="10"/>
        <v>0.35871542536218004</v>
      </c>
      <c r="Y45" s="78">
        <f t="shared" si="10"/>
        <v>-0.15448441813993929</v>
      </c>
      <c r="Z45" s="78">
        <f t="shared" si="10"/>
        <v>0.33210103887069575</v>
      </c>
      <c r="AA45" s="78">
        <f t="shared" si="10"/>
        <v>1.1226216113949845</v>
      </c>
      <c r="AC45" s="13">
        <f t="shared" si="8"/>
        <v>41833</v>
      </c>
      <c r="AD45" s="78">
        <f t="shared" si="11"/>
        <v>-0.10311690621723602</v>
      </c>
      <c r="AE45" s="78">
        <f t="shared" si="11"/>
        <v>8.5526998052900316E-2</v>
      </c>
      <c r="AF45" s="78">
        <f t="shared" si="11"/>
        <v>6.9063582673669854E-2</v>
      </c>
      <c r="AG45" s="78">
        <f t="shared" si="11"/>
        <v>0.1111829555403514</v>
      </c>
      <c r="AH45" s="78">
        <f t="shared" si="11"/>
        <v>8.6911938623666085E-3</v>
      </c>
    </row>
    <row r="46" spans="8:34">
      <c r="H46" s="122">
        <v>41126</v>
      </c>
      <c r="I46" s="77">
        <v>2353.7370000000001</v>
      </c>
      <c r="J46" s="77">
        <v>1503.5590999999999</v>
      </c>
      <c r="K46" s="77">
        <v>1286.2637</v>
      </c>
      <c r="L46" s="77">
        <v>1473.1112000000001</v>
      </c>
      <c r="M46" s="77">
        <v>1002.9176</v>
      </c>
      <c r="O46" s="13">
        <f t="shared" si="12"/>
        <v>41126</v>
      </c>
      <c r="P46" s="2">
        <f t="shared" si="13"/>
        <v>-8.8176307677646282E-2</v>
      </c>
      <c r="Q46" s="2">
        <f t="shared" si="14"/>
        <v>-0.23873797996291313</v>
      </c>
      <c r="R46" s="2">
        <f t="shared" si="15"/>
        <v>-0.28732796460375087</v>
      </c>
      <c r="S46" s="2">
        <f t="shared" si="16"/>
        <v>-0.25207249891335293</v>
      </c>
      <c r="T46" s="2">
        <f t="shared" si="17"/>
        <v>-3.2084172166128466E-2</v>
      </c>
      <c r="V46" s="13">
        <f t="shared" si="6"/>
        <v>41490</v>
      </c>
      <c r="W46" s="78">
        <f t="shared" si="10"/>
        <v>-1.9991661964165797E-2</v>
      </c>
      <c r="X46" s="78">
        <f t="shared" si="10"/>
        <v>0.36703701576360959</v>
      </c>
      <c r="Y46" s="78">
        <f t="shared" si="10"/>
        <v>-0.12154216940982676</v>
      </c>
      <c r="Z46" s="78">
        <f t="shared" si="10"/>
        <v>0.34037531910983954</v>
      </c>
      <c r="AA46" s="78">
        <f t="shared" si="10"/>
        <v>1.1003929292693453</v>
      </c>
      <c r="AC46" s="13">
        <f t="shared" si="8"/>
        <v>41840</v>
      </c>
      <c r="AD46" s="78">
        <f t="shared" si="11"/>
        <v>-9.6379872658165944E-2</v>
      </c>
      <c r="AE46" s="78">
        <f t="shared" si="11"/>
        <v>5.8147741605661496E-2</v>
      </c>
      <c r="AF46" s="78">
        <f t="shared" si="11"/>
        <v>5.3906438048072935E-2</v>
      </c>
      <c r="AG46" s="78">
        <f t="shared" si="11"/>
        <v>9.5704823617709822E-2</v>
      </c>
      <c r="AH46" s="78">
        <f t="shared" si="11"/>
        <v>-5.5569232549320224E-2</v>
      </c>
    </row>
    <row r="47" spans="8:34">
      <c r="H47" s="122">
        <v>41133</v>
      </c>
      <c r="I47" s="77">
        <v>2399.7510000000002</v>
      </c>
      <c r="J47" s="77">
        <v>1572.2725</v>
      </c>
      <c r="K47" s="77">
        <v>1318.2426</v>
      </c>
      <c r="L47" s="77">
        <v>1544.6527000000001</v>
      </c>
      <c r="M47" s="77">
        <v>1065.2212999999999</v>
      </c>
      <c r="O47" s="13">
        <f t="shared" si="12"/>
        <v>41133</v>
      </c>
      <c r="P47" s="2">
        <f t="shared" si="13"/>
        <v>-7.0350758188250984E-2</v>
      </c>
      <c r="Q47" s="2">
        <f t="shared" si="14"/>
        <v>-0.20394792635769299</v>
      </c>
      <c r="R47" s="2">
        <f t="shared" si="15"/>
        <v>-0.26960961668432104</v>
      </c>
      <c r="S47" s="2">
        <f t="shared" si="16"/>
        <v>-0.21574947365973296</v>
      </c>
      <c r="T47" s="2">
        <f t="shared" si="17"/>
        <v>2.8045131938827961E-2</v>
      </c>
      <c r="V47" s="13">
        <f t="shared" si="6"/>
        <v>41497</v>
      </c>
      <c r="W47" s="78">
        <f t="shared" si="10"/>
        <v>-3.094492797105719E-3</v>
      </c>
      <c r="X47" s="78">
        <f t="shared" si="10"/>
        <v>0.37819471568064333</v>
      </c>
      <c r="Y47" s="78">
        <f t="shared" si="10"/>
        <v>-9.1345165276019324E-2</v>
      </c>
      <c r="Z47" s="78">
        <f t="shared" si="10"/>
        <v>0.35234320140178621</v>
      </c>
      <c r="AA47" s="78">
        <f t="shared" si="10"/>
        <v>1.0868224683679104</v>
      </c>
      <c r="AC47" s="13">
        <f t="shared" si="8"/>
        <v>41847</v>
      </c>
      <c r="AD47" s="78">
        <f t="shared" si="11"/>
        <v>-5.6166442098881331E-2</v>
      </c>
      <c r="AE47" s="78">
        <f t="shared" si="11"/>
        <v>5.0376148626477324E-2</v>
      </c>
      <c r="AF47" s="78">
        <f t="shared" si="11"/>
        <v>9.0185503310474369E-2</v>
      </c>
      <c r="AG47" s="78">
        <f t="shared" si="11"/>
        <v>8.8143949817161005E-2</v>
      </c>
      <c r="AH47" s="78">
        <f t="shared" si="11"/>
        <v>-8.3354529217700368E-2</v>
      </c>
    </row>
    <row r="48" spans="8:34">
      <c r="H48" s="122">
        <v>41140</v>
      </c>
      <c r="I48" s="77">
        <v>2313.4760000000001</v>
      </c>
      <c r="J48" s="77">
        <v>1532.8844999999999</v>
      </c>
      <c r="K48" s="77">
        <v>1311.136</v>
      </c>
      <c r="L48" s="77">
        <v>1492.7488000000001</v>
      </c>
      <c r="M48" s="77">
        <v>1059.5064</v>
      </c>
      <c r="O48" s="13">
        <f t="shared" si="12"/>
        <v>41140</v>
      </c>
      <c r="P48" s="2">
        <f t="shared" si="13"/>
        <v>-0.10377317923831353</v>
      </c>
      <c r="Q48" s="2">
        <f t="shared" si="14"/>
        <v>-0.22389033397254565</v>
      </c>
      <c r="R48" s="2">
        <f t="shared" si="15"/>
        <v>-0.27354712583329799</v>
      </c>
      <c r="S48" s="2">
        <f t="shared" si="16"/>
        <v>-0.24210210353835404</v>
      </c>
      <c r="T48" s="2">
        <f t="shared" si="17"/>
        <v>2.2529681652096789E-2</v>
      </c>
      <c r="V48" s="13">
        <f t="shared" si="6"/>
        <v>41504</v>
      </c>
      <c r="W48" s="78">
        <f t="shared" si="10"/>
        <v>4.8135585533330971E-3</v>
      </c>
      <c r="X48" s="78">
        <f t="shared" si="10"/>
        <v>0.34580656072499827</v>
      </c>
      <c r="Y48" s="78">
        <f t="shared" si="10"/>
        <v>-9.4090333602818932E-2</v>
      </c>
      <c r="Z48" s="78">
        <f t="shared" si="10"/>
        <v>0.32290752541394041</v>
      </c>
      <c r="AA48" s="78">
        <f t="shared" si="10"/>
        <v>1.0065432365672677</v>
      </c>
      <c r="AC48" s="13">
        <f t="shared" si="8"/>
        <v>41854</v>
      </c>
      <c r="AD48" s="78">
        <f t="shared" si="11"/>
        <v>-2.7377784532672811E-2</v>
      </c>
      <c r="AE48" s="78">
        <f t="shared" si="11"/>
        <v>6.7807851177579259E-2</v>
      </c>
      <c r="AF48" s="78">
        <f t="shared" si="11"/>
        <v>8.4631525715513689E-2</v>
      </c>
      <c r="AG48" s="78">
        <f t="shared" si="11"/>
        <v>0.10915790002288195</v>
      </c>
      <c r="AH48" s="78">
        <f t="shared" si="11"/>
        <v>-6.5854219541358616E-2</v>
      </c>
    </row>
    <row r="49" spans="8:34">
      <c r="H49" s="122">
        <v>41147</v>
      </c>
      <c r="I49" s="77">
        <v>2275.6770000000001</v>
      </c>
      <c r="J49" s="77">
        <v>1566.3278</v>
      </c>
      <c r="K49" s="77">
        <v>1385.7534000000001</v>
      </c>
      <c r="L49" s="77">
        <v>1507.0724</v>
      </c>
      <c r="M49" s="77">
        <v>1099.1029000000001</v>
      </c>
      <c r="O49" s="13">
        <f t="shared" si="12"/>
        <v>41147</v>
      </c>
      <c r="P49" s="2">
        <f t="shared" si="13"/>
        <v>-0.11841628666539339</v>
      </c>
      <c r="Q49" s="2">
        <f t="shared" si="14"/>
        <v>-0.20695776769383634</v>
      </c>
      <c r="R49" s="2">
        <f t="shared" si="15"/>
        <v>-0.23220433249008532</v>
      </c>
      <c r="S49" s="2">
        <f t="shared" si="16"/>
        <v>-0.23482973037700361</v>
      </c>
      <c r="T49" s="2">
        <f t="shared" si="17"/>
        <v>6.0744265858041491E-2</v>
      </c>
      <c r="V49" s="13">
        <f t="shared" si="6"/>
        <v>41511</v>
      </c>
      <c r="W49" s="78">
        <f t="shared" si="10"/>
        <v>-2.6937263257782451E-3</v>
      </c>
      <c r="X49" s="78">
        <f t="shared" si="10"/>
        <v>0.44027768204735462</v>
      </c>
      <c r="Y49" s="78">
        <f t="shared" si="10"/>
        <v>-0.11879700108302704</v>
      </c>
      <c r="Z49" s="78">
        <f t="shared" si="10"/>
        <v>0.43021591185021357</v>
      </c>
      <c r="AA49" s="78">
        <f t="shared" si="10"/>
        <v>1.1837933519276369</v>
      </c>
      <c r="AC49" s="13">
        <f t="shared" si="8"/>
        <v>41861</v>
      </c>
      <c r="AD49" s="78">
        <f t="shared" si="11"/>
        <v>-2.6654602498318303E-2</v>
      </c>
      <c r="AE49" s="78">
        <f t="shared" si="11"/>
        <v>9.7310043988231731E-2</v>
      </c>
      <c r="AF49" s="78">
        <f t="shared" si="11"/>
        <v>9.5521974401693521E-2</v>
      </c>
      <c r="AG49" s="78">
        <f t="shared" si="11"/>
        <v>0.14109169852213221</v>
      </c>
      <c r="AH49" s="78">
        <f t="shared" si="11"/>
        <v>-3.5130632872689915E-2</v>
      </c>
    </row>
    <row r="50" spans="8:34">
      <c r="H50" s="122">
        <v>41154</v>
      </c>
      <c r="I50" s="77">
        <v>2204.8679999999999</v>
      </c>
      <c r="J50" s="77">
        <v>1522.8101999999999</v>
      </c>
      <c r="K50" s="77">
        <v>1343.1147000000001</v>
      </c>
      <c r="L50" s="77">
        <v>1458.3849</v>
      </c>
      <c r="M50" s="77">
        <v>1099.0418999999999</v>
      </c>
      <c r="O50" s="13">
        <f t="shared" si="12"/>
        <v>41154</v>
      </c>
      <c r="P50" s="2">
        <f t="shared" si="13"/>
        <v>-0.14584727144816811</v>
      </c>
      <c r="Q50" s="2">
        <f t="shared" si="14"/>
        <v>-0.22899101938521715</v>
      </c>
      <c r="R50" s="2">
        <f t="shared" si="15"/>
        <v>-0.2558288887266098</v>
      </c>
      <c r="S50" s="2">
        <f t="shared" si="16"/>
        <v>-0.25954933077726949</v>
      </c>
      <c r="T50" s="2">
        <f t="shared" si="17"/>
        <v>6.0685394754874222E-2</v>
      </c>
      <c r="V50" s="13">
        <f t="shared" si="6"/>
        <v>41518</v>
      </c>
      <c r="W50" s="78">
        <f t="shared" si="10"/>
        <v>9.0724109570161637E-3</v>
      </c>
      <c r="X50" s="78">
        <f t="shared" si="10"/>
        <v>0.38253194205118368</v>
      </c>
      <c r="Y50" s="78">
        <f t="shared" si="10"/>
        <v>-0.11056149610262833</v>
      </c>
      <c r="Z50" s="78">
        <f t="shared" si="10"/>
        <v>0.37349547503888392</v>
      </c>
      <c r="AA50" s="78">
        <f t="shared" si="10"/>
        <v>1.045807646454199</v>
      </c>
      <c r="AC50" s="13">
        <f t="shared" si="8"/>
        <v>41868</v>
      </c>
      <c r="AD50" s="78">
        <f t="shared" si="11"/>
        <v>-1.4336708043646396E-2</v>
      </c>
      <c r="AE50" s="78">
        <f t="shared" si="11"/>
        <v>0.12539399284355279</v>
      </c>
      <c r="AF50" s="78">
        <f t="shared" si="11"/>
        <v>0.1194287429576959</v>
      </c>
      <c r="AG50" s="78">
        <f t="shared" si="11"/>
        <v>0.16492591118977229</v>
      </c>
      <c r="AH50" s="78">
        <f t="shared" si="11"/>
        <v>6.380032473831454E-3</v>
      </c>
    </row>
    <row r="51" spans="8:34">
      <c r="H51" s="122">
        <v>41161</v>
      </c>
      <c r="I51" s="77">
        <v>2317.1790000000001</v>
      </c>
      <c r="J51" s="77">
        <v>1609.6937</v>
      </c>
      <c r="K51" s="77">
        <v>1371.5404000000001</v>
      </c>
      <c r="L51" s="77">
        <v>1558.8364999999999</v>
      </c>
      <c r="M51" s="77">
        <v>1151.5721000000001</v>
      </c>
      <c r="O51" s="13">
        <f t="shared" si="12"/>
        <v>41161</v>
      </c>
      <c r="P51" s="2">
        <f t="shared" si="13"/>
        <v>-0.10233865909750361</v>
      </c>
      <c r="Q51" s="2">
        <f t="shared" si="14"/>
        <v>-0.18500132272620839</v>
      </c>
      <c r="R51" s="2">
        <f t="shared" si="15"/>
        <v>-0.24007923997529756</v>
      </c>
      <c r="S51" s="2">
        <f t="shared" si="16"/>
        <v>-0.208548079705283</v>
      </c>
      <c r="T51" s="2">
        <f t="shared" si="17"/>
        <v>0.11138229350236739</v>
      </c>
      <c r="V51" s="13">
        <f t="shared" si="6"/>
        <v>41525</v>
      </c>
      <c r="W51" s="78">
        <f t="shared" si="10"/>
        <v>2.820454004306816E-2</v>
      </c>
      <c r="X51" s="78">
        <f t="shared" si="10"/>
        <v>0.45368581275129216</v>
      </c>
      <c r="Y51" s="78">
        <f t="shared" si="10"/>
        <v>-0.10781640404533477</v>
      </c>
      <c r="Z51" s="78">
        <f t="shared" si="10"/>
        <v>0.43679767943981052</v>
      </c>
      <c r="AA51" s="78">
        <f t="shared" si="10"/>
        <v>1.22954262755007</v>
      </c>
      <c r="AC51" s="13">
        <f t="shared" si="8"/>
        <v>41875</v>
      </c>
      <c r="AD51" s="78">
        <f t="shared" si="11"/>
        <v>-1.236215386324091E-2</v>
      </c>
      <c r="AE51" s="78">
        <f t="shared" si="11"/>
        <v>0.15977196923203585</v>
      </c>
      <c r="AF51" s="78">
        <f t="shared" si="11"/>
        <v>9.5948660988330881E-2</v>
      </c>
      <c r="AG51" s="78">
        <f t="shared" si="11"/>
        <v>0.2108070068920509</v>
      </c>
      <c r="AH51" s="78">
        <f t="shared" si="11"/>
        <v>3.4463147193422694E-2</v>
      </c>
    </row>
    <row r="52" spans="8:34">
      <c r="H52" s="122">
        <v>41168</v>
      </c>
      <c r="I52" s="77">
        <v>2315.5419999999999</v>
      </c>
      <c r="J52" s="77">
        <v>1615.1858</v>
      </c>
      <c r="K52" s="77">
        <v>1346.6679999999999</v>
      </c>
      <c r="L52" s="77">
        <v>1573.4443000000001</v>
      </c>
      <c r="M52" s="77">
        <v>1154.0171</v>
      </c>
      <c r="O52" s="13">
        <f t="shared" si="12"/>
        <v>41168</v>
      </c>
      <c r="P52" s="2">
        <f t="shared" si="13"/>
        <v>-0.10297282314570944</v>
      </c>
      <c r="Q52" s="2">
        <f t="shared" si="14"/>
        <v>-0.18222063579461678</v>
      </c>
      <c r="R52" s="2">
        <f t="shared" si="15"/>
        <v>-0.25386013415212139</v>
      </c>
      <c r="S52" s="2">
        <f t="shared" si="16"/>
        <v>-0.20113141261974754</v>
      </c>
      <c r="T52" s="2">
        <f t="shared" si="17"/>
        <v>0.1137419631293175</v>
      </c>
      <c r="V52" s="13">
        <f t="shared" si="6"/>
        <v>41532</v>
      </c>
      <c r="W52" s="78">
        <f t="shared" si="10"/>
        <v>8.5384626790039331E-2</v>
      </c>
      <c r="X52" s="78">
        <f t="shared" si="10"/>
        <v>0.40627359754930104</v>
      </c>
      <c r="Y52" s="78">
        <f t="shared" si="10"/>
        <v>-6.9383894931128842E-2</v>
      </c>
      <c r="Z52" s="78">
        <f t="shared" si="10"/>
        <v>0.38787238231491616</v>
      </c>
      <c r="AA52" s="78">
        <f t="shared" si="10"/>
        <v>1.0906192459058879</v>
      </c>
      <c r="AC52" s="13">
        <f t="shared" si="8"/>
        <v>41882</v>
      </c>
      <c r="AD52" s="78">
        <f t="shared" si="11"/>
        <v>-2.3667927503088881E-2</v>
      </c>
      <c r="AE52" s="78">
        <f t="shared" si="11"/>
        <v>0.13233517180737042</v>
      </c>
      <c r="AF52" s="78">
        <f t="shared" si="11"/>
        <v>8.3758356051859328E-2</v>
      </c>
      <c r="AG52" s="78">
        <f t="shared" si="11"/>
        <v>0.18278102928354789</v>
      </c>
      <c r="AH52" s="78">
        <f t="shared" si="11"/>
        <v>2.1559927407044377E-3</v>
      </c>
    </row>
    <row r="53" spans="8:34">
      <c r="H53" s="122">
        <v>41175</v>
      </c>
      <c r="I53" s="77">
        <v>2199.0630000000001</v>
      </c>
      <c r="J53" s="77">
        <v>1523.9187999999999</v>
      </c>
      <c r="K53" s="77">
        <v>1247.1780000000001</v>
      </c>
      <c r="L53" s="77">
        <v>1486.7202</v>
      </c>
      <c r="M53" s="77">
        <v>1106.6837</v>
      </c>
      <c r="O53" s="13">
        <f t="shared" si="12"/>
        <v>41175</v>
      </c>
      <c r="P53" s="2">
        <f t="shared" si="13"/>
        <v>-0.14809609386712619</v>
      </c>
      <c r="Q53" s="2">
        <f t="shared" si="14"/>
        <v>-0.22842972779686987</v>
      </c>
      <c r="R53" s="2">
        <f t="shared" si="15"/>
        <v>-0.30898393248489919</v>
      </c>
      <c r="S53" s="2">
        <f t="shared" si="16"/>
        <v>-0.24516294221302504</v>
      </c>
      <c r="T53" s="2">
        <f t="shared" si="17"/>
        <v>6.8060496331654674E-2</v>
      </c>
      <c r="V53" s="13">
        <f t="shared" si="6"/>
        <v>41539</v>
      </c>
      <c r="W53" s="78">
        <f t="shared" si="10"/>
        <v>6.0792654155542802E-2</v>
      </c>
      <c r="X53" s="78">
        <f t="shared" si="10"/>
        <v>0.42270521411704642</v>
      </c>
      <c r="Y53" s="78">
        <f t="shared" si="10"/>
        <v>-4.4677227450920731E-2</v>
      </c>
      <c r="Z53" s="78">
        <f t="shared" si="10"/>
        <v>0.39098689434757228</v>
      </c>
      <c r="AA53" s="78">
        <f t="shared" si="10"/>
        <v>1.1540269903161451</v>
      </c>
      <c r="AC53" s="13">
        <f t="shared" si="8"/>
        <v>41889</v>
      </c>
      <c r="AD53" s="78">
        <f t="shared" si="11"/>
        <v>2.2667497852792318E-2</v>
      </c>
      <c r="AE53" s="78">
        <f t="shared" si="11"/>
        <v>0.20355765658050773</v>
      </c>
      <c r="AF53" s="78">
        <f t="shared" si="11"/>
        <v>0.12563948823778359</v>
      </c>
      <c r="AG53" s="78">
        <f t="shared" si="11"/>
        <v>0.25726498892150107</v>
      </c>
      <c r="AH53" s="78">
        <f t="shared" si="11"/>
        <v>7.6608483802080629E-2</v>
      </c>
    </row>
    <row r="54" spans="8:34">
      <c r="H54" s="122">
        <v>41182</v>
      </c>
      <c r="I54" s="77">
        <v>2293.1060000000002</v>
      </c>
      <c r="J54" s="77">
        <v>1566.9</v>
      </c>
      <c r="K54" s="77">
        <v>1311.14</v>
      </c>
      <c r="L54" s="77">
        <v>1523.77</v>
      </c>
      <c r="M54" s="77">
        <v>1122.1358</v>
      </c>
      <c r="O54" s="13">
        <f t="shared" si="12"/>
        <v>41182</v>
      </c>
      <c r="P54" s="2">
        <f t="shared" si="13"/>
        <v>-0.11166439589191857</v>
      </c>
      <c r="Q54" s="2">
        <f t="shared" si="14"/>
        <v>-0.20666805901004381</v>
      </c>
      <c r="R54" s="2">
        <f t="shared" si="15"/>
        <v>-0.273544909578465</v>
      </c>
      <c r="S54" s="2">
        <f t="shared" si="16"/>
        <v>-0.22635203076943544</v>
      </c>
      <c r="T54" s="2">
        <f t="shared" si="17"/>
        <v>8.2973318843964528E-2</v>
      </c>
      <c r="V54" s="13">
        <f t="shared" si="6"/>
        <v>41546</v>
      </c>
      <c r="W54" s="78">
        <f t="shared" si="10"/>
        <v>4.4422281394754348E-2</v>
      </c>
      <c r="X54" s="78">
        <f t="shared" si="10"/>
        <v>0.46959397536537106</v>
      </c>
      <c r="Y54" s="78">
        <f t="shared" si="10"/>
        <v>-0.10232599112222951</v>
      </c>
      <c r="Z54" s="78">
        <f t="shared" si="10"/>
        <v>0.44407193999094363</v>
      </c>
      <c r="AA54" s="78">
        <f t="shared" si="10"/>
        <v>1.2920935237963174</v>
      </c>
      <c r="AC54" s="13">
        <f t="shared" si="8"/>
        <v>41896</v>
      </c>
      <c r="AD54" s="78">
        <f t="shared" si="11"/>
        <v>1.8115876977216061E-2</v>
      </c>
      <c r="AE54" s="78">
        <f t="shared" si="11"/>
        <v>0.22591404168346574</v>
      </c>
      <c r="AF54" s="78">
        <f t="shared" si="11"/>
        <v>0.11749837273698716</v>
      </c>
      <c r="AG54" s="78">
        <f t="shared" si="11"/>
        <v>0.29137594932998412</v>
      </c>
      <c r="AH54" s="78">
        <f t="shared" si="11"/>
        <v>7.9713139786850906E-2</v>
      </c>
    </row>
    <row r="55" spans="8:34">
      <c r="H55" s="122">
        <v>41196</v>
      </c>
      <c r="I55" s="77">
        <v>2304.5309999999999</v>
      </c>
      <c r="J55" s="77">
        <v>1564.46</v>
      </c>
      <c r="K55" s="77">
        <v>1314.69</v>
      </c>
      <c r="L55" s="77">
        <v>1518.66</v>
      </c>
      <c r="M55" s="77">
        <v>1122.3014000000001</v>
      </c>
      <c r="O55" s="13">
        <f t="shared" si="12"/>
        <v>41196</v>
      </c>
      <c r="P55" s="2">
        <f t="shared" si="13"/>
        <v>-0.10723841895193642</v>
      </c>
      <c r="Q55" s="2">
        <f t="shared" si="14"/>
        <v>-0.20790344731562527</v>
      </c>
      <c r="R55" s="2">
        <f t="shared" si="15"/>
        <v>-0.27157798341421369</v>
      </c>
      <c r="S55" s="2">
        <f t="shared" si="16"/>
        <v>-0.22894647817473157</v>
      </c>
      <c r="T55" s="2">
        <f t="shared" si="17"/>
        <v>8.3133139412562951E-2</v>
      </c>
      <c r="V55" s="13">
        <f t="shared" si="6"/>
        <v>41553</v>
      </c>
      <c r="W55" s="78">
        <f t="shared" si="10"/>
        <v>5.0556319681689166E-2</v>
      </c>
      <c r="X55" s="78">
        <f t="shared" si="10"/>
        <v>0.50281013466079516</v>
      </c>
      <c r="Y55" s="78">
        <f t="shared" si="10"/>
        <v>-9.9580822795430124E-2</v>
      </c>
      <c r="Z55" s="78">
        <f t="shared" si="10"/>
        <v>0.47371650577186841</v>
      </c>
      <c r="AA55" s="78">
        <f t="shared" si="10"/>
        <v>1.3762971469228589</v>
      </c>
      <c r="AC55" s="13">
        <f t="shared" si="8"/>
        <v>41903</v>
      </c>
      <c r="AD55" s="78">
        <f t="shared" si="11"/>
        <v>1.2626457689884241E-2</v>
      </c>
      <c r="AE55" s="78">
        <f t="shared" si="11"/>
        <v>0.21972827804217188</v>
      </c>
      <c r="AF55" s="78">
        <f t="shared" si="11"/>
        <v>0.12762848325832898</v>
      </c>
      <c r="AG55" s="78">
        <f t="shared" si="11"/>
        <v>0.29011147121692171</v>
      </c>
      <c r="AH55" s="78">
        <f t="shared" si="11"/>
        <v>5.2082817368095613E-2</v>
      </c>
    </row>
    <row r="56" spans="8:34">
      <c r="H56" s="122">
        <v>41203</v>
      </c>
      <c r="I56" s="77">
        <v>2332.4699999999998</v>
      </c>
      <c r="J56" s="77">
        <v>1545.86</v>
      </c>
      <c r="K56" s="77">
        <v>1314.68</v>
      </c>
      <c r="L56" s="77">
        <v>1493.73</v>
      </c>
      <c r="M56" s="77">
        <v>1116.0943</v>
      </c>
      <c r="O56" s="13">
        <f t="shared" si="12"/>
        <v>41203</v>
      </c>
      <c r="P56" s="2">
        <f t="shared" si="13"/>
        <v>-9.641501678772102E-2</v>
      </c>
      <c r="Q56" s="2">
        <f t="shared" si="14"/>
        <v>-0.21732075161227038</v>
      </c>
      <c r="R56" s="2">
        <f t="shared" si="15"/>
        <v>-0.27158352405129615</v>
      </c>
      <c r="S56" s="2">
        <f t="shared" si="16"/>
        <v>-0.24160392901896521</v>
      </c>
      <c r="T56" s="2">
        <f t="shared" si="17"/>
        <v>7.714266688027549E-2</v>
      </c>
      <c r="V56" s="13">
        <f t="shared" si="6"/>
        <v>41560</v>
      </c>
      <c r="W56" s="78">
        <f t="shared" si="10"/>
        <v>7.6491012626542121E-2</v>
      </c>
      <c r="X56" s="78">
        <f t="shared" si="10"/>
        <v>0.57769366264598898</v>
      </c>
      <c r="Y56" s="78">
        <f t="shared" si="10"/>
        <v>-3.9186967066827449E-2</v>
      </c>
      <c r="Z56" s="78">
        <f t="shared" si="10"/>
        <v>0.55581898843001265</v>
      </c>
      <c r="AA56" s="78">
        <f t="shared" si="10"/>
        <v>1.4405437381108421</v>
      </c>
      <c r="AC56" s="13">
        <f t="shared" si="8"/>
        <v>41908</v>
      </c>
      <c r="AD56" s="78">
        <f t="shared" si="11"/>
        <v>1.7632781357268978E-2</v>
      </c>
      <c r="AE56" s="78">
        <f t="shared" si="11"/>
        <v>0.26680070602127892</v>
      </c>
      <c r="AF56" s="78">
        <f t="shared" si="11"/>
        <v>0.12555894286061675</v>
      </c>
      <c r="AG56" s="78">
        <f t="shared" si="11"/>
        <v>0.34423662428335144</v>
      </c>
      <c r="AH56" s="78">
        <f t="shared" si="11"/>
        <v>0.1007576397911667</v>
      </c>
    </row>
    <row r="57" spans="8:34">
      <c r="H57" s="122">
        <v>41210</v>
      </c>
      <c r="I57" s="77">
        <v>2247.9070000000002</v>
      </c>
      <c r="J57" s="77">
        <v>1490.61</v>
      </c>
      <c r="K57" s="77">
        <v>1282.7</v>
      </c>
      <c r="L57" s="77">
        <v>1438.07</v>
      </c>
      <c r="M57" s="77">
        <v>1067.27</v>
      </c>
      <c r="O57" s="13">
        <f t="shared" si="12"/>
        <v>41210</v>
      </c>
      <c r="P57" s="2">
        <f t="shared" si="13"/>
        <v>-0.12917421923636108</v>
      </c>
      <c r="Q57" s="2">
        <f t="shared" si="14"/>
        <v>-0.24529419582676726</v>
      </c>
      <c r="R57" s="2">
        <f t="shared" si="15"/>
        <v>-0.28930248144080495</v>
      </c>
      <c r="S57" s="2">
        <f t="shared" si="16"/>
        <v>-0.26986360467039117</v>
      </c>
      <c r="T57" s="2">
        <f t="shared" si="17"/>
        <v>3.0022332415201358E-2</v>
      </c>
      <c r="V57" s="13">
        <f t="shared" si="6"/>
        <v>41567</v>
      </c>
      <c r="W57" s="78">
        <f t="shared" si="10"/>
        <v>5.7977258792223152E-2</v>
      </c>
      <c r="X57" s="78">
        <f t="shared" si="10"/>
        <v>0.54104537622056292</v>
      </c>
      <c r="Y57" s="78">
        <f t="shared" si="10"/>
        <v>-6.3893558277529516E-2</v>
      </c>
      <c r="Z57" s="78">
        <f t="shared" si="10"/>
        <v>0.5220755100835428</v>
      </c>
      <c r="AA57" s="78">
        <f t="shared" si="10"/>
        <v>1.3763300306433499</v>
      </c>
      <c r="AC57" s="20"/>
      <c r="AD57" s="21"/>
      <c r="AE57" s="21"/>
      <c r="AF57" s="21"/>
      <c r="AG57" s="2"/>
      <c r="AH57" s="2"/>
    </row>
    <row r="58" spans="8:34">
      <c r="H58" s="122">
        <v>41217</v>
      </c>
      <c r="I58" s="77">
        <v>2306.7739999999999</v>
      </c>
      <c r="J58" s="77">
        <v>1493.75</v>
      </c>
      <c r="K58" s="77">
        <v>1282.7</v>
      </c>
      <c r="L58" s="77">
        <v>1432.64</v>
      </c>
      <c r="M58" s="77">
        <v>1103.5782999999999</v>
      </c>
      <c r="O58" s="13">
        <f t="shared" si="12"/>
        <v>41217</v>
      </c>
      <c r="P58" s="2">
        <f t="shared" si="13"/>
        <v>-0.1063694941137413</v>
      </c>
      <c r="Q58" s="2">
        <f t="shared" si="14"/>
        <v>-0.2437043928433551</v>
      </c>
      <c r="R58" s="2">
        <f t="shared" si="15"/>
        <v>-0.28930248144080495</v>
      </c>
      <c r="S58" s="2">
        <f t="shared" si="16"/>
        <v>-0.27262052236329881</v>
      </c>
      <c r="T58" s="2">
        <f t="shared" si="17"/>
        <v>6.5063474630414841E-2</v>
      </c>
      <c r="V58" s="13">
        <f t="shared" si="6"/>
        <v>41574</v>
      </c>
      <c r="W58" s="78">
        <f t="shared" si="10"/>
        <v>3.2904279174185591E-2</v>
      </c>
      <c r="X58" s="78">
        <f t="shared" si="10"/>
        <v>0.43239249473482677</v>
      </c>
      <c r="Y58" s="78">
        <f t="shared" si="10"/>
        <v>-7.7619476181033487E-2</v>
      </c>
      <c r="Z58" s="78">
        <f t="shared" si="10"/>
        <v>0.4159495855673756</v>
      </c>
      <c r="AA58" s="78">
        <f t="shared" si="10"/>
        <v>1.1475018442509364</v>
      </c>
      <c r="AC58" s="20"/>
      <c r="AD58" s="21"/>
      <c r="AE58" s="21"/>
      <c r="AF58" s="21"/>
      <c r="AG58" s="2"/>
      <c r="AH58" s="2"/>
    </row>
    <row r="59" spans="8:34">
      <c r="H59" s="122">
        <v>41224</v>
      </c>
      <c r="I59" s="77">
        <v>2240.924</v>
      </c>
      <c r="J59" s="77">
        <v>1436.59</v>
      </c>
      <c r="K59" s="77">
        <v>1229.4000000000001</v>
      </c>
      <c r="L59" s="77">
        <v>1376.25</v>
      </c>
      <c r="M59" s="77">
        <v>1071.8958</v>
      </c>
      <c r="O59" s="13">
        <f t="shared" si="12"/>
        <v>41224</v>
      </c>
      <c r="P59" s="2">
        <f t="shared" si="13"/>
        <v>-0.13187939183784003</v>
      </c>
      <c r="Q59" s="2">
        <f t="shared" si="14"/>
        <v>-0.27264488282164723</v>
      </c>
      <c r="R59" s="2">
        <f t="shared" si="15"/>
        <v>-0.31883407708998646</v>
      </c>
      <c r="S59" s="2">
        <f t="shared" si="16"/>
        <v>-0.30125083335833847</v>
      </c>
      <c r="T59" s="2">
        <f t="shared" si="17"/>
        <v>3.448669223538392E-2</v>
      </c>
      <c r="V59" s="13">
        <f t="shared" si="6"/>
        <v>41581</v>
      </c>
      <c r="W59" s="78">
        <f t="shared" si="10"/>
        <v>4.0056587004700051E-2</v>
      </c>
      <c r="X59" s="78">
        <f t="shared" si="10"/>
        <v>0.36562716191205547</v>
      </c>
      <c r="Y59" s="78">
        <f t="shared" si="10"/>
        <v>-6.3893482008023583E-2</v>
      </c>
      <c r="Z59" s="78">
        <f t="shared" si="10"/>
        <v>0.34243015678219146</v>
      </c>
      <c r="AA59" s="78">
        <f t="shared" si="10"/>
        <v>1.0078569813029761</v>
      </c>
      <c r="AC59" s="20"/>
      <c r="AD59" s="21"/>
      <c r="AE59" s="21"/>
      <c r="AF59" s="21"/>
      <c r="AG59" s="2"/>
      <c r="AH59" s="2"/>
    </row>
    <row r="60" spans="8:34">
      <c r="H60" s="122">
        <v>41231</v>
      </c>
      <c r="I60" s="77">
        <v>2177.2399999999998</v>
      </c>
      <c r="J60" s="77">
        <v>1364.03</v>
      </c>
      <c r="K60" s="77">
        <v>1168.99</v>
      </c>
      <c r="L60" s="77">
        <v>1306.01</v>
      </c>
      <c r="M60" s="77">
        <v>1018.4218</v>
      </c>
      <c r="O60" s="13">
        <f t="shared" si="12"/>
        <v>41231</v>
      </c>
      <c r="P60" s="2">
        <f t="shared" si="13"/>
        <v>-0.15655019406504589</v>
      </c>
      <c r="Q60" s="2">
        <f t="shared" si="14"/>
        <v>-0.30938249571221532</v>
      </c>
      <c r="R60" s="2">
        <f t="shared" si="15"/>
        <v>-0.35230506570475295</v>
      </c>
      <c r="S60" s="2">
        <f t="shared" si="16"/>
        <v>-0.33691306148906353</v>
      </c>
      <c r="T60" s="2">
        <f t="shared" si="17"/>
        <v>-1.7121067941113566E-2</v>
      </c>
      <c r="V60" s="13">
        <f t="shared" si="6"/>
        <v>41588</v>
      </c>
      <c r="W60" s="78">
        <f t="shared" si="10"/>
        <v>6.4711356561797384E-3</v>
      </c>
      <c r="X60" s="78">
        <f t="shared" si="10"/>
        <v>0.33943391409790014</v>
      </c>
      <c r="Y60" s="78">
        <f t="shared" si="10"/>
        <v>-9.1345241545525369E-2</v>
      </c>
      <c r="Z60" s="78">
        <f t="shared" si="10"/>
        <v>0.32882515077734831</v>
      </c>
      <c r="AA60" s="78">
        <f t="shared" si="10"/>
        <v>0.9237705454188343</v>
      </c>
      <c r="AC60" s="20"/>
      <c r="AD60" s="21"/>
      <c r="AE60" s="21"/>
      <c r="AF60" s="21"/>
      <c r="AG60" s="2"/>
      <c r="AH60" s="2"/>
    </row>
    <row r="61" spans="8:34">
      <c r="H61" s="122">
        <v>41238</v>
      </c>
      <c r="I61" s="77">
        <v>2192.6759999999999</v>
      </c>
      <c r="J61" s="77">
        <v>1370.55</v>
      </c>
      <c r="K61" s="77">
        <v>1154.77</v>
      </c>
      <c r="L61" s="77">
        <v>1317.37</v>
      </c>
      <c r="M61" s="77">
        <v>1027.2358999999999</v>
      </c>
      <c r="O61" s="13">
        <f t="shared" si="12"/>
        <v>41238</v>
      </c>
      <c r="P61" s="2">
        <f t="shared" si="13"/>
        <v>-0.15057037961904451</v>
      </c>
      <c r="Q61" s="2">
        <f t="shared" si="14"/>
        <v>-0.30608137614156339</v>
      </c>
      <c r="R61" s="2">
        <f t="shared" si="15"/>
        <v>-0.36018385163592304</v>
      </c>
      <c r="S61" s="2">
        <f t="shared" si="16"/>
        <v>-0.33114536627885516</v>
      </c>
      <c r="T61" s="2">
        <f t="shared" si="17"/>
        <v>-8.6145795734645647E-3</v>
      </c>
      <c r="V61" s="13">
        <f t="shared" si="6"/>
        <v>41595</v>
      </c>
      <c r="W61" s="78">
        <f t="shared" si="10"/>
        <v>2.5130979553496413E-2</v>
      </c>
      <c r="X61" s="78">
        <f t="shared" si="10"/>
        <v>0.38830691173654985</v>
      </c>
      <c r="Y61" s="78">
        <f t="shared" si="10"/>
        <v>-9.9580746525923969E-2</v>
      </c>
      <c r="Z61" s="78">
        <f t="shared" si="10"/>
        <v>0.38093544301305315</v>
      </c>
      <c r="AA61" s="78">
        <f t="shared" si="10"/>
        <v>1.0263032335302023</v>
      </c>
      <c r="AC61" s="20"/>
      <c r="AD61" s="21"/>
      <c r="AE61" s="21"/>
      <c r="AF61" s="21"/>
      <c r="AG61" s="2"/>
      <c r="AH61" s="2"/>
    </row>
    <row r="62" spans="8:34">
      <c r="H62" s="122">
        <v>41245</v>
      </c>
      <c r="I62" s="77">
        <v>2139.6610000000001</v>
      </c>
      <c r="J62" s="77">
        <v>1280.69</v>
      </c>
      <c r="K62" s="77">
        <v>1126.3499999999999</v>
      </c>
      <c r="L62" s="77">
        <v>1220.24</v>
      </c>
      <c r="M62" s="77">
        <v>944.83439999999996</v>
      </c>
      <c r="O62" s="13">
        <f t="shared" si="12"/>
        <v>41245</v>
      </c>
      <c r="P62" s="2">
        <f t="shared" si="13"/>
        <v>-0.17110807480269052</v>
      </c>
      <c r="Q62" s="2">
        <f t="shared" si="14"/>
        <v>-0.35157809464137668</v>
      </c>
      <c r="R62" s="2">
        <f t="shared" si="15"/>
        <v>-0.37593034222409827</v>
      </c>
      <c r="S62" s="2">
        <f t="shared" si="16"/>
        <v>-0.38046017576543434</v>
      </c>
      <c r="T62" s="2">
        <f t="shared" si="17"/>
        <v>-8.8140271501946699E-2</v>
      </c>
      <c r="V62" s="13">
        <f t="shared" si="6"/>
        <v>41602</v>
      </c>
      <c r="W62" s="78">
        <f t="shared" si="10"/>
        <v>4.572662580796516E-2</v>
      </c>
      <c r="X62" s="78">
        <f t="shared" si="10"/>
        <v>0.44627761822707246</v>
      </c>
      <c r="Y62" s="78">
        <f t="shared" si="10"/>
        <v>-8.5854752352914288E-2</v>
      </c>
      <c r="Z62" s="78">
        <f t="shared" si="10"/>
        <v>0.45572789856736917</v>
      </c>
      <c r="AA62" s="78">
        <f t="shared" si="10"/>
        <v>1.0601813969396572</v>
      </c>
      <c r="AC62" s="20"/>
      <c r="AD62" s="21"/>
      <c r="AE62" s="21"/>
      <c r="AF62" s="21"/>
      <c r="AG62" s="2"/>
      <c r="AH62" s="2"/>
    </row>
    <row r="63" spans="8:34">
      <c r="H63" s="122">
        <v>41252</v>
      </c>
      <c r="I63" s="77">
        <v>2246.7570000000001</v>
      </c>
      <c r="J63" s="77">
        <v>1349.22</v>
      </c>
      <c r="K63" s="77">
        <v>1193.8499999999999</v>
      </c>
      <c r="L63" s="77">
        <v>1285.96</v>
      </c>
      <c r="M63" s="77">
        <v>985.45</v>
      </c>
      <c r="O63" s="13">
        <f t="shared" si="12"/>
        <v>41252</v>
      </c>
      <c r="P63" s="2">
        <f t="shared" si="13"/>
        <v>-0.12961972238568098</v>
      </c>
      <c r="Q63" s="2">
        <f t="shared" si="14"/>
        <v>-0.31688089768174832</v>
      </c>
      <c r="R63" s="2">
        <f t="shared" si="15"/>
        <v>-0.3385310419179115</v>
      </c>
      <c r="S63" s="2">
        <f t="shared" si="16"/>
        <v>-0.34709284044722177</v>
      </c>
      <c r="T63" s="2">
        <f t="shared" si="17"/>
        <v>-4.8942153833087865E-2</v>
      </c>
      <c r="V63" s="13">
        <f t="shared" si="6"/>
        <v>41609</v>
      </c>
      <c r="W63" s="78">
        <f t="shared" si="10"/>
        <v>6.3598455544575661E-2</v>
      </c>
      <c r="X63" s="78">
        <f t="shared" si="10"/>
        <v>0.50556717084689495</v>
      </c>
      <c r="Y63" s="78">
        <f t="shared" si="10"/>
        <v>-5.5657900758118939E-2</v>
      </c>
      <c r="Z63" s="78">
        <f t="shared" si="10"/>
        <v>0.50935712082532159</v>
      </c>
      <c r="AA63" s="78">
        <f t="shared" si="10"/>
        <v>1.1817879796723356</v>
      </c>
      <c r="AC63" s="20"/>
      <c r="AD63" s="21"/>
      <c r="AE63" s="21"/>
      <c r="AF63" s="21"/>
      <c r="AG63" s="2"/>
      <c r="AH63" s="2"/>
    </row>
    <row r="64" spans="8:34">
      <c r="H64" s="122">
        <v>41259</v>
      </c>
      <c r="I64" s="77">
        <v>2355.8649999999998</v>
      </c>
      <c r="J64" s="77">
        <v>1390.48</v>
      </c>
      <c r="K64" s="77">
        <v>1218.72</v>
      </c>
      <c r="L64" s="77">
        <v>1328.06</v>
      </c>
      <c r="M64" s="77">
        <v>1018.7</v>
      </c>
      <c r="O64" s="13">
        <f t="shared" si="12"/>
        <v>41259</v>
      </c>
      <c r="P64" s="2">
        <f t="shared" si="13"/>
        <v>-8.7351933154383277E-2</v>
      </c>
      <c r="Q64" s="2">
        <f t="shared" si="14"/>
        <v>-0.29599068395703987</v>
      </c>
      <c r="R64" s="2">
        <f t="shared" si="15"/>
        <v>-0.32475147749398758</v>
      </c>
      <c r="S64" s="2">
        <f t="shared" si="16"/>
        <v>-0.32571784323333342</v>
      </c>
      <c r="T64" s="2">
        <f t="shared" si="17"/>
        <v>-1.6852577106668654E-2</v>
      </c>
      <c r="V64" s="13">
        <f t="shared" si="6"/>
        <v>41616</v>
      </c>
      <c r="W64" s="78">
        <f t="shared" si="10"/>
        <v>6.9417200949279945E-2</v>
      </c>
      <c r="X64" s="78">
        <f t="shared" si="10"/>
        <v>0.42282998276852379</v>
      </c>
      <c r="Y64" s="78">
        <f t="shared" si="10"/>
        <v>-6.9383818661622687E-2</v>
      </c>
      <c r="Z64" s="78">
        <f t="shared" si="10"/>
        <v>0.42970979872290416</v>
      </c>
      <c r="AA64" s="78">
        <f t="shared" si="10"/>
        <v>1.0038214626072888</v>
      </c>
      <c r="AC64" s="20"/>
      <c r="AD64" s="21"/>
      <c r="AE64" s="21"/>
      <c r="AF64" s="21"/>
      <c r="AG64" s="2"/>
      <c r="AH64" s="2"/>
    </row>
    <row r="65" spans="8:34">
      <c r="H65" s="122">
        <v>41266</v>
      </c>
      <c r="I65" s="77">
        <v>2372.002</v>
      </c>
      <c r="J65" s="77">
        <v>1398.83</v>
      </c>
      <c r="K65" s="77">
        <v>1204.52</v>
      </c>
      <c r="L65" s="77">
        <v>1338.26</v>
      </c>
      <c r="M65" s="77">
        <v>1041.43</v>
      </c>
      <c r="O65" s="13">
        <f t="shared" si="12"/>
        <v>41266</v>
      </c>
      <c r="P65" s="2">
        <f t="shared" si="13"/>
        <v>-8.110055548431816E-2</v>
      </c>
      <c r="Q65" s="2">
        <f t="shared" si="14"/>
        <v>-0.29176302315720193</v>
      </c>
      <c r="R65" s="2">
        <f t="shared" si="15"/>
        <v>-0.33261918215099284</v>
      </c>
      <c r="S65" s="2">
        <f t="shared" si="16"/>
        <v>-0.32053910281571674</v>
      </c>
      <c r="T65" s="2">
        <f t="shared" si="17"/>
        <v>5.0841470735272232E-3</v>
      </c>
      <c r="V65" s="13">
        <f t="shared" si="6"/>
        <v>41623</v>
      </c>
      <c r="W65" s="78">
        <f t="shared" si="10"/>
        <v>4.9510576484471214E-2</v>
      </c>
      <c r="X65" s="78">
        <f t="shared" si="10"/>
        <v>0.42966577318271759</v>
      </c>
      <c r="Y65" s="78">
        <f t="shared" si="10"/>
        <v>-8.5854828622420221E-2</v>
      </c>
      <c r="Z65" s="78">
        <f t="shared" si="10"/>
        <v>0.42528052133852223</v>
      </c>
      <c r="AA65" s="78">
        <f t="shared" ref="AA65:AA106" si="18">M115/M$54-1</f>
        <v>1.0892090779030488</v>
      </c>
      <c r="AC65" s="20"/>
      <c r="AD65" s="21"/>
      <c r="AE65" s="21"/>
      <c r="AF65" s="21"/>
      <c r="AG65" s="2"/>
      <c r="AH65" s="2"/>
    </row>
    <row r="66" spans="8:34">
      <c r="H66" s="122">
        <v>41273</v>
      </c>
      <c r="I66" s="77">
        <v>2480.049</v>
      </c>
      <c r="J66" s="77">
        <v>1466.8</v>
      </c>
      <c r="K66" s="77">
        <v>1232.95</v>
      </c>
      <c r="L66" s="77">
        <v>1416.17</v>
      </c>
      <c r="M66" s="77">
        <v>1079.1300000000001</v>
      </c>
      <c r="O66" s="13">
        <f t="shared" si="12"/>
        <v>41273</v>
      </c>
      <c r="P66" s="2">
        <f t="shared" si="13"/>
        <v>-3.9243791332523204E-2</v>
      </c>
      <c r="Q66" s="2">
        <f t="shared" si="14"/>
        <v>-0.25734935793983815</v>
      </c>
      <c r="R66" s="2">
        <f t="shared" si="15"/>
        <v>-0.31686715092573514</v>
      </c>
      <c r="S66" s="2">
        <f t="shared" si="16"/>
        <v>-0.28098266497880342</v>
      </c>
      <c r="T66" s="2">
        <f t="shared" si="17"/>
        <v>4.1468419031001069E-2</v>
      </c>
      <c r="V66" s="13">
        <f t="shared" si="6"/>
        <v>41630</v>
      </c>
      <c r="W66" s="78">
        <f t="shared" si="10"/>
        <v>-6.528263412158064E-3</v>
      </c>
      <c r="X66" s="78">
        <f t="shared" si="10"/>
        <v>0.35903605845937814</v>
      </c>
      <c r="Y66" s="78">
        <f t="shared" si="10"/>
        <v>-0.12154216940982676</v>
      </c>
      <c r="Z66" s="78">
        <f t="shared" si="10"/>
        <v>0.3552600458074382</v>
      </c>
      <c r="AA66" s="78">
        <f t="shared" si="18"/>
        <v>0.97276470459279518</v>
      </c>
      <c r="AC66" s="20"/>
      <c r="AD66" s="21"/>
      <c r="AE66" s="21"/>
      <c r="AF66" s="21"/>
      <c r="AG66" s="2"/>
      <c r="AH66" s="2"/>
    </row>
    <row r="67" spans="8:34">
      <c r="H67" s="122">
        <v>41280</v>
      </c>
      <c r="I67" s="77">
        <v>2524.4090000000001</v>
      </c>
      <c r="J67" s="77">
        <v>1474.69</v>
      </c>
      <c r="K67" s="77">
        <v>1240.06</v>
      </c>
      <c r="L67" s="77">
        <v>1428.9</v>
      </c>
      <c r="M67" s="77">
        <v>1065.45</v>
      </c>
      <c r="O67" s="13">
        <f t="shared" si="12"/>
        <v>41280</v>
      </c>
      <c r="P67" s="2">
        <f t="shared" si="13"/>
        <v>-2.2058991590062749E-2</v>
      </c>
      <c r="Q67" s="2">
        <f t="shared" si="14"/>
        <v>-0.25335459821400319</v>
      </c>
      <c r="R67" s="2">
        <f t="shared" si="15"/>
        <v>-0.31292775796015027</v>
      </c>
      <c r="S67" s="2">
        <f t="shared" si="16"/>
        <v>-0.27451939384975832</v>
      </c>
      <c r="T67" s="2">
        <f t="shared" si="17"/>
        <v>2.8265850320702723E-2</v>
      </c>
      <c r="V67" s="13">
        <f t="shared" si="6"/>
        <v>41637</v>
      </c>
      <c r="W67" s="78">
        <f t="shared" si="10"/>
        <v>4.523122786299405E-3</v>
      </c>
      <c r="X67" s="78">
        <f t="shared" si="10"/>
        <v>0.37163660731380421</v>
      </c>
      <c r="Y67" s="78">
        <f t="shared" si="10"/>
        <v>-0.12154224567933258</v>
      </c>
      <c r="Z67" s="78">
        <f t="shared" si="10"/>
        <v>0.35759937523379492</v>
      </c>
      <c r="AA67" s="78">
        <f t="shared" si="18"/>
        <v>1.0469328222127841</v>
      </c>
      <c r="AC67" s="20"/>
      <c r="AD67" s="21"/>
      <c r="AE67" s="21"/>
      <c r="AF67" s="21"/>
      <c r="AG67" s="2"/>
      <c r="AH67" s="2"/>
    </row>
    <row r="68" spans="8:34">
      <c r="H68" s="122">
        <v>41287</v>
      </c>
      <c r="I68" s="77">
        <v>2483.23</v>
      </c>
      <c r="J68" s="77">
        <v>1537.77</v>
      </c>
      <c r="K68" s="77">
        <v>1232.95</v>
      </c>
      <c r="L68" s="77">
        <v>1492.54</v>
      </c>
      <c r="M68" s="77">
        <v>1171.3399999999999</v>
      </c>
      <c r="O68" s="13">
        <f t="shared" ref="O68:O99" si="19">H68</f>
        <v>41287</v>
      </c>
      <c r="P68" s="2">
        <f t="shared" si="13"/>
        <v>-3.8011490882100096E-2</v>
      </c>
      <c r="Q68" s="2">
        <f t="shared" si="14"/>
        <v>-0.22141677267462834</v>
      </c>
      <c r="R68" s="2">
        <f t="shared" si="15"/>
        <v>-0.31686715092573514</v>
      </c>
      <c r="S68" s="2">
        <f t="shared" si="16"/>
        <v>-0.24220811540102061</v>
      </c>
      <c r="T68" s="2">
        <f t="shared" si="17"/>
        <v>0.13046029481876364</v>
      </c>
      <c r="V68" s="13">
        <f t="shared" si="6"/>
        <v>41644</v>
      </c>
      <c r="W68" s="78">
        <f t="shared" si="10"/>
        <v>-1.0147808256575352E-3</v>
      </c>
      <c r="X68" s="78">
        <f t="shared" si="10"/>
        <v>0.40647750335056476</v>
      </c>
      <c r="Y68" s="78">
        <f t="shared" si="10"/>
        <v>-0.12977782692923723</v>
      </c>
      <c r="Z68" s="78">
        <f t="shared" si="10"/>
        <v>0.39859171659764914</v>
      </c>
      <c r="AA68" s="78">
        <f t="shared" si="18"/>
        <v>1.1051992102916599</v>
      </c>
      <c r="AC68" s="20"/>
      <c r="AD68" s="21"/>
      <c r="AE68" s="21"/>
      <c r="AF68" s="21"/>
      <c r="AG68" s="2"/>
      <c r="AH68" s="2"/>
    </row>
    <row r="69" spans="8:34">
      <c r="H69" s="122">
        <v>41294</v>
      </c>
      <c r="I69" s="77">
        <v>2595.4389999999999</v>
      </c>
      <c r="J69" s="77">
        <v>1586.96</v>
      </c>
      <c r="K69" s="77">
        <v>1275.5899999999999</v>
      </c>
      <c r="L69" s="77">
        <v>1539.03</v>
      </c>
      <c r="M69" s="77">
        <v>1209.79</v>
      </c>
      <c r="O69" s="13">
        <f t="shared" si="19"/>
        <v>41294</v>
      </c>
      <c r="P69" s="2">
        <f t="shared" ref="P69:P100" si="20">I69/I$4-1</f>
        <v>5.4576072761898242E-3</v>
      </c>
      <c r="Q69" s="2">
        <f t="shared" ref="Q69:Q100" si="21">J69/J$4-1</f>
        <v>-0.19651154695678041</v>
      </c>
      <c r="R69" s="2">
        <f t="shared" ref="R69:R100" si="22">K69/K$4-1</f>
        <v>-0.29324187440639005</v>
      </c>
      <c r="S69" s="2">
        <f t="shared" ref="S69:S100" si="23">L69/L$4-1</f>
        <v>-0.21860422892896181</v>
      </c>
      <c r="T69" s="2">
        <f t="shared" ref="T69:T100" si="24">M69/M$4-1</f>
        <v>0.16756839181517935</v>
      </c>
      <c r="V69" s="13">
        <f t="shared" ref="V69:V106" si="25">H119</f>
        <v>41651</v>
      </c>
      <c r="W69" s="78">
        <f t="shared" si="10"/>
        <v>-3.8487100029392485E-2</v>
      </c>
      <c r="X69" s="78">
        <f t="shared" si="10"/>
        <v>0.36455651285978674</v>
      </c>
      <c r="Y69" s="78">
        <f t="shared" si="10"/>
        <v>-0.17644584102384198</v>
      </c>
      <c r="Z69" s="78">
        <f t="shared" si="10"/>
        <v>0.34270651082512438</v>
      </c>
      <c r="AA69" s="78">
        <f t="shared" si="18"/>
        <v>1.1351258020642421</v>
      </c>
      <c r="AC69" s="20"/>
      <c r="AD69" s="21"/>
      <c r="AE69" s="21"/>
      <c r="AF69" s="21"/>
      <c r="AG69" s="2"/>
      <c r="AH69" s="2"/>
    </row>
    <row r="70" spans="8:34">
      <c r="H70" s="122">
        <v>41301</v>
      </c>
      <c r="I70" s="77">
        <v>2571.674</v>
      </c>
      <c r="J70" s="77">
        <v>1543.41</v>
      </c>
      <c r="K70" s="77">
        <v>1229.3900000000001</v>
      </c>
      <c r="L70" s="77">
        <v>1500.84</v>
      </c>
      <c r="M70" s="77">
        <v>1174.5999999999999</v>
      </c>
      <c r="O70" s="13">
        <f t="shared" si="19"/>
        <v>41301</v>
      </c>
      <c r="P70" s="2">
        <f t="shared" si="20"/>
        <v>-3.7488121530160345E-3</v>
      </c>
      <c r="Q70" s="2">
        <f t="shared" si="21"/>
        <v>-0.21856120298467785</v>
      </c>
      <c r="R70" s="2">
        <f t="shared" si="22"/>
        <v>-0.31883961772706881</v>
      </c>
      <c r="S70" s="2">
        <f t="shared" si="23"/>
        <v>-0.23799404231609722</v>
      </c>
      <c r="T70" s="2">
        <f t="shared" si="24"/>
        <v>0.13360652098803061</v>
      </c>
      <c r="V70" s="13">
        <f t="shared" si="25"/>
        <v>41658</v>
      </c>
      <c r="W70" s="78">
        <f t="shared" ref="W70:Z106" si="26">I120/I$54-1</f>
        <v>-4.9983733852687284E-2</v>
      </c>
      <c r="X70" s="78">
        <f t="shared" si="26"/>
        <v>0.3768957814793541</v>
      </c>
      <c r="Y70" s="78">
        <f t="shared" si="26"/>
        <v>-0.17919100935064147</v>
      </c>
      <c r="Z70" s="78">
        <f t="shared" si="26"/>
        <v>0.34974497463527943</v>
      </c>
      <c r="AA70" s="78">
        <f t="shared" si="18"/>
        <v>1.184716323995723</v>
      </c>
      <c r="AC70" s="20"/>
      <c r="AD70" s="21"/>
      <c r="AE70" s="21"/>
      <c r="AF70" s="21"/>
      <c r="AG70" s="2"/>
      <c r="AH70" s="2"/>
    </row>
    <row r="71" spans="8:34">
      <c r="H71" s="122">
        <v>41308</v>
      </c>
      <c r="I71" s="77">
        <v>2743.3240000000001</v>
      </c>
      <c r="J71" s="77">
        <v>1595.74</v>
      </c>
      <c r="K71" s="77">
        <v>1293.3499999999999</v>
      </c>
      <c r="L71" s="77">
        <v>1553.42</v>
      </c>
      <c r="M71" s="77">
        <v>1182.56</v>
      </c>
      <c r="O71" s="13">
        <f t="shared" si="19"/>
        <v>41308</v>
      </c>
      <c r="P71" s="2">
        <f t="shared" si="20"/>
        <v>6.2747375308510822E-2</v>
      </c>
      <c r="Q71" s="2">
        <f t="shared" si="21"/>
        <v>-0.19206617428341788</v>
      </c>
      <c r="R71" s="2">
        <f t="shared" si="22"/>
        <v>-0.28340170294805123</v>
      </c>
      <c r="S71" s="2">
        <f t="shared" si="23"/>
        <v>-0.21129814318293194</v>
      </c>
      <c r="T71" s="2">
        <f t="shared" si="24"/>
        <v>0.14128871740133286</v>
      </c>
      <c r="V71" s="13">
        <f t="shared" si="25"/>
        <v>41665</v>
      </c>
      <c r="W71" s="78">
        <f t="shared" si="26"/>
        <v>-2.0682864202527185E-2</v>
      </c>
      <c r="X71" s="78">
        <f t="shared" si="26"/>
        <v>0.47860878167081489</v>
      </c>
      <c r="Y71" s="78">
        <f t="shared" si="26"/>
        <v>-0.16821025977393733</v>
      </c>
      <c r="Z71" s="78">
        <f t="shared" si="26"/>
        <v>0.46067798946035143</v>
      </c>
      <c r="AA71" s="78">
        <f t="shared" si="18"/>
        <v>1.3778705750230946</v>
      </c>
      <c r="AC71" s="20"/>
      <c r="AD71" s="21"/>
      <c r="AE71" s="21"/>
      <c r="AF71" s="21"/>
      <c r="AG71" s="2"/>
      <c r="AH71" s="2"/>
    </row>
    <row r="72" spans="8:34">
      <c r="H72" s="122">
        <v>41315</v>
      </c>
      <c r="I72" s="77">
        <v>2771.7249999999999</v>
      </c>
      <c r="J72" s="77">
        <v>1634.8425999999999</v>
      </c>
      <c r="K72" s="77">
        <v>1328.8815</v>
      </c>
      <c r="L72" s="77">
        <v>1570.749</v>
      </c>
      <c r="M72" s="77">
        <v>1281.3498999999999</v>
      </c>
      <c r="O72" s="13">
        <f t="shared" si="19"/>
        <v>41315</v>
      </c>
      <c r="P72" s="2">
        <f t="shared" si="20"/>
        <v>7.3749753520540029E-2</v>
      </c>
      <c r="Q72" s="2">
        <f t="shared" si="21"/>
        <v>-0.17226826659578376</v>
      </c>
      <c r="R72" s="2">
        <f t="shared" si="22"/>
        <v>-0.26371498829872864</v>
      </c>
      <c r="S72" s="2">
        <f t="shared" si="23"/>
        <v>-0.20249986938912035</v>
      </c>
      <c r="T72" s="2">
        <f t="shared" si="24"/>
        <v>0.23663085502073988</v>
      </c>
      <c r="V72" s="13">
        <f t="shared" si="25"/>
        <v>41672</v>
      </c>
      <c r="W72" s="78">
        <f t="shared" si="26"/>
        <v>-3.9534151495831615E-2</v>
      </c>
      <c r="X72" s="78">
        <f t="shared" si="26"/>
        <v>0.49876992788308105</v>
      </c>
      <c r="Y72" s="78">
        <f t="shared" si="26"/>
        <v>-0.17644584102384198</v>
      </c>
      <c r="Z72" s="78">
        <f t="shared" si="26"/>
        <v>0.4674400336008715</v>
      </c>
      <c r="AA72" s="78">
        <f t="shared" si="18"/>
        <v>1.4984297800676174</v>
      </c>
      <c r="AC72" s="20"/>
      <c r="AD72" s="21"/>
      <c r="AE72" s="21"/>
      <c r="AF72" s="21"/>
      <c r="AG72" s="2"/>
      <c r="AH72" s="2"/>
    </row>
    <row r="73" spans="8:34">
      <c r="H73" s="122">
        <v>41329</v>
      </c>
      <c r="I73" s="77">
        <v>2596.6039999999998</v>
      </c>
      <c r="J73" s="77">
        <v>1616.8911000000001</v>
      </c>
      <c r="K73" s="77">
        <v>1257.8224</v>
      </c>
      <c r="L73" s="77">
        <v>1570.348</v>
      </c>
      <c r="M73" s="77">
        <v>1270.9290000000001</v>
      </c>
      <c r="O73" s="13">
        <f t="shared" si="19"/>
        <v>41329</v>
      </c>
      <c r="P73" s="2">
        <f t="shared" si="20"/>
        <v>5.9089213361529502E-3</v>
      </c>
      <c r="Q73" s="2">
        <f t="shared" si="21"/>
        <v>-0.18135723100875278</v>
      </c>
      <c r="R73" s="2">
        <f t="shared" si="22"/>
        <v>-0.30308625674891154</v>
      </c>
      <c r="S73" s="2">
        <f t="shared" si="23"/>
        <v>-0.20270346496828351</v>
      </c>
      <c r="T73" s="2">
        <f t="shared" si="24"/>
        <v>0.22657364388966217</v>
      </c>
      <c r="V73" s="13">
        <f t="shared" si="25"/>
        <v>41679</v>
      </c>
      <c r="W73" s="78">
        <f t="shared" si="26"/>
        <v>-3.5158863131490636E-2</v>
      </c>
      <c r="X73" s="78">
        <f t="shared" si="26"/>
        <v>0.54327372518986539</v>
      </c>
      <c r="Y73" s="78">
        <f t="shared" si="26"/>
        <v>-0.16821033604344326</v>
      </c>
      <c r="Z73" s="78">
        <f t="shared" si="26"/>
        <v>0.51216207170373473</v>
      </c>
      <c r="AA73" s="78">
        <f t="shared" si="18"/>
        <v>1.5866840715713728</v>
      </c>
      <c r="AC73" s="20"/>
      <c r="AD73" s="21"/>
      <c r="AE73" s="21"/>
      <c r="AF73" s="21"/>
      <c r="AG73" s="2"/>
      <c r="AH73" s="2"/>
    </row>
    <row r="74" spans="8:34">
      <c r="H74" s="122">
        <v>41336</v>
      </c>
      <c r="I74" s="77">
        <v>2668.8359999999998</v>
      </c>
      <c r="J74" s="77">
        <v>1663.2194</v>
      </c>
      <c r="K74" s="77">
        <v>1254.2692</v>
      </c>
      <c r="L74" s="77">
        <v>1625.1085</v>
      </c>
      <c r="M74" s="77">
        <v>1317.6677999999999</v>
      </c>
      <c r="O74" s="13">
        <f t="shared" si="19"/>
        <v>41336</v>
      </c>
      <c r="P74" s="2">
        <f t="shared" si="20"/>
        <v>3.3891167841955561E-2</v>
      </c>
      <c r="Q74" s="2">
        <f t="shared" si="21"/>
        <v>-0.15790090312454519</v>
      </c>
      <c r="R74" s="2">
        <f t="shared" si="22"/>
        <v>-0.30505495591702925</v>
      </c>
      <c r="S74" s="2">
        <f t="shared" si="23"/>
        <v>-0.17490048314094053</v>
      </c>
      <c r="T74" s="2">
        <f t="shared" si="24"/>
        <v>0.27168126219645172</v>
      </c>
      <c r="V74" s="13">
        <f t="shared" si="25"/>
        <v>41686</v>
      </c>
      <c r="W74" s="78">
        <f t="shared" si="26"/>
        <v>1.0767055687785909E-3</v>
      </c>
      <c r="X74" s="78">
        <f t="shared" si="26"/>
        <v>0.56617850532899339</v>
      </c>
      <c r="Y74" s="78">
        <f t="shared" si="26"/>
        <v>-0.144625211647879</v>
      </c>
      <c r="Z74" s="78">
        <f t="shared" si="26"/>
        <v>0.55556776941401909</v>
      </c>
      <c r="AA74" s="78">
        <f t="shared" si="18"/>
        <v>1.5094057243338996</v>
      </c>
      <c r="AC74" s="20"/>
      <c r="AD74" s="21"/>
      <c r="AE74" s="21"/>
      <c r="AF74" s="21"/>
      <c r="AG74" s="2"/>
      <c r="AH74" s="2"/>
    </row>
    <row r="75" spans="8:34">
      <c r="H75" s="122">
        <v>41343</v>
      </c>
      <c r="I75" s="77">
        <v>2606.9270000000001</v>
      </c>
      <c r="J75" s="77">
        <v>1688.0717999999999</v>
      </c>
      <c r="K75" s="77">
        <v>1236.5033000000001</v>
      </c>
      <c r="L75" s="77">
        <v>1664.7403999999999</v>
      </c>
      <c r="M75" s="77">
        <v>1324.0997</v>
      </c>
      <c r="O75" s="13">
        <f t="shared" si="19"/>
        <v>41343</v>
      </c>
      <c r="P75" s="2">
        <f t="shared" si="20"/>
        <v>9.9079900408740595E-3</v>
      </c>
      <c r="Q75" s="2">
        <f t="shared" si="21"/>
        <v>-0.14531796692551602</v>
      </c>
      <c r="R75" s="2">
        <f t="shared" si="22"/>
        <v>-0.31489839635124672</v>
      </c>
      <c r="S75" s="2">
        <f t="shared" si="23"/>
        <v>-0.15477858879222073</v>
      </c>
      <c r="T75" s="2">
        <f t="shared" si="24"/>
        <v>0.27788868922041132</v>
      </c>
      <c r="V75" s="13">
        <f t="shared" si="25"/>
        <v>41693</v>
      </c>
      <c r="W75" s="78">
        <f t="shared" si="26"/>
        <v>-1.2564617597267791E-2</v>
      </c>
      <c r="X75" s="78">
        <f t="shared" si="26"/>
        <v>0.58572091390643921</v>
      </c>
      <c r="Y75" s="78">
        <f t="shared" si="26"/>
        <v>-0.11764014521713928</v>
      </c>
      <c r="Z75" s="78">
        <f t="shared" si="26"/>
        <v>0.57072327188486449</v>
      </c>
      <c r="AA75" s="78">
        <f t="shared" si="18"/>
        <v>1.5437545081442017</v>
      </c>
      <c r="AC75" s="20"/>
      <c r="AD75" s="21"/>
      <c r="AE75" s="21"/>
      <c r="AF75" s="21"/>
      <c r="AG75" s="2"/>
      <c r="AH75" s="2"/>
    </row>
    <row r="76" spans="8:34">
      <c r="H76" s="122">
        <v>41350</v>
      </c>
      <c r="I76" s="77">
        <v>2539.873</v>
      </c>
      <c r="J76" s="77">
        <v>1660.4752000000001</v>
      </c>
      <c r="K76" s="77">
        <v>1211.6312</v>
      </c>
      <c r="L76" s="77">
        <v>1648.6338000000001</v>
      </c>
      <c r="M76" s="77">
        <v>1267.3512000000001</v>
      </c>
      <c r="O76" s="13">
        <f t="shared" si="19"/>
        <v>41350</v>
      </c>
      <c r="P76" s="2">
        <f t="shared" si="20"/>
        <v>-1.6068330110860618E-2</v>
      </c>
      <c r="Q76" s="2">
        <f t="shared" si="21"/>
        <v>-0.1592903099229781</v>
      </c>
      <c r="R76" s="2">
        <f t="shared" si="22"/>
        <v>-0.32867912430895785</v>
      </c>
      <c r="S76" s="2">
        <f t="shared" si="23"/>
        <v>-0.16295622608735649</v>
      </c>
      <c r="T76" s="2">
        <f t="shared" si="24"/>
        <v>0.22312070892389424</v>
      </c>
      <c r="V76" s="13">
        <f t="shared" si="25"/>
        <v>41700</v>
      </c>
      <c r="W76" s="78">
        <f t="shared" si="26"/>
        <v>-4.977310250812661E-2</v>
      </c>
      <c r="X76" s="78">
        <f t="shared" si="26"/>
        <v>0.51242517071925442</v>
      </c>
      <c r="Y76" s="78">
        <f t="shared" si="26"/>
        <v>-0.14083934591271718</v>
      </c>
      <c r="Z76" s="78">
        <f t="shared" si="26"/>
        <v>0.52392322988377504</v>
      </c>
      <c r="AA76" s="78">
        <f t="shared" si="18"/>
        <v>1.2709475983209875</v>
      </c>
      <c r="AC76" s="20"/>
      <c r="AD76" s="21"/>
      <c r="AE76" s="21"/>
      <c r="AF76" s="21"/>
      <c r="AG76" s="2"/>
      <c r="AH76" s="2"/>
    </row>
    <row r="77" spans="8:34">
      <c r="H77" s="122">
        <v>41357</v>
      </c>
      <c r="I77" s="77">
        <v>2618.308</v>
      </c>
      <c r="J77" s="77">
        <v>1712.6294</v>
      </c>
      <c r="K77" s="77">
        <v>1236.5034000000001</v>
      </c>
      <c r="L77" s="77">
        <v>1699.6998000000001</v>
      </c>
      <c r="M77" s="77">
        <v>1324.6513</v>
      </c>
      <c r="O77" s="13">
        <f t="shared" si="19"/>
        <v>41357</v>
      </c>
      <c r="P77" s="2">
        <f t="shared" si="20"/>
        <v>1.4316921642969049E-2</v>
      </c>
      <c r="Q77" s="2">
        <f t="shared" si="21"/>
        <v>-0.13288428993652179</v>
      </c>
      <c r="R77" s="2">
        <f t="shared" si="22"/>
        <v>-0.3148983409448759</v>
      </c>
      <c r="S77" s="2">
        <f t="shared" si="23"/>
        <v>-0.13702901450245319</v>
      </c>
      <c r="T77" s="2">
        <f t="shared" si="24"/>
        <v>0.27842103840905175</v>
      </c>
      <c r="V77" s="13">
        <f t="shared" si="25"/>
        <v>41707</v>
      </c>
      <c r="W77" s="78">
        <f t="shared" si="26"/>
        <v>-5.4401322921836193E-2</v>
      </c>
      <c r="X77" s="78">
        <f t="shared" si="26"/>
        <v>0.55577554406790486</v>
      </c>
      <c r="Y77" s="78">
        <f t="shared" si="26"/>
        <v>-9.4057232637246968E-2</v>
      </c>
      <c r="Z77" s="78">
        <f t="shared" si="26"/>
        <v>0.56520787257919491</v>
      </c>
      <c r="AA77" s="78">
        <f t="shared" si="18"/>
        <v>1.3180735344153534</v>
      </c>
      <c r="AC77" s="20"/>
      <c r="AD77" s="21"/>
      <c r="AE77" s="21"/>
      <c r="AF77" s="21"/>
      <c r="AG77" s="2"/>
      <c r="AH77" s="2"/>
    </row>
    <row r="78" spans="8:34">
      <c r="H78" s="122">
        <v>41364</v>
      </c>
      <c r="I78" s="77">
        <v>2495.0830000000001</v>
      </c>
      <c r="J78" s="77">
        <v>1685.3153</v>
      </c>
      <c r="K78" s="77">
        <v>1254.2692999999999</v>
      </c>
      <c r="L78" s="77">
        <v>1635.3664000000001</v>
      </c>
      <c r="M78" s="77">
        <v>1393.1356000000001</v>
      </c>
      <c r="O78" s="13">
        <f t="shared" si="19"/>
        <v>41364</v>
      </c>
      <c r="P78" s="2">
        <f t="shared" si="20"/>
        <v>-3.3419709291762301E-2</v>
      </c>
      <c r="Q78" s="2">
        <f t="shared" si="21"/>
        <v>-0.14671360129614519</v>
      </c>
      <c r="R78" s="2">
        <f t="shared" si="22"/>
        <v>-0.30505490051065842</v>
      </c>
      <c r="S78" s="2">
        <f t="shared" si="23"/>
        <v>-0.16969234575565917</v>
      </c>
      <c r="T78" s="2">
        <f t="shared" si="24"/>
        <v>0.34451523989491983</v>
      </c>
      <c r="V78" s="13">
        <f t="shared" si="25"/>
        <v>41714</v>
      </c>
      <c r="W78" s="78">
        <f t="shared" si="26"/>
        <v>-7.4253000079368525E-2</v>
      </c>
      <c r="X78" s="78">
        <f t="shared" si="26"/>
        <v>0.46916657093624337</v>
      </c>
      <c r="Y78" s="78">
        <f t="shared" si="26"/>
        <v>-0.14112611925499952</v>
      </c>
      <c r="Z78" s="78">
        <f t="shared" si="26"/>
        <v>0.47362410337518135</v>
      </c>
      <c r="AA78" s="78">
        <f t="shared" si="18"/>
        <v>1.2074258748361828</v>
      </c>
      <c r="AC78" s="20"/>
      <c r="AD78" s="21"/>
      <c r="AE78" s="21"/>
      <c r="AF78" s="21"/>
      <c r="AG78" s="2"/>
      <c r="AH78" s="2"/>
    </row>
    <row r="79" spans="8:34">
      <c r="H79" s="122">
        <v>41371</v>
      </c>
      <c r="I79" s="77">
        <v>2483.547</v>
      </c>
      <c r="J79" s="77">
        <v>1657.2691</v>
      </c>
      <c r="K79" s="77">
        <v>1300.4606000000001</v>
      </c>
      <c r="L79" s="77">
        <v>1590.4827</v>
      </c>
      <c r="M79" s="77">
        <v>1355.0296000000001</v>
      </c>
      <c r="O79" s="13">
        <f t="shared" si="19"/>
        <v>41371</v>
      </c>
      <c r="P79" s="2">
        <f t="shared" si="20"/>
        <v>-3.7888686970504959E-2</v>
      </c>
      <c r="Q79" s="2">
        <f t="shared" si="21"/>
        <v>-0.16091357977811116</v>
      </c>
      <c r="R79" s="2">
        <f t="shared" si="22"/>
        <v>-0.27946197754424118</v>
      </c>
      <c r="S79" s="2">
        <f t="shared" si="23"/>
        <v>-0.192480682155873</v>
      </c>
      <c r="T79" s="2">
        <f t="shared" si="24"/>
        <v>0.3077391373163656</v>
      </c>
      <c r="V79" s="13">
        <f t="shared" si="25"/>
        <v>41721</v>
      </c>
      <c r="W79" s="78">
        <f t="shared" si="26"/>
        <v>-5.8570340839019353E-2</v>
      </c>
      <c r="X79" s="78">
        <f t="shared" si="26"/>
        <v>0.50931756972365827</v>
      </c>
      <c r="Y79" s="78">
        <f t="shared" si="26"/>
        <v>-0.1304975822566623</v>
      </c>
      <c r="Z79" s="78">
        <f t="shared" si="26"/>
        <v>0.5187488925494006</v>
      </c>
      <c r="AA79" s="78">
        <f t="shared" si="18"/>
        <v>1.2593628150888692</v>
      </c>
      <c r="AC79" s="20"/>
      <c r="AD79" s="21"/>
      <c r="AE79" s="21"/>
      <c r="AF79" s="21"/>
      <c r="AG79" s="2"/>
      <c r="AH79" s="2"/>
    </row>
    <row r="80" spans="8:34">
      <c r="H80" s="122">
        <v>41378</v>
      </c>
      <c r="I80" s="77">
        <v>2462.1120000000001</v>
      </c>
      <c r="J80" s="77">
        <v>1657.8757000000001</v>
      </c>
      <c r="K80" s="77">
        <v>1240.0567000000001</v>
      </c>
      <c r="L80" s="77">
        <v>1608.8678</v>
      </c>
      <c r="M80" s="77">
        <v>1362.8359</v>
      </c>
      <c r="O80" s="13">
        <f t="shared" si="19"/>
        <v>41378</v>
      </c>
      <c r="P80" s="2">
        <f t="shared" si="20"/>
        <v>-4.6192478279784566E-2</v>
      </c>
      <c r="Q80" s="2">
        <f t="shared" si="21"/>
        <v>-0.16060645414443664</v>
      </c>
      <c r="R80" s="2">
        <f t="shared" si="22"/>
        <v>-0.31292958637038737</v>
      </c>
      <c r="S80" s="2">
        <f t="shared" si="23"/>
        <v>-0.1831462056409785</v>
      </c>
      <c r="T80" s="2">
        <f t="shared" si="24"/>
        <v>0.31527299785168728</v>
      </c>
      <c r="V80" s="13">
        <f t="shared" si="25"/>
        <v>41728</v>
      </c>
      <c r="W80" s="78">
        <f t="shared" si="26"/>
        <v>-6.1550142034428434E-2</v>
      </c>
      <c r="X80" s="78">
        <f t="shared" si="26"/>
        <v>0.42965881677196993</v>
      </c>
      <c r="Y80" s="78">
        <f t="shared" si="26"/>
        <v>-0.14199170187775523</v>
      </c>
      <c r="Z80" s="78">
        <f t="shared" si="26"/>
        <v>0.43699154071808755</v>
      </c>
      <c r="AA80" s="78">
        <f t="shared" si="18"/>
        <v>1.1014818349080389</v>
      </c>
      <c r="AC80" s="20"/>
      <c r="AD80" s="21"/>
      <c r="AE80" s="21"/>
      <c r="AF80" s="21"/>
      <c r="AG80" s="2"/>
      <c r="AH80" s="2"/>
    </row>
    <row r="81" spans="8:34">
      <c r="H81" s="122">
        <v>41385</v>
      </c>
      <c r="I81" s="77">
        <v>2533.8270000000002</v>
      </c>
      <c r="J81" s="77">
        <v>1707.3163999999999</v>
      </c>
      <c r="K81" s="77">
        <v>1254.2693999999999</v>
      </c>
      <c r="L81" s="77">
        <v>1653.2248</v>
      </c>
      <c r="M81" s="77">
        <v>1442.5621000000001</v>
      </c>
      <c r="O81" s="13">
        <f t="shared" si="19"/>
        <v>41385</v>
      </c>
      <c r="P81" s="2">
        <f t="shared" si="20"/>
        <v>-1.8410514494154429E-2</v>
      </c>
      <c r="Q81" s="2">
        <f t="shared" si="21"/>
        <v>-0.13557429734125714</v>
      </c>
      <c r="R81" s="2">
        <f t="shared" si="22"/>
        <v>-0.3050548451042876</v>
      </c>
      <c r="S81" s="2">
        <f t="shared" si="23"/>
        <v>-0.16062528517978025</v>
      </c>
      <c r="T81" s="2">
        <f t="shared" si="24"/>
        <v>0.39221675761126162</v>
      </c>
      <c r="V81" s="13">
        <f t="shared" si="25"/>
        <v>41735</v>
      </c>
      <c r="W81" s="78">
        <f t="shared" si="26"/>
        <v>-4.6938083106493944E-2</v>
      </c>
      <c r="X81" s="78">
        <f t="shared" si="26"/>
        <v>0.46195328355351317</v>
      </c>
      <c r="Y81" s="78">
        <f t="shared" si="26"/>
        <v>-0.14491923059322431</v>
      </c>
      <c r="Z81" s="78">
        <f t="shared" si="26"/>
        <v>0.47784344093924958</v>
      </c>
      <c r="AA81" s="78">
        <f t="shared" si="18"/>
        <v>1.1356254742073109</v>
      </c>
      <c r="AC81" s="20"/>
      <c r="AD81" s="21"/>
      <c r="AE81" s="21"/>
      <c r="AF81" s="21"/>
      <c r="AG81" s="2"/>
      <c r="AH81" s="2"/>
    </row>
    <row r="82" spans="8:34">
      <c r="H82" s="122">
        <v>41392</v>
      </c>
      <c r="I82" s="77">
        <v>2447.306</v>
      </c>
      <c r="J82" s="77">
        <v>1714.5174999999999</v>
      </c>
      <c r="K82" s="77">
        <v>1268.4820999999999</v>
      </c>
      <c r="L82" s="77">
        <v>1633.0542</v>
      </c>
      <c r="M82" s="77">
        <v>1535.3613</v>
      </c>
      <c r="O82" s="13">
        <f t="shared" si="19"/>
        <v>41392</v>
      </c>
      <c r="P82" s="2">
        <f t="shared" si="20"/>
        <v>-5.1928234478767155E-2</v>
      </c>
      <c r="Q82" s="2">
        <f t="shared" si="21"/>
        <v>-0.13192833228907586</v>
      </c>
      <c r="R82" s="2">
        <f t="shared" si="22"/>
        <v>-0.29718010383818771</v>
      </c>
      <c r="S82" s="2">
        <f t="shared" si="23"/>
        <v>-0.170866295127582</v>
      </c>
      <c r="T82" s="2">
        <f t="shared" si="24"/>
        <v>0.48177727034961704</v>
      </c>
      <c r="V82" s="13">
        <f t="shared" si="25"/>
        <v>41742</v>
      </c>
      <c r="W82" s="78">
        <f t="shared" si="26"/>
        <v>-9.7858537721327021E-3</v>
      </c>
      <c r="X82" s="78">
        <f t="shared" si="26"/>
        <v>0.50749805348139621</v>
      </c>
      <c r="Y82" s="78">
        <f t="shared" si="26"/>
        <v>-0.12246358131092028</v>
      </c>
      <c r="Z82" s="78">
        <f t="shared" si="26"/>
        <v>0.53049909107017457</v>
      </c>
      <c r="AA82" s="78">
        <f t="shared" si="18"/>
        <v>1.1742918281370223</v>
      </c>
      <c r="AC82" s="20"/>
      <c r="AD82" s="21"/>
      <c r="AE82" s="21"/>
      <c r="AF82" s="21"/>
      <c r="AG82" s="2"/>
      <c r="AH82" s="2"/>
    </row>
    <row r="83" spans="8:34">
      <c r="H83" s="122">
        <v>41399</v>
      </c>
      <c r="I83" s="77">
        <v>2492.9119999999998</v>
      </c>
      <c r="J83" s="77">
        <v>1784.6947</v>
      </c>
      <c r="K83" s="77">
        <v>1293.3543</v>
      </c>
      <c r="L83" s="77">
        <v>1699.6795999999999</v>
      </c>
      <c r="M83" s="77">
        <v>1631.3286000000001</v>
      </c>
      <c r="O83" s="13">
        <f t="shared" si="19"/>
        <v>41399</v>
      </c>
      <c r="P83" s="2">
        <f t="shared" si="20"/>
        <v>-3.4260741758869839E-2</v>
      </c>
      <c r="Q83" s="2">
        <f t="shared" si="21"/>
        <v>-9.6397146961843538E-2</v>
      </c>
      <c r="R83" s="2">
        <f t="shared" si="22"/>
        <v>-0.28339932047410576</v>
      </c>
      <c r="S83" s="2">
        <f t="shared" si="23"/>
        <v>-0.13703927043935871</v>
      </c>
      <c r="T83" s="2">
        <f t="shared" si="24"/>
        <v>0.57439531656246801</v>
      </c>
      <c r="V83" s="13">
        <f t="shared" si="25"/>
        <v>41749</v>
      </c>
      <c r="W83" s="78">
        <f t="shared" si="26"/>
        <v>-2.992753060695863E-2</v>
      </c>
      <c r="X83" s="78">
        <f t="shared" si="26"/>
        <v>0.5225071159614525</v>
      </c>
      <c r="Y83" s="78">
        <f t="shared" si="26"/>
        <v>-0.12687111978888599</v>
      </c>
      <c r="Z83" s="78">
        <f t="shared" si="26"/>
        <v>0.54814545502273981</v>
      </c>
      <c r="AA83" s="78">
        <f t="shared" si="18"/>
        <v>1.2016183780964833</v>
      </c>
      <c r="AC83" s="20"/>
      <c r="AD83" s="21"/>
      <c r="AE83" s="21"/>
      <c r="AF83" s="21"/>
      <c r="AG83" s="2"/>
      <c r="AH83" s="2"/>
    </row>
    <row r="84" spans="8:34">
      <c r="H84" s="122">
        <v>41406</v>
      </c>
      <c r="I84" s="77">
        <v>2540.8359999999998</v>
      </c>
      <c r="J84" s="77">
        <v>1861.472</v>
      </c>
      <c r="K84" s="77">
        <v>1300.4606000000001</v>
      </c>
      <c r="L84" s="77">
        <v>1769.0399</v>
      </c>
      <c r="M84" s="77">
        <v>1765.5245</v>
      </c>
      <c r="O84" s="13">
        <f t="shared" si="19"/>
        <v>41406</v>
      </c>
      <c r="P84" s="2">
        <f t="shared" si="20"/>
        <v>-1.5695269647560628E-2</v>
      </c>
      <c r="Q84" s="2">
        <f t="shared" si="21"/>
        <v>-5.752428689868172E-2</v>
      </c>
      <c r="R84" s="2">
        <f t="shared" si="22"/>
        <v>-0.27946197754424118</v>
      </c>
      <c r="S84" s="2">
        <f t="shared" si="23"/>
        <v>-0.10182368328367075</v>
      </c>
      <c r="T84" s="2">
        <f t="shared" si="24"/>
        <v>0.70390778662023878</v>
      </c>
      <c r="V84" s="13">
        <f t="shared" si="25"/>
        <v>41756</v>
      </c>
      <c r="W84" s="78">
        <f t="shared" si="26"/>
        <v>-5.4633322663671158E-2</v>
      </c>
      <c r="X84" s="78">
        <f t="shared" si="26"/>
        <v>0.41589629204161072</v>
      </c>
      <c r="Y84" s="78">
        <f t="shared" si="26"/>
        <v>-0.14344623762527275</v>
      </c>
      <c r="Z84" s="78">
        <f t="shared" si="26"/>
        <v>0.42499504518398457</v>
      </c>
      <c r="AA84" s="78">
        <f t="shared" si="18"/>
        <v>1.0592942494125932</v>
      </c>
      <c r="AC84" s="20"/>
      <c r="AD84" s="21"/>
      <c r="AE84" s="21"/>
      <c r="AF84" s="21"/>
      <c r="AG84" s="2"/>
      <c r="AH84" s="2"/>
    </row>
    <row r="85" spans="8:34">
      <c r="H85" s="122">
        <v>41413</v>
      </c>
      <c r="I85" s="77">
        <v>2592.0479999999998</v>
      </c>
      <c r="J85" s="77">
        <v>1951.7788</v>
      </c>
      <c r="K85" s="77">
        <v>1318.2265</v>
      </c>
      <c r="L85" s="77">
        <v>1848.24</v>
      </c>
      <c r="M85" s="77">
        <v>1919.6849</v>
      </c>
      <c r="O85" s="13">
        <f t="shared" si="19"/>
        <v>41413</v>
      </c>
      <c r="P85" s="2">
        <f t="shared" si="20"/>
        <v>4.1439540767604921E-3</v>
      </c>
      <c r="Q85" s="2">
        <f t="shared" si="21"/>
        <v>-1.1801350573075853E-2</v>
      </c>
      <c r="R85" s="2">
        <f t="shared" si="22"/>
        <v>-0.2696185371100237</v>
      </c>
      <c r="S85" s="2">
        <f t="shared" si="23"/>
        <v>-6.1612236327858727E-2</v>
      </c>
      <c r="T85" s="2">
        <f t="shared" si="24"/>
        <v>0.85268799666461415</v>
      </c>
      <c r="V85" s="13">
        <f t="shared" si="25"/>
        <v>41763</v>
      </c>
      <c r="W85" s="78">
        <f t="shared" si="26"/>
        <v>-5.8630957312919674E-2</v>
      </c>
      <c r="X85" s="78">
        <f t="shared" si="26"/>
        <v>0.41818571702086915</v>
      </c>
      <c r="Y85" s="78">
        <f t="shared" si="26"/>
        <v>-0.1162231340665375</v>
      </c>
      <c r="Z85" s="78">
        <f t="shared" si="26"/>
        <v>0.40616569429769589</v>
      </c>
      <c r="AA85" s="78">
        <f t="shared" si="18"/>
        <v>1.134356109126899</v>
      </c>
      <c r="AC85" s="20"/>
      <c r="AD85" s="21"/>
      <c r="AE85" s="21"/>
      <c r="AF85" s="21"/>
      <c r="AG85" s="2"/>
      <c r="AH85" s="2"/>
    </row>
    <row r="86" spans="8:34">
      <c r="H86" s="122">
        <v>41420</v>
      </c>
      <c r="I86" s="77">
        <v>2597.2280000000001</v>
      </c>
      <c r="J86" s="77">
        <v>2006.5083999999999</v>
      </c>
      <c r="K86" s="77">
        <v>1307.5669</v>
      </c>
      <c r="L86" s="77">
        <v>1917.2217000000001</v>
      </c>
      <c r="M86" s="77">
        <v>1957.2752</v>
      </c>
      <c r="O86" s="13">
        <f t="shared" si="19"/>
        <v>41420</v>
      </c>
      <c r="P86" s="2">
        <f t="shared" si="20"/>
        <v>6.150655218914336E-3</v>
      </c>
      <c r="Q86" s="2">
        <f t="shared" si="21"/>
        <v>1.5908611643787873E-2</v>
      </c>
      <c r="R86" s="2">
        <f t="shared" si="22"/>
        <v>-0.27552463461437671</v>
      </c>
      <c r="S86" s="2">
        <f t="shared" si="23"/>
        <v>-2.6588871831201066E-2</v>
      </c>
      <c r="T86" s="2">
        <f t="shared" si="24"/>
        <v>0.88896639714639214</v>
      </c>
      <c r="V86" s="13">
        <f t="shared" si="25"/>
        <v>41770</v>
      </c>
      <c r="W86" s="78">
        <f t="shared" si="26"/>
        <v>-6.9423306205644297E-2</v>
      </c>
      <c r="X86" s="78">
        <f t="shared" si="26"/>
        <v>0.39821673367796273</v>
      </c>
      <c r="Y86" s="78">
        <f t="shared" si="26"/>
        <v>-0.1056779596381775</v>
      </c>
      <c r="Z86" s="78">
        <f t="shared" si="26"/>
        <v>0.38650524685484022</v>
      </c>
      <c r="AA86" s="78">
        <f t="shared" si="18"/>
        <v>1.0709812484371319</v>
      </c>
      <c r="AC86" s="20"/>
      <c r="AD86" s="21"/>
      <c r="AE86" s="21"/>
      <c r="AF86" s="21"/>
      <c r="AG86" s="2"/>
      <c r="AH86" s="2"/>
    </row>
    <row r="87" spans="8:34">
      <c r="H87" s="122">
        <v>41427</v>
      </c>
      <c r="I87" s="77">
        <v>2606.4259999999999</v>
      </c>
      <c r="J87" s="77">
        <v>1990.8839</v>
      </c>
      <c r="K87" s="77">
        <v>1335.9921999999999</v>
      </c>
      <c r="L87" s="77">
        <v>1903.175</v>
      </c>
      <c r="M87" s="77">
        <v>1899.35</v>
      </c>
      <c r="O87" s="13">
        <f t="shared" si="19"/>
        <v>41427</v>
      </c>
      <c r="P87" s="2">
        <f t="shared" si="20"/>
        <v>9.7139056253876532E-3</v>
      </c>
      <c r="Q87" s="2">
        <f t="shared" si="21"/>
        <v>7.9978228812647156E-3</v>
      </c>
      <c r="R87" s="2">
        <f t="shared" si="22"/>
        <v>-0.25977520748854788</v>
      </c>
      <c r="S87" s="2">
        <f t="shared" si="23"/>
        <v>-3.3720657421802636E-2</v>
      </c>
      <c r="T87" s="2">
        <f t="shared" si="24"/>
        <v>0.83306278361877761</v>
      </c>
      <c r="V87" s="13">
        <f t="shared" si="25"/>
        <v>41777</v>
      </c>
      <c r="W87" s="78">
        <f t="shared" si="26"/>
        <v>-6.4172349642798832E-2</v>
      </c>
      <c r="X87" s="78">
        <f t="shared" si="26"/>
        <v>0.38818769544961373</v>
      </c>
      <c r="Y87" s="78">
        <f t="shared" si="26"/>
        <v>-0.10223012035328038</v>
      </c>
      <c r="Z87" s="78">
        <f t="shared" si="26"/>
        <v>0.38426146990687582</v>
      </c>
      <c r="AA87" s="78">
        <f t="shared" si="18"/>
        <v>1.0016618309477336</v>
      </c>
      <c r="AC87" s="20"/>
      <c r="AD87" s="21"/>
      <c r="AE87" s="21"/>
      <c r="AF87" s="21"/>
      <c r="AG87" s="2"/>
      <c r="AH87" s="2"/>
    </row>
    <row r="88" spans="8:34">
      <c r="H88" s="122">
        <v>41434</v>
      </c>
      <c r="I88" s="77">
        <v>2484.16</v>
      </c>
      <c r="J88" s="77">
        <v>1874.3806</v>
      </c>
      <c r="K88" s="77">
        <v>1279.1415</v>
      </c>
      <c r="L88" s="77">
        <v>1782.9445000000001</v>
      </c>
      <c r="M88" s="77">
        <v>1795.2170000000001</v>
      </c>
      <c r="O88" s="13">
        <f t="shared" si="19"/>
        <v>41434</v>
      </c>
      <c r="P88" s="2">
        <f t="shared" si="20"/>
        <v>-3.7651214422215418E-2</v>
      </c>
      <c r="Q88" s="2">
        <f t="shared" si="21"/>
        <v>-5.0988576455473611E-2</v>
      </c>
      <c r="R88" s="2">
        <f t="shared" si="22"/>
        <v>-0.29127411714657636</v>
      </c>
      <c r="S88" s="2">
        <f t="shared" si="23"/>
        <v>-9.4764044655161528E-2</v>
      </c>
      <c r="T88" s="2">
        <f t="shared" si="24"/>
        <v>0.73256401991194431</v>
      </c>
      <c r="V88" s="13">
        <f t="shared" si="25"/>
        <v>41784</v>
      </c>
      <c r="W88" s="78">
        <f t="shared" si="26"/>
        <v>-6.3098696702202139E-2</v>
      </c>
      <c r="X88" s="78">
        <f t="shared" si="26"/>
        <v>0.43717276150360562</v>
      </c>
      <c r="Y88" s="78">
        <f t="shared" si="26"/>
        <v>-0.10462917766218716</v>
      </c>
      <c r="Z88" s="78">
        <f t="shared" si="26"/>
        <v>0.44521233519494419</v>
      </c>
      <c r="AA88" s="78">
        <f t="shared" si="18"/>
        <v>1.0576546974082812</v>
      </c>
      <c r="AC88" s="20"/>
      <c r="AD88" s="21"/>
      <c r="AE88" s="21"/>
      <c r="AF88" s="21"/>
      <c r="AG88" s="2"/>
      <c r="AH88" s="2"/>
    </row>
    <row r="89" spans="8:34">
      <c r="H89" s="122">
        <v>41441</v>
      </c>
      <c r="I89" s="77">
        <v>2416.7710000000002</v>
      </c>
      <c r="J89" s="77">
        <v>1889.989</v>
      </c>
      <c r="K89" s="77">
        <v>1268.482</v>
      </c>
      <c r="L89" s="77">
        <v>1776.5451</v>
      </c>
      <c r="M89" s="77">
        <v>1901.8074999999999</v>
      </c>
      <c r="O89" s="13">
        <f t="shared" si="19"/>
        <v>41441</v>
      </c>
      <c r="P89" s="2">
        <f t="shared" si="20"/>
        <v>-6.3757311578316878E-2</v>
      </c>
      <c r="Q89" s="2">
        <f t="shared" si="21"/>
        <v>-4.3085939230540493E-2</v>
      </c>
      <c r="R89" s="2">
        <f t="shared" si="22"/>
        <v>-0.29718015924455854</v>
      </c>
      <c r="S89" s="2">
        <f t="shared" si="23"/>
        <v>-9.8013145775602384E-2</v>
      </c>
      <c r="T89" s="2">
        <f t="shared" si="24"/>
        <v>0.83543451699637683</v>
      </c>
      <c r="V89" s="13">
        <f t="shared" si="25"/>
        <v>41791</v>
      </c>
      <c r="W89" s="78">
        <f t="shared" si="26"/>
        <v>-5.9588174292858787E-2</v>
      </c>
      <c r="X89" s="78">
        <f t="shared" si="26"/>
        <v>0.47814206394792258</v>
      </c>
      <c r="Y89" s="78">
        <f t="shared" si="26"/>
        <v>-9.2377015421694186E-2</v>
      </c>
      <c r="Z89" s="78">
        <f t="shared" si="26"/>
        <v>0.48919279156303119</v>
      </c>
      <c r="AA89" s="78">
        <f t="shared" si="18"/>
        <v>1.1201287758576099</v>
      </c>
      <c r="AC89" s="20"/>
      <c r="AD89" s="21"/>
      <c r="AE89" s="21"/>
      <c r="AF89" s="21"/>
      <c r="AG89" s="2"/>
      <c r="AH89" s="2"/>
    </row>
    <row r="90" spans="8:34">
      <c r="H90" s="122">
        <v>41448</v>
      </c>
      <c r="I90" s="77">
        <v>2317.3939999999998</v>
      </c>
      <c r="J90" s="77">
        <v>1823.5148999999999</v>
      </c>
      <c r="K90" s="77">
        <v>1190.3122000000001</v>
      </c>
      <c r="L90" s="77">
        <v>1732.6826000000001</v>
      </c>
      <c r="M90" s="77">
        <v>1808.4754</v>
      </c>
      <c r="O90" s="13">
        <f t="shared" si="19"/>
        <v>41448</v>
      </c>
      <c r="P90" s="2">
        <f t="shared" si="20"/>
        <v>-0.10225536937828306</v>
      </c>
      <c r="Q90" s="2">
        <f t="shared" si="21"/>
        <v>-7.6742220281380003E-2</v>
      </c>
      <c r="R90" s="2">
        <f t="shared" si="22"/>
        <v>-0.3404912085049222</v>
      </c>
      <c r="S90" s="2">
        <f t="shared" si="23"/>
        <v>-0.120282998870476</v>
      </c>
      <c r="T90" s="2">
        <f t="shared" si="24"/>
        <v>0.74535970244035199</v>
      </c>
      <c r="V90" s="13">
        <f t="shared" si="25"/>
        <v>41798</v>
      </c>
      <c r="W90" s="78">
        <f t="shared" si="26"/>
        <v>-6.9072253964710062E-2</v>
      </c>
      <c r="X90" s="78">
        <f t="shared" si="26"/>
        <v>0.46095104984364044</v>
      </c>
      <c r="Y90" s="78">
        <f t="shared" si="26"/>
        <v>-0.10866597007184586</v>
      </c>
      <c r="Z90" s="78">
        <f t="shared" si="26"/>
        <v>0.48042302972233353</v>
      </c>
      <c r="AA90" s="78">
        <f t="shared" si="18"/>
        <v>1.0632540197006461</v>
      </c>
      <c r="AC90" s="20"/>
      <c r="AD90" s="21"/>
      <c r="AE90" s="21"/>
      <c r="AF90" s="21"/>
      <c r="AG90" s="2"/>
      <c r="AH90" s="2"/>
    </row>
    <row r="91" spans="8:34">
      <c r="H91" s="122">
        <v>41455</v>
      </c>
      <c r="I91" s="77">
        <v>2200.6390000000001</v>
      </c>
      <c r="J91" s="77">
        <v>1799.0068000000001</v>
      </c>
      <c r="K91" s="77">
        <v>1108.5891999999999</v>
      </c>
      <c r="L91" s="77">
        <v>1724.2181</v>
      </c>
      <c r="M91" s="77">
        <v>1802.8298</v>
      </c>
      <c r="O91" s="13">
        <f t="shared" si="19"/>
        <v>41455</v>
      </c>
      <c r="P91" s="2">
        <f t="shared" si="20"/>
        <v>-0.14748556085553644</v>
      </c>
      <c r="Q91" s="2">
        <f t="shared" si="21"/>
        <v>-8.9150835089584657E-2</v>
      </c>
      <c r="R91" s="2">
        <f t="shared" si="22"/>
        <v>-0.38577095693340369</v>
      </c>
      <c r="S91" s="2">
        <f t="shared" si="23"/>
        <v>-0.12458059183762471</v>
      </c>
      <c r="T91" s="2">
        <f t="shared" si="24"/>
        <v>0.73991113358721883</v>
      </c>
      <c r="V91" s="13">
        <f t="shared" si="25"/>
        <v>41805</v>
      </c>
      <c r="W91" s="78">
        <f t="shared" si="26"/>
        <v>-5.0963191409380992E-2</v>
      </c>
      <c r="X91" s="78">
        <f t="shared" si="26"/>
        <v>0.49780719892781922</v>
      </c>
      <c r="Y91" s="78">
        <f t="shared" si="26"/>
        <v>-0.11189712769040683</v>
      </c>
      <c r="Z91" s="78">
        <f t="shared" si="26"/>
        <v>0.52912972430222416</v>
      </c>
      <c r="AA91" s="78">
        <f t="shared" si="18"/>
        <v>1.0942082945753979</v>
      </c>
      <c r="AC91" s="20"/>
      <c r="AD91" s="21"/>
      <c r="AE91" s="21"/>
      <c r="AF91" s="21"/>
      <c r="AG91" s="2"/>
      <c r="AH91" s="2"/>
    </row>
    <row r="92" spans="8:34">
      <c r="H92" s="122">
        <v>41462</v>
      </c>
      <c r="I92" s="77">
        <v>2226.8490000000002</v>
      </c>
      <c r="J92" s="77">
        <v>1892.0799</v>
      </c>
      <c r="K92" s="77">
        <v>1115.7879</v>
      </c>
      <c r="L92" s="77">
        <v>1803.5866000000001</v>
      </c>
      <c r="M92" s="77">
        <v>1960.3655000000001</v>
      </c>
      <c r="O92" s="13">
        <f t="shared" si="19"/>
        <v>41462</v>
      </c>
      <c r="P92" s="2">
        <f t="shared" si="20"/>
        <v>-0.13733196299147232</v>
      </c>
      <c r="Q92" s="2">
        <f t="shared" si="21"/>
        <v>-4.2027302587860138E-2</v>
      </c>
      <c r="R92" s="2">
        <f t="shared" si="22"/>
        <v>-0.38178241851689776</v>
      </c>
      <c r="S92" s="2">
        <f t="shared" si="23"/>
        <v>-8.4283644892957144E-2</v>
      </c>
      <c r="T92" s="2">
        <f t="shared" si="24"/>
        <v>0.89194884583684786</v>
      </c>
      <c r="V92" s="13">
        <f t="shared" si="25"/>
        <v>41812</v>
      </c>
      <c r="W92" s="78">
        <f t="shared" si="26"/>
        <v>-6.8194405317503981E-2</v>
      </c>
      <c r="X92" s="78">
        <f t="shared" si="26"/>
        <v>0.48157336141425744</v>
      </c>
      <c r="Y92" s="78">
        <f t="shared" si="26"/>
        <v>-0.10572494165382806</v>
      </c>
      <c r="Z92" s="78">
        <f t="shared" si="26"/>
        <v>0.48875578335313086</v>
      </c>
      <c r="AA92" s="78">
        <f t="shared" si="18"/>
        <v>1.1530069711705124</v>
      </c>
      <c r="AC92" s="20"/>
      <c r="AD92" s="21"/>
      <c r="AE92" s="21"/>
      <c r="AF92" s="21"/>
      <c r="AG92" s="2"/>
      <c r="AH92" s="2"/>
    </row>
    <row r="93" spans="8:34">
      <c r="H93" s="122">
        <v>41469</v>
      </c>
      <c r="I93" s="77">
        <v>2275.373</v>
      </c>
      <c r="J93" s="77">
        <v>1940.7256</v>
      </c>
      <c r="K93" s="77">
        <v>1148.1817000000001</v>
      </c>
      <c r="L93" s="77">
        <v>1820.3679999999999</v>
      </c>
      <c r="M93" s="77">
        <v>2108.7325999999998</v>
      </c>
      <c r="O93" s="13">
        <f t="shared" si="19"/>
        <v>41469</v>
      </c>
      <c r="P93" s="2">
        <f t="shared" si="20"/>
        <v>-0.1185340544544311</v>
      </c>
      <c r="Q93" s="2">
        <f t="shared" si="21"/>
        <v>-1.7397659597359616E-2</v>
      </c>
      <c r="R93" s="2">
        <f t="shared" si="22"/>
        <v>-0.3638341895649192</v>
      </c>
      <c r="S93" s="2">
        <f t="shared" si="23"/>
        <v>-7.5763398378820734E-2</v>
      </c>
      <c r="T93" s="2">
        <f t="shared" si="24"/>
        <v>1.035137941750421</v>
      </c>
      <c r="V93" s="13">
        <f t="shared" si="25"/>
        <v>41819</v>
      </c>
      <c r="W93" s="78">
        <f t="shared" si="26"/>
        <v>-6.2294547221105501E-2</v>
      </c>
      <c r="X93" s="78">
        <f t="shared" si="26"/>
        <v>0.54688671899929786</v>
      </c>
      <c r="Y93" s="78">
        <f t="shared" si="26"/>
        <v>-6.3739646414570528E-2</v>
      </c>
      <c r="Z93" s="78">
        <f t="shared" si="26"/>
        <v>0.55898390176995227</v>
      </c>
      <c r="AA93" s="78">
        <f t="shared" si="18"/>
        <v>1.2259836108962925</v>
      </c>
      <c r="AC93" s="20"/>
      <c r="AD93" s="21"/>
      <c r="AE93" s="21"/>
      <c r="AF93" s="21"/>
      <c r="AG93" s="2"/>
      <c r="AH93" s="2"/>
    </row>
    <row r="94" spans="8:34">
      <c r="H94" s="122">
        <v>41476</v>
      </c>
      <c r="I94" s="77">
        <v>2190.4780000000001</v>
      </c>
      <c r="J94" s="77">
        <v>2014.5317</v>
      </c>
      <c r="K94" s="77">
        <v>1104.9899</v>
      </c>
      <c r="L94" s="77">
        <v>1924.6098999999999</v>
      </c>
      <c r="M94" s="77">
        <v>2179.6062999999999</v>
      </c>
      <c r="O94" s="13">
        <f t="shared" si="19"/>
        <v>41476</v>
      </c>
      <c r="P94" s="2">
        <f t="shared" si="20"/>
        <v>-0.15142187172530974</v>
      </c>
      <c r="Q94" s="2">
        <f t="shared" si="21"/>
        <v>1.9970862050415539E-2</v>
      </c>
      <c r="R94" s="2">
        <f t="shared" si="22"/>
        <v>-0.38776519843847113</v>
      </c>
      <c r="S94" s="2">
        <f t="shared" si="23"/>
        <v>-2.2837737522040769E-2</v>
      </c>
      <c r="T94" s="2">
        <f t="shared" si="24"/>
        <v>1.1035381533003523</v>
      </c>
      <c r="V94" s="13">
        <f t="shared" si="25"/>
        <v>41826</v>
      </c>
      <c r="W94" s="78">
        <f t="shared" si="26"/>
        <v>-4.9893463276446948E-2</v>
      </c>
      <c r="X94" s="78">
        <f t="shared" si="26"/>
        <v>0.60393081881421917</v>
      </c>
      <c r="Y94" s="78">
        <f t="shared" si="26"/>
        <v>-6.1520356331131731E-2</v>
      </c>
      <c r="Z94" s="78">
        <f t="shared" si="26"/>
        <v>0.59764787336671565</v>
      </c>
      <c r="AA94" s="78">
        <f t="shared" si="18"/>
        <v>1.4190261998592324</v>
      </c>
      <c r="AC94" s="20"/>
      <c r="AD94" s="21"/>
      <c r="AE94" s="21"/>
      <c r="AF94" s="21"/>
      <c r="AG94" s="2"/>
      <c r="AH94" s="2"/>
    </row>
    <row r="95" spans="8:34">
      <c r="H95" s="122">
        <v>41483</v>
      </c>
      <c r="I95" s="77">
        <v>2224.0079999999998</v>
      </c>
      <c r="J95" s="77">
        <v>2128.9712</v>
      </c>
      <c r="K95" s="77">
        <v>1108.5893000000001</v>
      </c>
      <c r="L95" s="77">
        <v>2029.8155999999999</v>
      </c>
      <c r="M95" s="77">
        <v>2381.8697000000002</v>
      </c>
      <c r="O95" s="13">
        <f t="shared" si="19"/>
        <v>41483</v>
      </c>
      <c r="P95" s="2">
        <f t="shared" si="20"/>
        <v>-0.13843254946731398</v>
      </c>
      <c r="Q95" s="2">
        <f t="shared" si="21"/>
        <v>7.7912345655572146E-2</v>
      </c>
      <c r="R95" s="2">
        <f t="shared" si="22"/>
        <v>-0.38577090152703275</v>
      </c>
      <c r="S95" s="2">
        <f t="shared" si="23"/>
        <v>3.0577263532238996E-2</v>
      </c>
      <c r="T95" s="2">
        <f t="shared" si="24"/>
        <v>1.2987425711423506</v>
      </c>
      <c r="V95" s="13">
        <f t="shared" si="25"/>
        <v>41833</v>
      </c>
      <c r="W95" s="78">
        <f t="shared" si="26"/>
        <v>-6.3275313047020165E-2</v>
      </c>
      <c r="X95" s="78">
        <f t="shared" si="26"/>
        <v>0.59528393643499888</v>
      </c>
      <c r="Y95" s="78">
        <f t="shared" si="26"/>
        <v>-4.0329407996095079E-2</v>
      </c>
      <c r="Z95" s="78">
        <f t="shared" si="26"/>
        <v>0.60462812629202567</v>
      </c>
      <c r="AA95" s="78">
        <f t="shared" si="18"/>
        <v>1.3120145529623062</v>
      </c>
      <c r="AC95" s="20"/>
      <c r="AD95" s="21"/>
      <c r="AE95" s="21"/>
      <c r="AF95" s="21"/>
      <c r="AG95" s="2"/>
      <c r="AH95" s="2"/>
    </row>
    <row r="96" spans="8:34">
      <c r="H96" s="122">
        <v>41490</v>
      </c>
      <c r="I96" s="77">
        <v>2247.2629999999999</v>
      </c>
      <c r="J96" s="77">
        <v>2142.0102999999999</v>
      </c>
      <c r="K96" s="77">
        <v>1151.7811999999999</v>
      </c>
      <c r="L96" s="77">
        <v>2042.4237000000001</v>
      </c>
      <c r="M96" s="77">
        <v>2356.9261000000001</v>
      </c>
      <c r="O96" s="13">
        <f t="shared" si="19"/>
        <v>41490</v>
      </c>
      <c r="P96" s="2">
        <f t="shared" si="20"/>
        <v>-0.12942370099998035</v>
      </c>
      <c r="Q96" s="2">
        <f t="shared" si="21"/>
        <v>8.4514129120861536E-2</v>
      </c>
      <c r="R96" s="2">
        <f t="shared" si="22"/>
        <v>-0.36183983724711022</v>
      </c>
      <c r="S96" s="2">
        <f t="shared" si="23"/>
        <v>3.6978643636097264E-2</v>
      </c>
      <c r="T96" s="2">
        <f t="shared" si="24"/>
        <v>1.2746695014872191</v>
      </c>
      <c r="V96" s="13">
        <f t="shared" si="25"/>
        <v>41840</v>
      </c>
      <c r="W96" s="78">
        <f t="shared" si="26"/>
        <v>-5.6239005087423077E-2</v>
      </c>
      <c r="X96" s="78">
        <f t="shared" si="26"/>
        <v>0.55504754611015361</v>
      </c>
      <c r="Y96" s="78">
        <f t="shared" si="26"/>
        <v>-5.3935582775294866E-2</v>
      </c>
      <c r="Z96" s="78">
        <f t="shared" si="26"/>
        <v>0.58227659029906076</v>
      </c>
      <c r="AA96" s="78">
        <f t="shared" si="18"/>
        <v>1.1647236457476891</v>
      </c>
      <c r="AC96" s="20"/>
      <c r="AD96" s="21"/>
      <c r="AE96" s="21"/>
      <c r="AF96" s="21"/>
      <c r="AG96" s="2"/>
      <c r="AH96" s="2"/>
    </row>
    <row r="97" spans="8:34">
      <c r="H97" s="122">
        <v>41497</v>
      </c>
      <c r="I97" s="77">
        <v>2286.0100000000002</v>
      </c>
      <c r="J97" s="77">
        <v>2159.4933000000001</v>
      </c>
      <c r="K97" s="77">
        <v>1191.3737000000001</v>
      </c>
      <c r="L97" s="77">
        <v>2060.66</v>
      </c>
      <c r="M97" s="77">
        <v>2341.6981999999998</v>
      </c>
      <c r="O97" s="13">
        <f t="shared" si="19"/>
        <v>41497</v>
      </c>
      <c r="P97" s="2">
        <f t="shared" si="20"/>
        <v>-0.11441334402024361</v>
      </c>
      <c r="Q97" s="2">
        <f t="shared" si="21"/>
        <v>9.3365888853025547E-2</v>
      </c>
      <c r="R97" s="2">
        <f t="shared" si="22"/>
        <v>-0.33990306987862562</v>
      </c>
      <c r="S97" s="2">
        <f t="shared" si="23"/>
        <v>4.6237571467252492E-2</v>
      </c>
      <c r="T97" s="2">
        <f t="shared" si="24"/>
        <v>1.2599730544065499</v>
      </c>
      <c r="V97" s="13">
        <f t="shared" si="25"/>
        <v>41847</v>
      </c>
      <c r="W97" s="78">
        <f t="shared" si="26"/>
        <v>-1.4239202199985534E-2</v>
      </c>
      <c r="X97" s="78">
        <f t="shared" si="26"/>
        <v>0.54362645988895242</v>
      </c>
      <c r="Y97" s="78">
        <f t="shared" si="26"/>
        <v>-2.1368808822856522E-2</v>
      </c>
      <c r="Z97" s="78">
        <f t="shared" si="26"/>
        <v>0.57135814460187562</v>
      </c>
      <c r="AA97" s="78">
        <f t="shared" si="18"/>
        <v>1.1010371471973355</v>
      </c>
      <c r="AC97" s="20"/>
      <c r="AD97" s="21"/>
      <c r="AE97" s="21"/>
      <c r="AF97" s="21"/>
      <c r="AG97" s="2"/>
      <c r="AH97" s="2"/>
    </row>
    <row r="98" spans="8:34">
      <c r="H98" s="122">
        <v>41504</v>
      </c>
      <c r="I98" s="77">
        <v>2304.1439999999998</v>
      </c>
      <c r="J98" s="77">
        <v>2108.7442999999998</v>
      </c>
      <c r="K98" s="77">
        <v>1187.7744</v>
      </c>
      <c r="L98" s="77">
        <v>2015.8068000000001</v>
      </c>
      <c r="M98" s="77">
        <v>2251.614</v>
      </c>
      <c r="O98" s="13">
        <f t="shared" si="19"/>
        <v>41504</v>
      </c>
      <c r="P98" s="2">
        <f t="shared" si="20"/>
        <v>-0.10738834044653378</v>
      </c>
      <c r="Q98" s="2">
        <f t="shared" si="21"/>
        <v>6.7671331016980085E-2</v>
      </c>
      <c r="R98" s="2">
        <f t="shared" si="22"/>
        <v>-0.34189731138369328</v>
      </c>
      <c r="S98" s="2">
        <f t="shared" si="23"/>
        <v>2.3464720516326532E-2</v>
      </c>
      <c r="T98" s="2">
        <f t="shared" si="24"/>
        <v>1.1730327883091638</v>
      </c>
      <c r="V98" s="13">
        <f t="shared" si="25"/>
        <v>41854</v>
      </c>
      <c r="W98" s="78">
        <f t="shared" si="26"/>
        <v>1.5828313213606338E-2</v>
      </c>
      <c r="X98" s="78">
        <f t="shared" si="26"/>
        <v>0.56924398493841322</v>
      </c>
      <c r="Y98" s="78">
        <f t="shared" si="26"/>
        <v>-2.6354470155742327E-2</v>
      </c>
      <c r="Z98" s="78">
        <f t="shared" si="26"/>
        <v>0.60170380044232408</v>
      </c>
      <c r="AA98" s="78">
        <f t="shared" si="18"/>
        <v>1.1411494936709086</v>
      </c>
      <c r="AC98" s="20"/>
      <c r="AD98" s="21"/>
      <c r="AE98" s="21"/>
      <c r="AF98" s="21"/>
      <c r="AG98" s="2"/>
      <c r="AH98" s="2"/>
    </row>
    <row r="99" spans="8:34">
      <c r="H99" s="122">
        <v>41511</v>
      </c>
      <c r="I99" s="77">
        <v>2286.9290000000001</v>
      </c>
      <c r="J99" s="77">
        <v>2256.7710999999999</v>
      </c>
      <c r="K99" s="77">
        <v>1155.3805</v>
      </c>
      <c r="L99" s="77">
        <v>2179.3200999999999</v>
      </c>
      <c r="M99" s="77">
        <v>2450.5127000000002</v>
      </c>
      <c r="O99" s="13">
        <f t="shared" si="19"/>
        <v>41511</v>
      </c>
      <c r="P99" s="2">
        <f t="shared" si="20"/>
        <v>-0.11405732889483067</v>
      </c>
      <c r="Q99" s="2">
        <f t="shared" si="21"/>
        <v>0.14261828906314267</v>
      </c>
      <c r="R99" s="2">
        <f t="shared" si="22"/>
        <v>-0.35984559574204256</v>
      </c>
      <c r="S99" s="2">
        <f t="shared" si="23"/>
        <v>0.10648363576415787</v>
      </c>
      <c r="T99" s="2">
        <f t="shared" si="24"/>
        <v>1.3649899340064584</v>
      </c>
      <c r="V99" s="13">
        <f t="shared" si="25"/>
        <v>41861</v>
      </c>
      <c r="W99" s="78">
        <f t="shared" si="26"/>
        <v>1.6583620643790375E-2</v>
      </c>
      <c r="X99" s="78">
        <f t="shared" si="26"/>
        <v>0.61260022975301553</v>
      </c>
      <c r="Y99" s="78">
        <f t="shared" si="26"/>
        <v>-1.6578397425141667E-2</v>
      </c>
      <c r="Z99" s="78">
        <f t="shared" si="26"/>
        <v>0.64781850279241615</v>
      </c>
      <c r="AA99" s="78">
        <f t="shared" si="18"/>
        <v>1.211570827701959</v>
      </c>
      <c r="AC99" s="20"/>
      <c r="AD99" s="21"/>
      <c r="AE99" s="21"/>
      <c r="AF99" s="21"/>
      <c r="AG99" s="2"/>
      <c r="AH99" s="2"/>
    </row>
    <row r="100" spans="8:34">
      <c r="H100" s="122">
        <v>41518</v>
      </c>
      <c r="I100" s="77">
        <v>2313.91</v>
      </c>
      <c r="J100" s="77">
        <v>2166.2892999999999</v>
      </c>
      <c r="K100" s="77">
        <v>1166.1784</v>
      </c>
      <c r="L100" s="77">
        <v>2092.8912</v>
      </c>
      <c r="M100" s="77">
        <v>2295.674</v>
      </c>
      <c r="O100" s="13">
        <f t="shared" ref="O100:O131" si="27">H100</f>
        <v>41518</v>
      </c>
      <c r="P100" s="2">
        <f t="shared" si="20"/>
        <v>-0.10360505022370081</v>
      </c>
      <c r="Q100" s="2">
        <f t="shared" si="21"/>
        <v>9.6806749068079068E-2</v>
      </c>
      <c r="R100" s="2">
        <f t="shared" si="22"/>
        <v>-0.35386287122684001</v>
      </c>
      <c r="S100" s="2">
        <f t="shared" si="23"/>
        <v>6.2601985011202066E-2</v>
      </c>
      <c r="T100" s="2">
        <f t="shared" si="24"/>
        <v>1.215555096596864</v>
      </c>
      <c r="V100" s="13">
        <f t="shared" si="25"/>
        <v>41868</v>
      </c>
      <c r="W100" s="78">
        <f t="shared" si="26"/>
        <v>2.9448704072118748E-2</v>
      </c>
      <c r="X100" s="78">
        <f t="shared" si="26"/>
        <v>0.65387223179526455</v>
      </c>
      <c r="Y100" s="78">
        <f t="shared" si="26"/>
        <v>4.882087343837993E-3</v>
      </c>
      <c r="Z100" s="78">
        <f t="shared" si="26"/>
        <v>0.68223682051753221</v>
      </c>
      <c r="AA100" s="78">
        <f t="shared" si="18"/>
        <v>1.3067171549111971</v>
      </c>
      <c r="AC100" s="20"/>
      <c r="AD100" s="21"/>
      <c r="AE100" s="21"/>
      <c r="AF100" s="21"/>
      <c r="AG100" s="2"/>
      <c r="AH100" s="2"/>
    </row>
    <row r="101" spans="8:34">
      <c r="H101" s="122">
        <v>41525</v>
      </c>
      <c r="I101" s="77">
        <v>2357.7820000000002</v>
      </c>
      <c r="J101" s="77">
        <v>2277.7802999999999</v>
      </c>
      <c r="K101" s="77">
        <v>1169.7775999999999</v>
      </c>
      <c r="L101" s="77">
        <v>2189.3492000000001</v>
      </c>
      <c r="M101" s="77">
        <v>2501.8496</v>
      </c>
      <c r="O101" s="13">
        <f t="shared" si="27"/>
        <v>41525</v>
      </c>
      <c r="P101" s="2">
        <f t="shared" ref="P101:P132" si="28">I101/I$4-1</f>
        <v>-8.6609298774169008E-2</v>
      </c>
      <c r="Q101" s="2">
        <f t="shared" ref="Q101:Q132" si="29">J101/J$4-1</f>
        <v>0.15325538741954459</v>
      </c>
      <c r="R101" s="2">
        <f t="shared" ref="R101:R132" si="30">K101/K$4-1</f>
        <v>-0.3518686851281434</v>
      </c>
      <c r="S101" s="2">
        <f t="shared" ref="S101:S132" si="31">L101/L$4-1</f>
        <v>0.1115756068937972</v>
      </c>
      <c r="T101" s="2">
        <f t="shared" ref="T101:T132" si="32">M101/M$4-1</f>
        <v>1.4145351788619926</v>
      </c>
      <c r="V101" s="13">
        <f t="shared" si="25"/>
        <v>41875</v>
      </c>
      <c r="W101" s="78">
        <f t="shared" si="26"/>
        <v>3.1510972453955288E-2</v>
      </c>
      <c r="X101" s="78">
        <f t="shared" si="26"/>
        <v>0.70439389878103231</v>
      </c>
      <c r="Y101" s="78">
        <f t="shared" si="26"/>
        <v>-1.6195371966380434E-2</v>
      </c>
      <c r="Z101" s="78">
        <f t="shared" si="26"/>
        <v>0.74849242339723188</v>
      </c>
      <c r="AA101" s="78">
        <f t="shared" si="18"/>
        <v>1.3710862802880008</v>
      </c>
      <c r="AC101" s="20"/>
      <c r="AD101" s="21"/>
      <c r="AE101" s="21"/>
      <c r="AF101" s="21"/>
      <c r="AG101" s="2"/>
      <c r="AH101" s="2"/>
    </row>
    <row r="102" spans="8:34">
      <c r="H102" s="122">
        <v>41532</v>
      </c>
      <c r="I102" s="77">
        <v>2488.902</v>
      </c>
      <c r="J102" s="77">
        <v>2203.4901</v>
      </c>
      <c r="K102" s="77">
        <v>1220.1679999999999</v>
      </c>
      <c r="L102" s="77">
        <v>2114.7982999999999</v>
      </c>
      <c r="M102" s="77">
        <v>2345.9587000000001</v>
      </c>
      <c r="O102" s="13">
        <f t="shared" si="27"/>
        <v>41532</v>
      </c>
      <c r="P102" s="2">
        <f t="shared" si="28"/>
        <v>-3.5814191870846002E-2</v>
      </c>
      <c r="Q102" s="2">
        <f t="shared" si="29"/>
        <v>0.11564176270671545</v>
      </c>
      <c r="R102" s="2">
        <f t="shared" si="30"/>
        <v>-0.32394919324445648</v>
      </c>
      <c r="S102" s="2">
        <f t="shared" si="31"/>
        <v>7.3724650129120661E-2</v>
      </c>
      <c r="T102" s="2">
        <f t="shared" si="32"/>
        <v>1.2640848631777657</v>
      </c>
      <c r="V102" s="13">
        <f t="shared" si="25"/>
        <v>41882</v>
      </c>
      <c r="W102" s="78">
        <f t="shared" si="26"/>
        <v>1.9702970556092714E-2</v>
      </c>
      <c r="X102" s="78">
        <f t="shared" si="26"/>
        <v>0.66407294658242377</v>
      </c>
      <c r="Y102" s="78">
        <f t="shared" si="26"/>
        <v>-2.7138291868145314E-2</v>
      </c>
      <c r="Z102" s="78">
        <f t="shared" si="26"/>
        <v>0.708020895541978</v>
      </c>
      <c r="AA102" s="78">
        <f t="shared" si="18"/>
        <v>1.2970352607946385</v>
      </c>
      <c r="AC102" s="20"/>
      <c r="AD102" s="21"/>
      <c r="AE102" s="21"/>
      <c r="AF102" s="21"/>
      <c r="AG102" s="2"/>
      <c r="AH102" s="2"/>
    </row>
    <row r="103" spans="8:34">
      <c r="H103" s="122">
        <v>41539</v>
      </c>
      <c r="I103" s="77">
        <v>2432.5100000000002</v>
      </c>
      <c r="J103" s="77">
        <v>2229.2368000000001</v>
      </c>
      <c r="K103" s="77">
        <v>1252.5618999999999</v>
      </c>
      <c r="L103" s="77">
        <v>2119.5441000000001</v>
      </c>
      <c r="M103" s="77">
        <v>2417.1107999999999</v>
      </c>
      <c r="O103" s="13">
        <f t="shared" si="27"/>
        <v>41539</v>
      </c>
      <c r="P103" s="2">
        <f t="shared" si="28"/>
        <v>-5.7660116737320855E-2</v>
      </c>
      <c r="Q103" s="2">
        <f t="shared" si="29"/>
        <v>0.12867748897200748</v>
      </c>
      <c r="R103" s="2">
        <f t="shared" si="30"/>
        <v>-0.30600090888610709</v>
      </c>
      <c r="S103" s="2">
        <f t="shared" si="31"/>
        <v>7.613418603832911E-2</v>
      </c>
      <c r="T103" s="2">
        <f t="shared" si="32"/>
        <v>1.3327537585821521</v>
      </c>
      <c r="V103" s="13">
        <f t="shared" si="25"/>
        <v>41889</v>
      </c>
      <c r="W103" s="78">
        <f t="shared" si="26"/>
        <v>6.8096721215678446E-2</v>
      </c>
      <c r="X103" s="78">
        <f t="shared" si="26"/>
        <v>0.76874108111557837</v>
      </c>
      <c r="Y103" s="78">
        <f t="shared" si="26"/>
        <v>1.0457311957533078E-2</v>
      </c>
      <c r="Z103" s="78">
        <f t="shared" si="26"/>
        <v>0.81558109163456405</v>
      </c>
      <c r="AA103" s="78">
        <f t="shared" si="18"/>
        <v>1.4676873333869218</v>
      </c>
      <c r="AC103" s="20"/>
      <c r="AD103" s="21"/>
      <c r="AE103" s="21"/>
      <c r="AF103" s="21"/>
      <c r="AG103" s="2"/>
      <c r="AH103" s="2"/>
    </row>
    <row r="104" spans="8:34">
      <c r="H104" s="122">
        <v>41546</v>
      </c>
      <c r="I104" s="77">
        <v>2394.971</v>
      </c>
      <c r="J104" s="77">
        <v>2302.7067999999999</v>
      </c>
      <c r="K104" s="77">
        <v>1176.9763</v>
      </c>
      <c r="L104" s="77">
        <v>2200.4335000000001</v>
      </c>
      <c r="M104" s="77">
        <v>2572.0401999999999</v>
      </c>
      <c r="O104" s="13">
        <f t="shared" si="27"/>
        <v>41546</v>
      </c>
      <c r="P104" s="2">
        <f t="shared" si="28"/>
        <v>-7.2202501713250156E-2</v>
      </c>
      <c r="Q104" s="2">
        <f t="shared" si="29"/>
        <v>0.16587584094375551</v>
      </c>
      <c r="R104" s="2">
        <f t="shared" si="30"/>
        <v>-0.34788014671163747</v>
      </c>
      <c r="S104" s="2">
        <f t="shared" si="31"/>
        <v>0.11720332379683529</v>
      </c>
      <c r="T104" s="2">
        <f t="shared" si="32"/>
        <v>1.4822761305664556</v>
      </c>
      <c r="V104" s="13">
        <f t="shared" si="25"/>
        <v>41896</v>
      </c>
      <c r="W104" s="78">
        <f t="shared" si="26"/>
        <v>6.3342906956765255E-2</v>
      </c>
      <c r="X104" s="78">
        <f t="shared" si="26"/>
        <v>0.80159588997383358</v>
      </c>
      <c r="Y104" s="78">
        <f t="shared" si="26"/>
        <v>3.1492441691962636E-3</v>
      </c>
      <c r="Z104" s="78">
        <f t="shared" si="26"/>
        <v>0.8648397724065966</v>
      </c>
      <c r="AA104" s="78">
        <f t="shared" si="18"/>
        <v>1.4748034952632292</v>
      </c>
      <c r="AC104" s="20"/>
      <c r="AD104" s="21"/>
      <c r="AE104" s="21"/>
      <c r="AF104" s="21"/>
      <c r="AG104" s="2"/>
      <c r="AH104" s="2"/>
    </row>
    <row r="105" spans="8:34">
      <c r="H105" s="122">
        <v>41553</v>
      </c>
      <c r="I105" s="77">
        <v>2409.0369999999998</v>
      </c>
      <c r="J105" s="77">
        <v>2354.7532000000001</v>
      </c>
      <c r="K105" s="77">
        <v>1180.5755999999999</v>
      </c>
      <c r="L105" s="77">
        <v>2245.605</v>
      </c>
      <c r="M105" s="77">
        <v>2666.5281</v>
      </c>
      <c r="O105" s="13">
        <f t="shared" si="27"/>
        <v>41553</v>
      </c>
      <c r="P105" s="2">
        <f t="shared" si="28"/>
        <v>-6.6753417106003909E-2</v>
      </c>
      <c r="Q105" s="2">
        <f t="shared" si="29"/>
        <v>0.19222728106982601</v>
      </c>
      <c r="R105" s="2">
        <f t="shared" si="30"/>
        <v>-0.34588590520657003</v>
      </c>
      <c r="S105" s="2">
        <f t="shared" si="31"/>
        <v>0.14013778191196979</v>
      </c>
      <c r="T105" s="2">
        <f t="shared" si="32"/>
        <v>1.5734664077624925</v>
      </c>
      <c r="V105" s="13">
        <f t="shared" si="25"/>
        <v>41903</v>
      </c>
      <c r="W105" s="78">
        <f t="shared" si="26"/>
        <v>5.7609635141157689E-2</v>
      </c>
      <c r="X105" s="78">
        <f t="shared" si="26"/>
        <v>0.79250532899355397</v>
      </c>
      <c r="Y105" s="78">
        <f t="shared" si="26"/>
        <v>1.2242781091263977E-2</v>
      </c>
      <c r="Z105" s="78">
        <f t="shared" si="26"/>
        <v>0.86301377504479038</v>
      </c>
      <c r="AA105" s="78">
        <f t="shared" si="18"/>
        <v>1.411472212186796</v>
      </c>
      <c r="AC105" s="20"/>
      <c r="AD105" s="21"/>
      <c r="AE105" s="21"/>
      <c r="AF105" s="21"/>
      <c r="AG105" s="2"/>
      <c r="AH105" s="2"/>
    </row>
    <row r="106" spans="8:34">
      <c r="H106" s="122">
        <v>41560</v>
      </c>
      <c r="I106" s="77">
        <v>2468.5079999999998</v>
      </c>
      <c r="J106" s="77">
        <v>2472.0882000000001</v>
      </c>
      <c r="K106" s="77">
        <v>1259.7603999999999</v>
      </c>
      <c r="L106" s="77">
        <v>2370.7103000000002</v>
      </c>
      <c r="M106" s="77">
        <v>2738.6215000000002</v>
      </c>
      <c r="O106" s="13">
        <f t="shared" si="27"/>
        <v>41560</v>
      </c>
      <c r="P106" s="2">
        <f t="shared" si="28"/>
        <v>-4.3714705981480306E-2</v>
      </c>
      <c r="Q106" s="2">
        <f t="shared" si="29"/>
        <v>0.25163477567449544</v>
      </c>
      <c r="R106" s="2">
        <f t="shared" si="30"/>
        <v>-0.30201248128234282</v>
      </c>
      <c r="S106" s="2">
        <f t="shared" si="31"/>
        <v>0.20365620088923042</v>
      </c>
      <c r="T106" s="2">
        <f t="shared" si="32"/>
        <v>1.6430437518457541</v>
      </c>
      <c r="V106" s="13">
        <f t="shared" si="25"/>
        <v>41908</v>
      </c>
      <c r="W106" s="78">
        <f t="shared" si="26"/>
        <v>6.2838351127248337E-2</v>
      </c>
      <c r="X106" s="78">
        <f t="shared" si="26"/>
        <v>0.86168268555746996</v>
      </c>
      <c r="Y106" s="78">
        <f t="shared" si="26"/>
        <v>1.0385008465915169E-2</v>
      </c>
      <c r="Z106" s="78">
        <f t="shared" si="26"/>
        <v>0.94117438983573631</v>
      </c>
      <c r="AA106" s="78">
        <f t="shared" si="18"/>
        <v>1.5230394574346526</v>
      </c>
      <c r="AC106" s="20"/>
      <c r="AD106" s="21"/>
      <c r="AE106" s="21"/>
      <c r="AF106" s="21"/>
      <c r="AG106" s="2"/>
      <c r="AH106" s="2"/>
    </row>
    <row r="107" spans="8:34">
      <c r="H107" s="122">
        <v>41567</v>
      </c>
      <c r="I107" s="77">
        <v>2426.0540000000001</v>
      </c>
      <c r="J107" s="77">
        <v>2414.6640000000002</v>
      </c>
      <c r="K107" s="77">
        <v>1227.3666000000001</v>
      </c>
      <c r="L107" s="77">
        <v>2319.2930000000001</v>
      </c>
      <c r="M107" s="77">
        <v>2666.5650000000001</v>
      </c>
      <c r="O107" s="13">
        <f t="shared" si="27"/>
        <v>41567</v>
      </c>
      <c r="P107" s="2">
        <f t="shared" si="28"/>
        <v>-6.0161132678198337E-2</v>
      </c>
      <c r="Q107" s="2">
        <f t="shared" si="29"/>
        <v>0.22256051947065636</v>
      </c>
      <c r="R107" s="2">
        <f t="shared" si="30"/>
        <v>-0.31996071023432127</v>
      </c>
      <c r="S107" s="2">
        <f t="shared" si="31"/>
        <v>0.17755062739170868</v>
      </c>
      <c r="T107" s="2">
        <f t="shared" si="32"/>
        <v>1.5735020199544087</v>
      </c>
      <c r="V107" s="13"/>
      <c r="W107" s="2"/>
      <c r="X107" s="2"/>
      <c r="Y107" s="2"/>
      <c r="Z107" s="2"/>
      <c r="AA107" s="2"/>
      <c r="AC107" s="21"/>
      <c r="AD107" s="21"/>
      <c r="AE107" s="21"/>
      <c r="AF107" s="21"/>
      <c r="AG107" s="2"/>
      <c r="AH107" s="2"/>
    </row>
    <row r="108" spans="8:34">
      <c r="H108" s="122">
        <v>41574</v>
      </c>
      <c r="I108" s="77">
        <v>2368.5590000000002</v>
      </c>
      <c r="J108" s="77">
        <v>2244.4158000000002</v>
      </c>
      <c r="K108" s="77">
        <v>1209.3699999999999</v>
      </c>
      <c r="L108" s="77">
        <v>2157.5814999999998</v>
      </c>
      <c r="M108" s="77">
        <v>2409.7887000000001</v>
      </c>
      <c r="O108" s="13">
        <f t="shared" si="27"/>
        <v>41574</v>
      </c>
      <c r="P108" s="2">
        <f t="shared" si="28"/>
        <v>-8.2434353173977515E-2</v>
      </c>
      <c r="Q108" s="2">
        <f t="shared" si="29"/>
        <v>0.13636271810742562</v>
      </c>
      <c r="R108" s="2">
        <f t="shared" si="30"/>
        <v>-0.32993197316602985</v>
      </c>
      <c r="S108" s="2">
        <f t="shared" si="31"/>
        <v>9.544652140705967E-2</v>
      </c>
      <c r="T108" s="2">
        <f t="shared" si="32"/>
        <v>1.3256871994919712</v>
      </c>
      <c r="V108" s="20"/>
      <c r="W108" s="21"/>
      <c r="X108" s="21"/>
      <c r="Y108" s="21"/>
      <c r="Z108" s="2"/>
      <c r="AA108" s="2"/>
      <c r="AC108" s="21"/>
      <c r="AD108" s="21"/>
      <c r="AE108" s="21"/>
      <c r="AF108" s="21"/>
      <c r="AG108" s="2"/>
      <c r="AH108" s="2"/>
    </row>
    <row r="109" spans="8:34">
      <c r="H109" s="122">
        <v>41581</v>
      </c>
      <c r="I109" s="77">
        <v>2384.96</v>
      </c>
      <c r="J109" s="77">
        <v>2139.8011999999999</v>
      </c>
      <c r="K109" s="77">
        <v>1227.3667</v>
      </c>
      <c r="L109" s="77">
        <v>2045.5547999999999</v>
      </c>
      <c r="M109" s="77">
        <v>2253.0882000000001</v>
      </c>
      <c r="O109" s="13">
        <f t="shared" si="27"/>
        <v>41581</v>
      </c>
      <c r="P109" s="2">
        <f t="shared" si="28"/>
        <v>-7.608070347659035E-2</v>
      </c>
      <c r="Q109" s="2">
        <f t="shared" si="29"/>
        <v>8.339564702829616E-2</v>
      </c>
      <c r="R109" s="2">
        <f t="shared" si="30"/>
        <v>-0.31996065482795044</v>
      </c>
      <c r="S109" s="2">
        <f t="shared" si="31"/>
        <v>3.8568364628410956E-2</v>
      </c>
      <c r="T109" s="2">
        <f t="shared" si="32"/>
        <v>1.1744555388057081</v>
      </c>
      <c r="V109" s="20"/>
      <c r="W109" s="21"/>
      <c r="X109" s="21"/>
      <c r="Y109" s="21"/>
      <c r="Z109" s="2"/>
      <c r="AA109" s="2"/>
      <c r="AC109" s="21"/>
      <c r="AD109" s="21"/>
      <c r="AE109" s="21"/>
      <c r="AF109" s="21"/>
      <c r="AG109" s="2"/>
      <c r="AH109" s="2"/>
    </row>
    <row r="110" spans="8:34">
      <c r="H110" s="122">
        <v>41588</v>
      </c>
      <c r="I110" s="77">
        <v>2307.9450000000002</v>
      </c>
      <c r="J110" s="77">
        <v>2098.759</v>
      </c>
      <c r="K110" s="77">
        <v>1191.3735999999999</v>
      </c>
      <c r="L110" s="77">
        <v>2024.8239000000001</v>
      </c>
      <c r="M110" s="77">
        <v>2158.7318</v>
      </c>
      <c r="O110" s="13">
        <f t="shared" si="27"/>
        <v>41588</v>
      </c>
      <c r="P110" s="2">
        <f t="shared" si="28"/>
        <v>-0.10591585568952067</v>
      </c>
      <c r="Q110" s="2">
        <f t="shared" si="29"/>
        <v>6.2615706899061374E-2</v>
      </c>
      <c r="R110" s="2">
        <f t="shared" si="30"/>
        <v>-0.33990312528499655</v>
      </c>
      <c r="S110" s="2">
        <f t="shared" si="31"/>
        <v>2.8042879361394268E-2</v>
      </c>
      <c r="T110" s="2">
        <f t="shared" si="32"/>
        <v>1.0833921722664988</v>
      </c>
      <c r="V110" s="20"/>
      <c r="W110" s="21"/>
      <c r="X110" s="21"/>
      <c r="Y110" s="21"/>
      <c r="Z110" s="2"/>
      <c r="AA110" s="2"/>
      <c r="AC110" s="21"/>
      <c r="AD110" s="21"/>
      <c r="AE110" s="21"/>
      <c r="AF110" s="21"/>
      <c r="AG110" s="2"/>
      <c r="AH110" s="2"/>
    </row>
    <row r="111" spans="8:34">
      <c r="H111" s="122">
        <v>41595</v>
      </c>
      <c r="I111" s="77">
        <v>2350.7339999999999</v>
      </c>
      <c r="J111" s="77">
        <v>2175.3380999999999</v>
      </c>
      <c r="K111" s="77">
        <v>1180.5757000000001</v>
      </c>
      <c r="L111" s="77">
        <v>2104.2280000000001</v>
      </c>
      <c r="M111" s="77">
        <v>2273.7874000000002</v>
      </c>
      <c r="O111" s="13">
        <f t="shared" si="27"/>
        <v>41595</v>
      </c>
      <c r="P111" s="2">
        <f t="shared" si="28"/>
        <v>-8.9339651988435631E-2</v>
      </c>
      <c r="Q111" s="2">
        <f t="shared" si="29"/>
        <v>0.10138821697772871</v>
      </c>
      <c r="R111" s="2">
        <f t="shared" si="30"/>
        <v>-0.3458858498001991</v>
      </c>
      <c r="S111" s="2">
        <f t="shared" si="31"/>
        <v>6.8357901125558618E-2</v>
      </c>
      <c r="T111" s="2">
        <f t="shared" si="32"/>
        <v>1.19443233780046</v>
      </c>
      <c r="V111" s="20"/>
      <c r="W111" s="21"/>
      <c r="X111" s="21"/>
      <c r="Y111" s="21"/>
      <c r="Z111" s="2"/>
      <c r="AA111" s="2"/>
      <c r="AC111" s="21"/>
      <c r="AD111" s="21"/>
      <c r="AE111" s="21"/>
      <c r="AF111" s="21"/>
      <c r="AG111" s="2"/>
      <c r="AH111" s="2"/>
    </row>
    <row r="112" spans="8:34">
      <c r="H112" s="122">
        <v>41602</v>
      </c>
      <c r="I112" s="77">
        <v>2397.962</v>
      </c>
      <c r="J112" s="77">
        <v>2266.1723999999999</v>
      </c>
      <c r="K112" s="77">
        <v>1198.5724</v>
      </c>
      <c r="L112" s="77">
        <v>2218.1945000000001</v>
      </c>
      <c r="M112" s="77">
        <v>2311.8033</v>
      </c>
      <c r="O112" s="13">
        <f t="shared" si="27"/>
        <v>41602</v>
      </c>
      <c r="P112" s="2">
        <f t="shared" si="28"/>
        <v>-7.1043806130975606E-2</v>
      </c>
      <c r="Q112" s="2">
        <f t="shared" si="29"/>
        <v>0.14737823007841411</v>
      </c>
      <c r="R112" s="2">
        <f t="shared" si="30"/>
        <v>-0.3359145314621198</v>
      </c>
      <c r="S112" s="2">
        <f t="shared" si="31"/>
        <v>0.12622093247892252</v>
      </c>
      <c r="T112" s="2">
        <f t="shared" si="32"/>
        <v>1.2311214848643357</v>
      </c>
      <c r="V112" s="20"/>
      <c r="W112" s="21"/>
      <c r="X112" s="21"/>
      <c r="Y112" s="21"/>
      <c r="Z112" s="2"/>
      <c r="AA112" s="2"/>
      <c r="AC112" s="21"/>
      <c r="AD112" s="21"/>
      <c r="AE112" s="21"/>
      <c r="AF112" s="21"/>
      <c r="AG112" s="2"/>
      <c r="AH112" s="2"/>
    </row>
    <row r="113" spans="8:34">
      <c r="H113" s="122">
        <v>41609</v>
      </c>
      <c r="I113" s="77">
        <v>2438.944</v>
      </c>
      <c r="J113" s="77">
        <v>2359.0731999999998</v>
      </c>
      <c r="K113" s="77">
        <v>1238.1647</v>
      </c>
      <c r="L113" s="77">
        <v>2299.9131000000002</v>
      </c>
      <c r="M113" s="77">
        <v>2448.2624000000001</v>
      </c>
      <c r="O113" s="13">
        <f t="shared" si="27"/>
        <v>41609</v>
      </c>
      <c r="P113" s="2">
        <f t="shared" si="28"/>
        <v>-5.516762346538695E-2</v>
      </c>
      <c r="Q113" s="2">
        <f t="shared" si="29"/>
        <v>0.19441452593872399</v>
      </c>
      <c r="R113" s="2">
        <f t="shared" si="30"/>
        <v>-0.31397787490637707</v>
      </c>
      <c r="S113" s="2">
        <f t="shared" si="31"/>
        <v>0.16771107137020191</v>
      </c>
      <c r="T113" s="2">
        <f t="shared" si="32"/>
        <v>1.3628181693596173</v>
      </c>
      <c r="V113" s="20"/>
      <c r="W113" s="21"/>
      <c r="X113" s="21"/>
      <c r="Y113" s="21"/>
      <c r="Z113" s="2"/>
      <c r="AA113" s="2"/>
      <c r="AC113" s="21"/>
      <c r="AD113" s="21"/>
      <c r="AE113" s="21"/>
      <c r="AF113" s="21"/>
      <c r="AG113" s="2"/>
      <c r="AH113" s="2"/>
    </row>
    <row r="114" spans="8:34">
      <c r="H114" s="122">
        <v>41616</v>
      </c>
      <c r="I114" s="77">
        <v>2452.2869999999998</v>
      </c>
      <c r="J114" s="77">
        <v>2229.4322999999999</v>
      </c>
      <c r="K114" s="77">
        <v>1220.1681000000001</v>
      </c>
      <c r="L114" s="77">
        <v>2178.5488999999998</v>
      </c>
      <c r="M114" s="77">
        <v>2248.5598</v>
      </c>
      <c r="O114" s="13">
        <f t="shared" si="27"/>
        <v>41616</v>
      </c>
      <c r="P114" s="2">
        <f t="shared" si="28"/>
        <v>-4.9998624751147913E-2</v>
      </c>
      <c r="Q114" s="2">
        <f t="shared" si="29"/>
        <v>0.12877647192845876</v>
      </c>
      <c r="R114" s="2">
        <f t="shared" si="30"/>
        <v>-0.32394913783808554</v>
      </c>
      <c r="S114" s="2">
        <f t="shared" si="31"/>
        <v>0.10609208237101408</v>
      </c>
      <c r="T114" s="2">
        <f t="shared" si="32"/>
        <v>1.1700851797305827</v>
      </c>
      <c r="V114" s="20"/>
      <c r="W114" s="21"/>
      <c r="X114" s="21"/>
      <c r="Y114" s="21"/>
      <c r="Z114" s="2"/>
      <c r="AA114" s="2"/>
      <c r="AC114" s="21"/>
      <c r="AD114" s="21"/>
      <c r="AE114" s="21"/>
      <c r="AF114" s="21"/>
      <c r="AG114" s="2"/>
      <c r="AH114" s="2"/>
    </row>
    <row r="115" spans="8:34">
      <c r="H115" s="122">
        <v>41623</v>
      </c>
      <c r="I115" s="77">
        <v>2406.6390000000001</v>
      </c>
      <c r="J115" s="77">
        <v>2240.1433000000002</v>
      </c>
      <c r="K115" s="77">
        <v>1198.5723</v>
      </c>
      <c r="L115" s="77">
        <v>2171.7997</v>
      </c>
      <c r="M115" s="77">
        <v>2344.3762999999999</v>
      </c>
      <c r="O115" s="13">
        <f t="shared" si="27"/>
        <v>41623</v>
      </c>
      <c r="P115" s="2">
        <f t="shared" si="28"/>
        <v>-6.7682388020846473E-2</v>
      </c>
      <c r="Q115" s="2">
        <f t="shared" si="29"/>
        <v>0.1341995228059516</v>
      </c>
      <c r="R115" s="2">
        <f t="shared" si="30"/>
        <v>-0.33591458686849063</v>
      </c>
      <c r="S115" s="2">
        <f t="shared" si="31"/>
        <v>0.10266538091742805</v>
      </c>
      <c r="T115" s="2">
        <f t="shared" si="32"/>
        <v>1.2625576888556034</v>
      </c>
      <c r="V115" s="20"/>
      <c r="W115" s="21"/>
      <c r="X115" s="21"/>
      <c r="Y115" s="21"/>
      <c r="Z115" s="2"/>
      <c r="AA115" s="2"/>
      <c r="AC115" s="21"/>
      <c r="AD115" s="21"/>
      <c r="AE115" s="21"/>
      <c r="AF115" s="21"/>
      <c r="AG115" s="2"/>
      <c r="AH115" s="2"/>
    </row>
    <row r="116" spans="8:34">
      <c r="H116" s="122">
        <v>41630</v>
      </c>
      <c r="I116" s="77">
        <v>2278.136</v>
      </c>
      <c r="J116" s="77">
        <v>2129.4735999999998</v>
      </c>
      <c r="K116" s="77">
        <v>1151.7811999999999</v>
      </c>
      <c r="L116" s="77">
        <v>2065.1046000000001</v>
      </c>
      <c r="M116" s="77">
        <v>2213.7098999999998</v>
      </c>
      <c r="O116" s="13">
        <f t="shared" si="27"/>
        <v>41630</v>
      </c>
      <c r="P116" s="2">
        <f t="shared" si="28"/>
        <v>-0.11746368471393476</v>
      </c>
      <c r="Q116" s="2">
        <f t="shared" si="29"/>
        <v>7.8166714132918091E-2</v>
      </c>
      <c r="R116" s="2">
        <f t="shared" si="30"/>
        <v>-0.36183983724711022</v>
      </c>
      <c r="S116" s="2">
        <f t="shared" si="31"/>
        <v>4.8494182218246529E-2</v>
      </c>
      <c r="T116" s="2">
        <f t="shared" si="32"/>
        <v>1.1364515394310928</v>
      </c>
      <c r="V116" s="20"/>
      <c r="W116" s="21"/>
      <c r="X116" s="21"/>
      <c r="Y116" s="21"/>
      <c r="Z116" s="2"/>
      <c r="AA116" s="2"/>
      <c r="AC116" s="21"/>
      <c r="AD116" s="21"/>
      <c r="AE116" s="21"/>
      <c r="AF116" s="21"/>
      <c r="AG116" s="2"/>
      <c r="AH116" s="2"/>
    </row>
    <row r="117" spans="8:34">
      <c r="H117" s="122">
        <v>41637</v>
      </c>
      <c r="I117" s="77">
        <v>2303.4780000000001</v>
      </c>
      <c r="J117" s="77">
        <v>2149.2174</v>
      </c>
      <c r="K117" s="77">
        <v>1151.7810999999999</v>
      </c>
      <c r="L117" s="77">
        <v>2068.6691999999998</v>
      </c>
      <c r="M117" s="77">
        <v>2296.9366</v>
      </c>
      <c r="O117" s="13">
        <f t="shared" si="27"/>
        <v>41637</v>
      </c>
      <c r="P117" s="2">
        <f t="shared" si="28"/>
        <v>-0.1076463448790963</v>
      </c>
      <c r="Q117" s="2">
        <f t="shared" si="29"/>
        <v>8.8163132013138634E-2</v>
      </c>
      <c r="R117" s="2">
        <f t="shared" si="30"/>
        <v>-0.36183989265348093</v>
      </c>
      <c r="S117" s="2">
        <f t="shared" si="31"/>
        <v>5.0303999678308786E-2</v>
      </c>
      <c r="T117" s="2">
        <f t="shared" si="32"/>
        <v>1.2167736319224214</v>
      </c>
      <c r="V117" s="20"/>
      <c r="W117" s="21"/>
      <c r="X117" s="21"/>
      <c r="Y117" s="21"/>
      <c r="Z117" s="2"/>
      <c r="AA117" s="2"/>
      <c r="AC117" s="21"/>
      <c r="AD117" s="21"/>
      <c r="AE117" s="21"/>
      <c r="AF117" s="21"/>
      <c r="AG117" s="2"/>
      <c r="AH117" s="2"/>
    </row>
    <row r="118" spans="8:34">
      <c r="H118" s="122">
        <v>41644</v>
      </c>
      <c r="I118" s="77">
        <v>2290.779</v>
      </c>
      <c r="J118" s="77">
        <v>2203.8096</v>
      </c>
      <c r="K118" s="77">
        <v>1140.9830999999999</v>
      </c>
      <c r="L118" s="77">
        <v>2131.1320999999998</v>
      </c>
      <c r="M118" s="77">
        <v>2362.3193999999999</v>
      </c>
      <c r="O118" s="13">
        <f t="shared" si="27"/>
        <v>41644</v>
      </c>
      <c r="P118" s="2">
        <f t="shared" si="28"/>
        <v>-0.11256586182971628</v>
      </c>
      <c r="Q118" s="2">
        <f t="shared" si="29"/>
        <v>0.11580352769181101</v>
      </c>
      <c r="R118" s="2">
        <f t="shared" si="30"/>
        <v>-0.36782267257505441</v>
      </c>
      <c r="S118" s="2">
        <f t="shared" si="31"/>
        <v>8.2017641328460567E-2</v>
      </c>
      <c r="T118" s="2">
        <f t="shared" si="32"/>
        <v>1.279874575597252</v>
      </c>
      <c r="V118" s="20"/>
      <c r="W118" s="21"/>
      <c r="X118" s="21"/>
      <c r="Y118" s="21"/>
      <c r="Z118" s="2"/>
      <c r="AA118" s="2"/>
      <c r="AC118" s="21"/>
      <c r="AD118" s="21"/>
      <c r="AE118" s="21"/>
      <c r="AF118" s="21"/>
      <c r="AG118" s="2"/>
      <c r="AH118" s="2"/>
    </row>
    <row r="119" spans="8:34">
      <c r="H119" s="122">
        <v>41651</v>
      </c>
      <c r="I119" s="77">
        <v>2204.8510000000001</v>
      </c>
      <c r="J119" s="77">
        <v>2138.1235999999999</v>
      </c>
      <c r="K119" s="77">
        <v>1079.7947999999999</v>
      </c>
      <c r="L119" s="77">
        <v>2045.9758999999999</v>
      </c>
      <c r="M119" s="77">
        <v>2395.9011</v>
      </c>
      <c r="O119" s="13">
        <f t="shared" si="27"/>
        <v>41651</v>
      </c>
      <c r="P119" s="2">
        <f t="shared" si="28"/>
        <v>-0.14585385714689714</v>
      </c>
      <c r="Q119" s="2">
        <f t="shared" si="29"/>
        <v>8.2546266937540747E-2</v>
      </c>
      <c r="R119" s="2">
        <f t="shared" si="30"/>
        <v>-0.40172488897394387</v>
      </c>
      <c r="S119" s="2">
        <f t="shared" si="31"/>
        <v>3.8782165372514665E-2</v>
      </c>
      <c r="T119" s="2">
        <f t="shared" si="32"/>
        <v>1.3122842760108941</v>
      </c>
      <c r="V119" s="20"/>
      <c r="W119" s="21"/>
      <c r="X119" s="21"/>
      <c r="Y119" s="21"/>
      <c r="Z119" s="2"/>
      <c r="AA119" s="2"/>
      <c r="AC119" s="21"/>
      <c r="AD119" s="21"/>
      <c r="AE119" s="21"/>
      <c r="AF119" s="21"/>
      <c r="AG119" s="2"/>
      <c r="AH119" s="2"/>
    </row>
    <row r="120" spans="8:34">
      <c r="H120" s="122">
        <v>41658</v>
      </c>
      <c r="I120" s="77">
        <v>2178.4879999999998</v>
      </c>
      <c r="J120" s="77">
        <v>2157.4580000000001</v>
      </c>
      <c r="K120" s="77">
        <v>1076.1955</v>
      </c>
      <c r="L120" s="77">
        <v>2056.7008999999998</v>
      </c>
      <c r="M120" s="77">
        <v>2451.5484000000001</v>
      </c>
      <c r="O120" s="13">
        <f t="shared" si="27"/>
        <v>41658</v>
      </c>
      <c r="P120" s="2">
        <f t="shared" si="28"/>
        <v>-0.15606672629952312</v>
      </c>
      <c r="Q120" s="2">
        <f t="shared" si="29"/>
        <v>9.2335402861898563E-2</v>
      </c>
      <c r="R120" s="2">
        <f t="shared" si="30"/>
        <v>-0.40371913047901131</v>
      </c>
      <c r="S120" s="2">
        <f t="shared" si="31"/>
        <v>4.4227458605743841E-2</v>
      </c>
      <c r="T120" s="2">
        <f t="shared" si="32"/>
        <v>1.3659894881302344</v>
      </c>
      <c r="V120" s="20"/>
      <c r="W120" s="21"/>
      <c r="X120" s="21"/>
      <c r="Y120" s="21"/>
      <c r="Z120" s="2"/>
      <c r="AA120" s="2"/>
      <c r="AC120" s="21"/>
      <c r="AD120" s="21"/>
      <c r="AE120" s="21"/>
      <c r="AF120" s="21"/>
      <c r="AG120" s="2"/>
      <c r="AH120" s="2"/>
    </row>
    <row r="121" spans="8:34">
      <c r="H121" s="122">
        <v>41665</v>
      </c>
      <c r="I121" s="77">
        <v>2245.6779999999999</v>
      </c>
      <c r="J121" s="77">
        <v>2316.8321000000001</v>
      </c>
      <c r="K121" s="77">
        <v>1090.5927999999999</v>
      </c>
      <c r="L121" s="77">
        <v>2225.7372999999998</v>
      </c>
      <c r="M121" s="77">
        <v>2668.2937000000002</v>
      </c>
      <c r="O121" s="13">
        <f t="shared" si="27"/>
        <v>41665</v>
      </c>
      <c r="P121" s="2">
        <f t="shared" si="28"/>
        <v>-0.13003772055795593</v>
      </c>
      <c r="Q121" s="2">
        <f t="shared" si="29"/>
        <v>0.17302757472770192</v>
      </c>
      <c r="R121" s="2">
        <f t="shared" si="30"/>
        <v>-0.39574210905237051</v>
      </c>
      <c r="S121" s="2">
        <f t="shared" si="31"/>
        <v>0.13005056024578487</v>
      </c>
      <c r="T121" s="2">
        <f t="shared" si="32"/>
        <v>1.575170388414167</v>
      </c>
      <c r="V121" s="20"/>
      <c r="W121" s="21"/>
      <c r="X121" s="21"/>
      <c r="Y121" s="21"/>
      <c r="Z121" s="2"/>
      <c r="AA121" s="2"/>
      <c r="AC121" s="21"/>
      <c r="AD121" s="21"/>
      <c r="AE121" s="21"/>
      <c r="AF121" s="21"/>
      <c r="AG121" s="2"/>
      <c r="AH121" s="2"/>
    </row>
    <row r="122" spans="8:34">
      <c r="H122" s="122">
        <v>41672</v>
      </c>
      <c r="I122" s="77">
        <v>2202.4499999999998</v>
      </c>
      <c r="J122" s="77">
        <v>2348.4225999999999</v>
      </c>
      <c r="K122" s="77">
        <v>1079.7947999999999</v>
      </c>
      <c r="L122" s="77">
        <v>2236.0410999999999</v>
      </c>
      <c r="M122" s="77">
        <v>2803.5774999999999</v>
      </c>
      <c r="O122" s="13">
        <f t="shared" si="27"/>
        <v>41672</v>
      </c>
      <c r="P122" s="2">
        <f t="shared" si="28"/>
        <v>-0.14678399024386857</v>
      </c>
      <c r="Q122" s="2">
        <f t="shared" si="29"/>
        <v>0.18902205598486121</v>
      </c>
      <c r="R122" s="2">
        <f t="shared" si="30"/>
        <v>-0.40172488897394387</v>
      </c>
      <c r="S122" s="2">
        <f t="shared" si="31"/>
        <v>0.13528200196294571</v>
      </c>
      <c r="T122" s="2">
        <f t="shared" si="32"/>
        <v>1.7057327908184239</v>
      </c>
      <c r="V122" s="20"/>
      <c r="W122" s="21"/>
      <c r="X122" s="21"/>
      <c r="Y122" s="21"/>
      <c r="Z122" s="2"/>
      <c r="AA122" s="2"/>
      <c r="AC122" s="21"/>
      <c r="AD122" s="21"/>
      <c r="AE122" s="21"/>
      <c r="AF122" s="21"/>
      <c r="AG122" s="2"/>
      <c r="AH122" s="2"/>
    </row>
    <row r="123" spans="8:34">
      <c r="H123" s="122">
        <v>41679</v>
      </c>
      <c r="I123" s="77">
        <v>2212.4830000000002</v>
      </c>
      <c r="J123" s="77">
        <v>2418.1556</v>
      </c>
      <c r="K123" s="77">
        <v>1090.5926999999999</v>
      </c>
      <c r="L123" s="77">
        <v>2304.1871999999998</v>
      </c>
      <c r="M123" s="77">
        <v>2902.6107999999999</v>
      </c>
      <c r="O123" s="13">
        <f t="shared" si="27"/>
        <v>41679</v>
      </c>
      <c r="P123" s="2">
        <f t="shared" si="28"/>
        <v>-0.14289726581158468</v>
      </c>
      <c r="Q123" s="2">
        <f t="shared" si="29"/>
        <v>0.22432833988367595</v>
      </c>
      <c r="R123" s="2">
        <f t="shared" si="30"/>
        <v>-0.39574216445874133</v>
      </c>
      <c r="S123" s="2">
        <f t="shared" si="31"/>
        <v>0.1698811159210778</v>
      </c>
      <c r="T123" s="2">
        <f t="shared" si="32"/>
        <v>1.8013098337904689</v>
      </c>
      <c r="V123" s="20"/>
      <c r="W123" s="21"/>
      <c r="X123" s="21"/>
      <c r="Y123" s="21"/>
      <c r="Z123" s="2"/>
      <c r="AA123" s="2"/>
      <c r="AC123" s="21"/>
      <c r="AD123" s="21"/>
      <c r="AE123" s="21"/>
      <c r="AF123" s="21"/>
      <c r="AG123" s="2"/>
      <c r="AH123" s="2"/>
    </row>
    <row r="124" spans="8:34">
      <c r="H124" s="122">
        <v>41686</v>
      </c>
      <c r="I124" s="77">
        <v>2295.5749999999998</v>
      </c>
      <c r="J124" s="77">
        <v>2454.0450999999998</v>
      </c>
      <c r="K124" s="77">
        <v>1121.5161000000001</v>
      </c>
      <c r="L124" s="77">
        <v>2370.3274999999999</v>
      </c>
      <c r="M124" s="77">
        <v>2815.8939999999998</v>
      </c>
      <c r="O124" s="13">
        <f t="shared" si="27"/>
        <v>41686</v>
      </c>
      <c r="P124" s="2">
        <f t="shared" si="28"/>
        <v>-0.11070792000003105</v>
      </c>
      <c r="Q124" s="2">
        <f t="shared" si="29"/>
        <v>0.24249943356939863</v>
      </c>
      <c r="R124" s="2">
        <f t="shared" si="30"/>
        <v>-0.37860863078335849</v>
      </c>
      <c r="S124" s="2">
        <f t="shared" si="31"/>
        <v>0.20346184580767512</v>
      </c>
      <c r="T124" s="2">
        <f t="shared" si="32"/>
        <v>1.7176194456079257</v>
      </c>
      <c r="V124" s="20"/>
      <c r="W124" s="21"/>
      <c r="X124" s="21"/>
      <c r="Y124" s="21"/>
      <c r="Z124" s="2"/>
      <c r="AA124" s="2"/>
      <c r="AC124" s="21"/>
      <c r="AD124" s="21"/>
      <c r="AE124" s="21"/>
      <c r="AF124" s="21"/>
      <c r="AG124" s="2"/>
      <c r="AH124" s="2"/>
    </row>
    <row r="125" spans="8:34">
      <c r="H125" s="122">
        <v>41693</v>
      </c>
      <c r="I125" s="77">
        <v>2264.2939999999999</v>
      </c>
      <c r="J125" s="77">
        <v>2484.6660999999999</v>
      </c>
      <c r="K125" s="77">
        <v>1156.8973000000001</v>
      </c>
      <c r="L125" s="77">
        <v>2393.4209999999998</v>
      </c>
      <c r="M125" s="77">
        <v>2854.4380000000001</v>
      </c>
      <c r="O125" s="13">
        <f t="shared" si="27"/>
        <v>41693</v>
      </c>
      <c r="P125" s="2">
        <f t="shared" si="28"/>
        <v>-0.12282599305557451</v>
      </c>
      <c r="Q125" s="2">
        <f t="shared" si="29"/>
        <v>0.25800305049776262</v>
      </c>
      <c r="R125" s="2">
        <f t="shared" si="30"/>
        <v>-0.3590051919093844</v>
      </c>
      <c r="S125" s="2">
        <f t="shared" si="31"/>
        <v>0.21518686951691324</v>
      </c>
      <c r="T125" s="2">
        <f t="shared" si="32"/>
        <v>1.7548182620092225</v>
      </c>
      <c r="V125" s="20"/>
      <c r="W125" s="21"/>
      <c r="X125" s="21"/>
      <c r="Y125" s="21"/>
      <c r="Z125" s="2"/>
      <c r="AA125" s="2"/>
      <c r="AC125" s="21"/>
      <c r="AD125" s="21"/>
      <c r="AE125" s="21"/>
      <c r="AF125" s="21"/>
      <c r="AG125" s="2"/>
      <c r="AH125" s="2"/>
    </row>
    <row r="126" spans="8:34">
      <c r="H126" s="122">
        <v>41700</v>
      </c>
      <c r="I126" s="77">
        <v>2178.971</v>
      </c>
      <c r="J126" s="77">
        <v>2369.819</v>
      </c>
      <c r="K126" s="77">
        <v>1126.4799</v>
      </c>
      <c r="L126" s="77">
        <v>2322.1084999999998</v>
      </c>
      <c r="M126" s="77">
        <v>2548.3116</v>
      </c>
      <c r="O126" s="13">
        <f t="shared" si="27"/>
        <v>41700</v>
      </c>
      <c r="P126" s="2">
        <f t="shared" si="28"/>
        <v>-0.15587961497680869</v>
      </c>
      <c r="Q126" s="2">
        <f t="shared" si="29"/>
        <v>0.19985519628877202</v>
      </c>
      <c r="R126" s="2">
        <f t="shared" si="30"/>
        <v>-0.37585836934839778</v>
      </c>
      <c r="S126" s="2">
        <f t="shared" si="31"/>
        <v>0.17898011206286535</v>
      </c>
      <c r="T126" s="2">
        <f t="shared" si="32"/>
        <v>1.4593756574744101</v>
      </c>
      <c r="V126" s="20"/>
      <c r="W126" s="21"/>
      <c r="X126" s="21"/>
      <c r="Y126" s="21"/>
      <c r="Z126" s="2"/>
      <c r="AA126" s="2"/>
      <c r="AC126" s="21"/>
      <c r="AD126" s="21"/>
      <c r="AE126" s="21"/>
      <c r="AF126" s="21"/>
      <c r="AG126" s="2"/>
      <c r="AH126" s="2"/>
    </row>
    <row r="127" spans="8:34">
      <c r="H127" s="122">
        <v>41707</v>
      </c>
      <c r="I127" s="77">
        <v>2168.3580000000002</v>
      </c>
      <c r="J127" s="77">
        <v>2437.7447000000002</v>
      </c>
      <c r="K127" s="77">
        <v>1187.8178</v>
      </c>
      <c r="L127" s="77">
        <v>2385.0167999999999</v>
      </c>
      <c r="M127" s="77">
        <v>2601.1932999999999</v>
      </c>
      <c r="O127" s="13">
        <f t="shared" si="27"/>
        <v>41707</v>
      </c>
      <c r="P127" s="2">
        <f t="shared" si="28"/>
        <v>-0.15999102795396669</v>
      </c>
      <c r="Q127" s="2">
        <f t="shared" si="29"/>
        <v>0.23424643212009588</v>
      </c>
      <c r="R127" s="2">
        <f t="shared" si="30"/>
        <v>-0.34187326501875559</v>
      </c>
      <c r="S127" s="2">
        <f t="shared" si="31"/>
        <v>0.2109198920445865</v>
      </c>
      <c r="T127" s="2">
        <f t="shared" si="32"/>
        <v>1.510411788890154</v>
      </c>
      <c r="V127" s="20"/>
      <c r="W127" s="21"/>
      <c r="X127" s="21"/>
      <c r="Y127" s="21"/>
      <c r="Z127" s="2"/>
      <c r="AA127" s="2"/>
      <c r="AC127" s="21"/>
      <c r="AD127" s="21"/>
      <c r="AE127" s="21"/>
      <c r="AF127" s="21"/>
      <c r="AG127" s="2"/>
      <c r="AH127" s="2"/>
    </row>
    <row r="128" spans="8:34">
      <c r="H128" s="122">
        <v>41714</v>
      </c>
      <c r="I128" s="77">
        <v>2122.8359999999998</v>
      </c>
      <c r="J128" s="77">
        <v>2302.0371</v>
      </c>
      <c r="K128" s="77">
        <v>1126.1039000000001</v>
      </c>
      <c r="L128" s="77">
        <v>2245.4641999999999</v>
      </c>
      <c r="M128" s="77">
        <v>2477.0315999999998</v>
      </c>
      <c r="O128" s="13">
        <f t="shared" si="27"/>
        <v>41714</v>
      </c>
      <c r="P128" s="2">
        <f t="shared" si="28"/>
        <v>-0.17762597957426185</v>
      </c>
      <c r="Q128" s="2">
        <f t="shared" si="29"/>
        <v>0.16553676735840805</v>
      </c>
      <c r="R128" s="2">
        <f t="shared" si="30"/>
        <v>-0.37606669730269593</v>
      </c>
      <c r="S128" s="2">
        <f t="shared" si="31"/>
        <v>0.14006629498542056</v>
      </c>
      <c r="T128" s="2">
        <f t="shared" si="32"/>
        <v>1.3905833257733828</v>
      </c>
      <c r="V128" s="20"/>
      <c r="W128" s="21"/>
      <c r="X128" s="21"/>
      <c r="Y128" s="21"/>
      <c r="Z128" s="2"/>
      <c r="AA128" s="2"/>
      <c r="AC128" s="21"/>
      <c r="AD128" s="21"/>
      <c r="AE128" s="21"/>
      <c r="AF128" s="21"/>
      <c r="AG128" s="2"/>
      <c r="AH128" s="2"/>
    </row>
    <row r="129" spans="8:34">
      <c r="H129" s="122">
        <v>41721</v>
      </c>
      <c r="I129" s="77">
        <v>2158.7979999999998</v>
      </c>
      <c r="J129" s="77">
        <v>2364.9497000000001</v>
      </c>
      <c r="K129" s="77">
        <v>1140.0393999999999</v>
      </c>
      <c r="L129" s="77">
        <v>2314.2240000000002</v>
      </c>
      <c r="M129" s="77">
        <v>2535.3119000000002</v>
      </c>
      <c r="O129" s="13">
        <f t="shared" si="27"/>
        <v>41721</v>
      </c>
      <c r="P129" s="2">
        <f t="shared" si="28"/>
        <v>-0.16369451500396515</v>
      </c>
      <c r="Q129" s="2">
        <f t="shared" si="29"/>
        <v>0.19738983715911318</v>
      </c>
      <c r="R129" s="2">
        <f t="shared" si="30"/>
        <v>-0.3683455424965203</v>
      </c>
      <c r="S129" s="2">
        <f t="shared" si="31"/>
        <v>0.1749769964920127</v>
      </c>
      <c r="T129" s="2">
        <f t="shared" si="32"/>
        <v>1.446829646329435</v>
      </c>
      <c r="V129" s="20"/>
      <c r="W129" s="21"/>
      <c r="X129" s="21"/>
      <c r="Y129" s="21"/>
      <c r="Z129" s="2"/>
      <c r="AA129" s="2"/>
      <c r="AC129" s="21"/>
      <c r="AD129" s="21"/>
      <c r="AE129" s="21"/>
      <c r="AF129" s="21"/>
      <c r="AG129" s="2"/>
      <c r="AH129" s="2"/>
    </row>
    <row r="130" spans="8:34">
      <c r="H130" s="122">
        <v>41728</v>
      </c>
      <c r="I130" s="77">
        <v>2151.9650000000001</v>
      </c>
      <c r="J130" s="77">
        <v>2240.1324</v>
      </c>
      <c r="K130" s="77">
        <v>1124.9690000000001</v>
      </c>
      <c r="L130" s="77">
        <v>2189.6446000000001</v>
      </c>
      <c r="M130" s="77">
        <v>2358.1480000000001</v>
      </c>
      <c r="O130" s="13">
        <f t="shared" si="27"/>
        <v>41728</v>
      </c>
      <c r="P130" s="2">
        <f t="shared" si="28"/>
        <v>-0.16634157849901077</v>
      </c>
      <c r="Q130" s="2">
        <f t="shared" si="29"/>
        <v>0.13419400406311111</v>
      </c>
      <c r="R130" s="2">
        <f t="shared" si="30"/>
        <v>-0.37669550420517728</v>
      </c>
      <c r="S130" s="2">
        <f t="shared" si="31"/>
        <v>0.11172558727804849</v>
      </c>
      <c r="T130" s="2">
        <f t="shared" si="32"/>
        <v>1.2758487572406634</v>
      </c>
      <c r="V130" s="20"/>
      <c r="W130" s="21"/>
      <c r="X130" s="21"/>
      <c r="Y130" s="21"/>
      <c r="Z130" s="2"/>
      <c r="AA130" s="2"/>
      <c r="AC130" s="21"/>
      <c r="AD130" s="21"/>
      <c r="AE130" s="21"/>
      <c r="AF130" s="21"/>
      <c r="AG130" s="2"/>
      <c r="AH130" s="2"/>
    </row>
    <row r="131" spans="8:34">
      <c r="H131" s="122">
        <v>41735</v>
      </c>
      <c r="I131" s="77">
        <v>2185.4720000000002</v>
      </c>
      <c r="J131" s="77">
        <v>2290.7345999999998</v>
      </c>
      <c r="K131" s="77">
        <v>1121.1306</v>
      </c>
      <c r="L131" s="77">
        <v>2251.8935000000001</v>
      </c>
      <c r="M131" s="77">
        <v>2396.4618</v>
      </c>
      <c r="O131" s="13">
        <f t="shared" si="27"/>
        <v>41735</v>
      </c>
      <c r="P131" s="2">
        <f t="shared" si="28"/>
        <v>-0.15336116630400121</v>
      </c>
      <c r="Q131" s="2">
        <f t="shared" si="29"/>
        <v>0.15981423607814826</v>
      </c>
      <c r="R131" s="2">
        <f t="shared" si="30"/>
        <v>-0.37882222234288498</v>
      </c>
      <c r="S131" s="2">
        <f t="shared" si="31"/>
        <v>0.14333057692336015</v>
      </c>
      <c r="T131" s="2">
        <f t="shared" si="32"/>
        <v>1.3128254076100068</v>
      </c>
      <c r="V131" s="20"/>
      <c r="W131" s="21"/>
      <c r="X131" s="21"/>
      <c r="Y131" s="21"/>
      <c r="Z131" s="2"/>
      <c r="AA131" s="2"/>
      <c r="AC131" s="21"/>
      <c r="AD131" s="21"/>
      <c r="AE131" s="21"/>
      <c r="AF131" s="21"/>
      <c r="AG131" s="2"/>
      <c r="AH131" s="2"/>
    </row>
    <row r="132" spans="8:34">
      <c r="H132" s="122">
        <v>41742</v>
      </c>
      <c r="I132" s="77">
        <v>2270.6660000000002</v>
      </c>
      <c r="J132" s="77">
        <v>2362.0987</v>
      </c>
      <c r="K132" s="77">
        <v>1150.5731000000001</v>
      </c>
      <c r="L132" s="77">
        <v>2332.1286</v>
      </c>
      <c r="M132" s="77">
        <v>2439.8507</v>
      </c>
      <c r="O132" s="13">
        <f t="shared" ref="O132:O156" si="33">H132</f>
        <v>41742</v>
      </c>
      <c r="P132" s="2">
        <f t="shared" si="28"/>
        <v>-0.12035751821429941</v>
      </c>
      <c r="Q132" s="2">
        <f t="shared" si="29"/>
        <v>0.19594635680697681</v>
      </c>
      <c r="R132" s="2">
        <f t="shared" si="30"/>
        <v>-0.36250920161303457</v>
      </c>
      <c r="S132" s="2">
        <f t="shared" si="31"/>
        <v>0.18406751371566554</v>
      </c>
      <c r="T132" s="2">
        <f t="shared" si="32"/>
        <v>1.3547000372528619</v>
      </c>
      <c r="V132" s="20"/>
      <c r="W132" s="21"/>
      <c r="X132" s="21"/>
      <c r="Y132" s="21"/>
      <c r="Z132" s="2"/>
      <c r="AA132" s="2"/>
      <c r="AC132" s="21"/>
      <c r="AD132" s="21"/>
      <c r="AE132" s="21"/>
      <c r="AF132" s="21"/>
      <c r="AG132" s="2"/>
      <c r="AH132" s="2"/>
    </row>
    <row r="133" spans="8:34">
      <c r="H133" s="122">
        <v>41749</v>
      </c>
      <c r="I133" s="77">
        <v>2224.4789999999998</v>
      </c>
      <c r="J133" s="77">
        <v>2385.6163999999999</v>
      </c>
      <c r="K133" s="77">
        <v>1144.7942</v>
      </c>
      <c r="L133" s="77">
        <v>2359.0176000000001</v>
      </c>
      <c r="M133" s="77">
        <v>2470.5147999999999</v>
      </c>
      <c r="O133" s="13">
        <f t="shared" si="33"/>
        <v>41749</v>
      </c>
      <c r="P133" s="2">
        <f t="shared" ref="P133:P156" si="34">I133/I$4-1</f>
        <v>-0.13825008687311424</v>
      </c>
      <c r="Q133" s="2">
        <f t="shared" ref="Q133:Q156" si="35">J133/J$4-1</f>
        <v>0.20785352547671931</v>
      </c>
      <c r="R133" s="2">
        <f t="shared" ref="R133:R156" si="36">K133/K$4-1</f>
        <v>-0.36571108037658162</v>
      </c>
      <c r="S133" s="2">
        <f t="shared" ref="S133:S156" si="37">L133/L$4-1</f>
        <v>0.1977195873518709</v>
      </c>
      <c r="T133" s="2">
        <f t="shared" ref="T133:T156" si="38">M133/M$4-1</f>
        <v>1.3842939617550152</v>
      </c>
      <c r="V133" s="20"/>
      <c r="W133" s="21"/>
      <c r="X133" s="21"/>
      <c r="Y133" s="21"/>
      <c r="Z133" s="2"/>
      <c r="AA133" s="2"/>
      <c r="AC133" s="21"/>
      <c r="AD133" s="21"/>
      <c r="AE133" s="21"/>
      <c r="AF133" s="21"/>
      <c r="AG133" s="2"/>
      <c r="AH133" s="2"/>
    </row>
    <row r="134" spans="8:34">
      <c r="H134" s="122">
        <v>41756</v>
      </c>
      <c r="I134" s="77">
        <v>2167.826</v>
      </c>
      <c r="J134" s="77">
        <v>2218.5679</v>
      </c>
      <c r="K134" s="77">
        <v>1123.0618999999999</v>
      </c>
      <c r="L134" s="77">
        <v>2171.3647000000001</v>
      </c>
      <c r="M134" s="77">
        <v>2310.8078</v>
      </c>
      <c r="O134" s="13">
        <f t="shared" si="33"/>
        <v>41756</v>
      </c>
      <c r="P134" s="2">
        <f t="shared" si="34"/>
        <v>-0.16019712158478261</v>
      </c>
      <c r="Q134" s="2">
        <f t="shared" si="35"/>
        <v>0.12327575360585286</v>
      </c>
      <c r="R134" s="2">
        <f t="shared" si="36"/>
        <v>-0.37775215910316151</v>
      </c>
      <c r="S134" s="2">
        <f t="shared" si="37"/>
        <v>0.10244452287020622</v>
      </c>
      <c r="T134" s="2">
        <f t="shared" si="38"/>
        <v>1.2301607277626472</v>
      </c>
      <c r="V134" s="20"/>
      <c r="W134" s="21"/>
      <c r="X134" s="21"/>
      <c r="Y134" s="21"/>
      <c r="Z134" s="2"/>
      <c r="AA134" s="2"/>
      <c r="AC134" s="21"/>
      <c r="AD134" s="21"/>
      <c r="AE134" s="21"/>
      <c r="AF134" s="21"/>
      <c r="AG134" s="2"/>
      <c r="AH134" s="2"/>
    </row>
    <row r="135" spans="8:34">
      <c r="H135" s="122">
        <v>41763</v>
      </c>
      <c r="I135" s="77">
        <v>2158.6590000000001</v>
      </c>
      <c r="J135" s="77">
        <v>2222.1552000000001</v>
      </c>
      <c r="K135" s="77">
        <v>1158.7552000000001</v>
      </c>
      <c r="L135" s="77">
        <v>2142.6731</v>
      </c>
      <c r="M135" s="77">
        <v>2395.0374000000002</v>
      </c>
      <c r="O135" s="13">
        <f t="shared" si="33"/>
        <v>41763</v>
      </c>
      <c r="P135" s="2">
        <f t="shared" si="34"/>
        <v>-0.16374836277592619</v>
      </c>
      <c r="Q135" s="2">
        <f t="shared" si="35"/>
        <v>0.12509202756839888</v>
      </c>
      <c r="R135" s="2">
        <f t="shared" si="36"/>
        <v>-0.35797579694584569</v>
      </c>
      <c r="S135" s="2">
        <f t="shared" si="37"/>
        <v>8.7877233795099263E-2</v>
      </c>
      <c r="T135" s="2">
        <f t="shared" si="38"/>
        <v>1.3114507190960487</v>
      </c>
      <c r="V135" s="20"/>
      <c r="W135" s="21"/>
      <c r="X135" s="21"/>
      <c r="Y135" s="21"/>
      <c r="Z135" s="2"/>
      <c r="AA135" s="2"/>
      <c r="AC135" s="21"/>
      <c r="AD135" s="21"/>
      <c r="AE135" s="21"/>
      <c r="AF135" s="21"/>
      <c r="AG135" s="2"/>
      <c r="AH135" s="2"/>
    </row>
    <row r="136" spans="8:34">
      <c r="H136" s="122">
        <v>41770</v>
      </c>
      <c r="I136" s="77">
        <v>2133.9110000000001</v>
      </c>
      <c r="J136" s="77">
        <v>2190.8658</v>
      </c>
      <c r="K136" s="77">
        <v>1172.5814</v>
      </c>
      <c r="L136" s="77">
        <v>2112.7150999999999</v>
      </c>
      <c r="M136" s="77">
        <v>2323.9222</v>
      </c>
      <c r="O136" s="13">
        <f t="shared" si="33"/>
        <v>41770</v>
      </c>
      <c r="P136" s="2">
        <f t="shared" si="34"/>
        <v>-0.17333559054928993</v>
      </c>
      <c r="Q136" s="2">
        <f t="shared" si="35"/>
        <v>0.10924999525337475</v>
      </c>
      <c r="R136" s="2">
        <f t="shared" si="36"/>
        <v>-0.35031520130298055</v>
      </c>
      <c r="S136" s="2">
        <f t="shared" si="37"/>
        <v>7.2666968556769795E-2</v>
      </c>
      <c r="T136" s="2">
        <f t="shared" si="38"/>
        <v>1.2428174358835777</v>
      </c>
      <c r="V136" s="20"/>
      <c r="W136" s="21"/>
      <c r="X136" s="21"/>
      <c r="Y136" s="21"/>
      <c r="Z136" s="2"/>
      <c r="AA136" s="2"/>
      <c r="AC136" s="21"/>
      <c r="AD136" s="21"/>
      <c r="AE136" s="21"/>
      <c r="AF136" s="21"/>
      <c r="AG136" s="2"/>
      <c r="AH136" s="2"/>
    </row>
    <row r="137" spans="8:34">
      <c r="H137" s="122">
        <v>41777</v>
      </c>
      <c r="I137" s="77">
        <v>2145.9520000000002</v>
      </c>
      <c r="J137" s="77">
        <v>2175.1513</v>
      </c>
      <c r="K137" s="77">
        <v>1177.1020000000001</v>
      </c>
      <c r="L137" s="77">
        <v>2109.2961</v>
      </c>
      <c r="M137" s="77">
        <v>2246.1363999999999</v>
      </c>
      <c r="O137" s="13">
        <f t="shared" si="33"/>
        <v>41777</v>
      </c>
      <c r="P137" s="2">
        <f t="shared" si="34"/>
        <v>-0.16867097887888938</v>
      </c>
      <c r="Q137" s="2">
        <f t="shared" si="35"/>
        <v>0.10129363888941634</v>
      </c>
      <c r="R137" s="2">
        <f t="shared" si="36"/>
        <v>-0.34781050090351162</v>
      </c>
      <c r="S137" s="2">
        <f t="shared" si="37"/>
        <v>7.0931075077570682E-2</v>
      </c>
      <c r="T137" s="2">
        <f t="shared" si="38"/>
        <v>1.1677463562647539</v>
      </c>
      <c r="V137" s="20"/>
      <c r="W137" s="21"/>
      <c r="X137" s="21"/>
      <c r="Y137" s="21"/>
      <c r="Z137" s="2"/>
      <c r="AA137" s="2"/>
      <c r="AC137" s="21"/>
      <c r="AD137" s="21"/>
      <c r="AE137" s="21"/>
      <c r="AF137" s="21"/>
      <c r="AG137" s="2"/>
      <c r="AH137" s="2"/>
    </row>
    <row r="138" spans="8:34">
      <c r="H138" s="122">
        <v>41784</v>
      </c>
      <c r="I138" s="77">
        <v>2148.4140000000002</v>
      </c>
      <c r="J138" s="77">
        <v>2251.9059999999999</v>
      </c>
      <c r="K138" s="77">
        <v>1173.9565</v>
      </c>
      <c r="L138" s="77">
        <v>2202.1712000000002</v>
      </c>
      <c r="M138" s="77">
        <v>2308.9679999999998</v>
      </c>
      <c r="O138" s="13">
        <f t="shared" si="33"/>
        <v>41784</v>
      </c>
      <c r="P138" s="2">
        <f t="shared" si="34"/>
        <v>-0.16771721474530188</v>
      </c>
      <c r="Q138" s="2">
        <f t="shared" si="35"/>
        <v>0.14015505642155079</v>
      </c>
      <c r="R138" s="2">
        <f t="shared" si="36"/>
        <v>-0.34955330829777997</v>
      </c>
      <c r="S138" s="2">
        <f t="shared" si="37"/>
        <v>0.11808558823053072</v>
      </c>
      <c r="T138" s="2">
        <f t="shared" si="38"/>
        <v>1.2283851366871201</v>
      </c>
      <c r="V138" s="20"/>
      <c r="W138" s="21"/>
      <c r="X138" s="21"/>
      <c r="Y138" s="21"/>
      <c r="Z138" s="2"/>
      <c r="AA138" s="2"/>
      <c r="AC138" s="21"/>
      <c r="AD138" s="21"/>
      <c r="AE138" s="21"/>
      <c r="AF138" s="21"/>
      <c r="AG138" s="2"/>
      <c r="AH138" s="2"/>
    </row>
    <row r="139" spans="8:34">
      <c r="H139" s="122">
        <v>41791</v>
      </c>
      <c r="I139" s="77">
        <v>2156.4639999999999</v>
      </c>
      <c r="J139" s="77">
        <v>2316.1008000000002</v>
      </c>
      <c r="K139" s="77">
        <v>1190.0208</v>
      </c>
      <c r="L139" s="77">
        <v>2269.1873000000001</v>
      </c>
      <c r="M139" s="77">
        <v>2379.0724</v>
      </c>
      <c r="O139" s="13">
        <f t="shared" si="33"/>
        <v>41791</v>
      </c>
      <c r="P139" s="2">
        <f t="shared" si="34"/>
        <v>-0.16459869270006289</v>
      </c>
      <c r="Q139" s="2">
        <f t="shared" si="35"/>
        <v>0.17265731265070539</v>
      </c>
      <c r="R139" s="2">
        <f t="shared" si="36"/>
        <v>-0.34065266266950334</v>
      </c>
      <c r="S139" s="2">
        <f t="shared" si="37"/>
        <v>0.15211097898553461</v>
      </c>
      <c r="T139" s="2">
        <f t="shared" si="38"/>
        <v>1.2960428967671076</v>
      </c>
      <c r="V139" s="20"/>
      <c r="W139" s="21"/>
      <c r="X139" s="21"/>
      <c r="Y139" s="21"/>
      <c r="Z139" s="2"/>
      <c r="AA139" s="2"/>
      <c r="AC139" s="21"/>
      <c r="AD139" s="21"/>
      <c r="AE139" s="21"/>
      <c r="AF139" s="21"/>
      <c r="AG139" s="2"/>
      <c r="AH139" s="2"/>
    </row>
    <row r="140" spans="8:34">
      <c r="H140" s="122">
        <v>41798</v>
      </c>
      <c r="I140" s="77">
        <v>2134.7159999999999</v>
      </c>
      <c r="J140" s="77">
        <v>2289.1642000000002</v>
      </c>
      <c r="K140" s="77">
        <v>1168.6637000000001</v>
      </c>
      <c r="L140" s="77">
        <v>2255.8242</v>
      </c>
      <c r="M140" s="77">
        <v>2315.2512000000002</v>
      </c>
      <c r="O140" s="13">
        <f t="shared" si="33"/>
        <v>41798</v>
      </c>
      <c r="P140" s="2">
        <f t="shared" si="34"/>
        <v>-0.17302373834476603</v>
      </c>
      <c r="Q140" s="2">
        <f t="shared" si="35"/>
        <v>0.15901913206376928</v>
      </c>
      <c r="R140" s="2">
        <f t="shared" si="36"/>
        <v>-0.35248585669275156</v>
      </c>
      <c r="S140" s="2">
        <f t="shared" si="37"/>
        <v>0.14532627054684299</v>
      </c>
      <c r="T140" s="2">
        <f t="shared" si="38"/>
        <v>1.2344490533333592</v>
      </c>
      <c r="V140" s="20"/>
      <c r="W140" s="21"/>
      <c r="X140" s="21"/>
      <c r="Y140" s="21"/>
      <c r="Z140" s="2"/>
      <c r="AA140" s="2"/>
      <c r="AC140" s="21"/>
      <c r="AD140" s="21"/>
      <c r="AE140" s="21"/>
      <c r="AF140" s="21"/>
      <c r="AG140" s="2"/>
      <c r="AH140" s="2"/>
    </row>
    <row r="141" spans="8:34">
      <c r="H141" s="122">
        <v>41805</v>
      </c>
      <c r="I141" s="77">
        <v>2176.2420000000002</v>
      </c>
      <c r="J141" s="77">
        <v>2346.9141</v>
      </c>
      <c r="K141" s="77">
        <v>1164.4272000000001</v>
      </c>
      <c r="L141" s="77">
        <v>2330.0419999999999</v>
      </c>
      <c r="M141" s="77">
        <v>2349.9861000000001</v>
      </c>
      <c r="O141" s="13">
        <f t="shared" si="33"/>
        <v>41805</v>
      </c>
      <c r="P141" s="2">
        <f t="shared" si="34"/>
        <v>-0.15693681331984677</v>
      </c>
      <c r="Q141" s="2">
        <f t="shared" si="35"/>
        <v>0.18825829235413605</v>
      </c>
      <c r="R141" s="2">
        <f t="shared" si="36"/>
        <v>-0.35483314759270956</v>
      </c>
      <c r="S141" s="2">
        <f t="shared" si="37"/>
        <v>0.18300810589650873</v>
      </c>
      <c r="T141" s="2">
        <f t="shared" si="38"/>
        <v>1.2679717071268777</v>
      </c>
      <c r="V141" s="20"/>
      <c r="W141" s="21"/>
      <c r="X141" s="21"/>
      <c r="Y141" s="21"/>
      <c r="Z141" s="2"/>
      <c r="AA141" s="2"/>
      <c r="AC141" s="21"/>
      <c r="AD141" s="21"/>
      <c r="AE141" s="21"/>
      <c r="AF141" s="21"/>
      <c r="AG141" s="2"/>
      <c r="AH141" s="2"/>
    </row>
    <row r="142" spans="8:34">
      <c r="H142" s="122">
        <v>41812</v>
      </c>
      <c r="I142" s="77">
        <v>2136.7289999999998</v>
      </c>
      <c r="J142" s="77">
        <v>2321.4773</v>
      </c>
      <c r="K142" s="77">
        <v>1172.5198</v>
      </c>
      <c r="L142" s="77">
        <v>2268.5214000000001</v>
      </c>
      <c r="M142" s="77">
        <v>2415.9661999999998</v>
      </c>
      <c r="O142" s="13">
        <f t="shared" si="33"/>
        <v>41812</v>
      </c>
      <c r="P142" s="2">
        <f t="shared" si="34"/>
        <v>-0.17224391413643492</v>
      </c>
      <c r="Q142" s="2">
        <f t="shared" si="35"/>
        <v>0.17537947052978664</v>
      </c>
      <c r="R142" s="2">
        <f t="shared" si="36"/>
        <v>-0.35034933162740811</v>
      </c>
      <c r="S142" s="2">
        <f t="shared" si="37"/>
        <v>0.15177288847140802</v>
      </c>
      <c r="T142" s="2">
        <f t="shared" si="38"/>
        <v>1.3316491050627217</v>
      </c>
      <c r="V142" s="20"/>
      <c r="W142" s="21"/>
      <c r="X142" s="21"/>
      <c r="Y142" s="21"/>
      <c r="Z142" s="2"/>
      <c r="AA142" s="2"/>
      <c r="AC142" s="21"/>
      <c r="AD142" s="21"/>
      <c r="AE142" s="21"/>
      <c r="AF142" s="21"/>
      <c r="AG142" s="2"/>
      <c r="AH142" s="2"/>
    </row>
    <row r="143" spans="8:34">
      <c r="H143" s="122">
        <v>41819</v>
      </c>
      <c r="I143" s="77">
        <v>2150.2579999999998</v>
      </c>
      <c r="J143" s="77">
        <v>2423.8168000000001</v>
      </c>
      <c r="K143" s="77">
        <v>1227.5684000000001</v>
      </c>
      <c r="L143" s="77">
        <v>2375.5329000000002</v>
      </c>
      <c r="M143" s="77">
        <v>2497.8559</v>
      </c>
      <c r="O143" s="13">
        <f t="shared" si="33"/>
        <v>41819</v>
      </c>
      <c r="P143" s="2">
        <f t="shared" si="34"/>
        <v>-0.1670028601302187</v>
      </c>
      <c r="Q143" s="2">
        <f t="shared" si="35"/>
        <v>0.22719464327529781</v>
      </c>
      <c r="R143" s="2">
        <f t="shared" si="36"/>
        <v>-0.3198489001779985</v>
      </c>
      <c r="S143" s="2">
        <f t="shared" si="37"/>
        <v>0.20610472966746562</v>
      </c>
      <c r="T143" s="2">
        <f t="shared" si="38"/>
        <v>1.4106808587846302</v>
      </c>
      <c r="V143" s="20"/>
      <c r="W143" s="21"/>
      <c r="X143" s="21"/>
      <c r="Y143" s="21"/>
      <c r="Z143" s="2"/>
      <c r="AA143" s="2"/>
      <c r="AC143" s="21"/>
      <c r="AD143" s="21"/>
      <c r="AE143" s="21"/>
      <c r="AF143" s="21"/>
      <c r="AG143" s="2"/>
      <c r="AH143" s="2"/>
    </row>
    <row r="144" spans="8:34">
      <c r="H144" s="122">
        <v>41826</v>
      </c>
      <c r="I144" s="77">
        <v>2178.6950000000002</v>
      </c>
      <c r="J144" s="77">
        <v>2513.1992</v>
      </c>
      <c r="K144" s="77">
        <v>1230.4782</v>
      </c>
      <c r="L144" s="77">
        <v>2434.4479000000001</v>
      </c>
      <c r="M144" s="77">
        <v>2714.4758999999999</v>
      </c>
      <c r="O144" s="13">
        <f t="shared" si="33"/>
        <v>41826</v>
      </c>
      <c r="P144" s="2">
        <f t="shared" si="34"/>
        <v>-0.15598653573264543</v>
      </c>
      <c r="Q144" s="2">
        <f t="shared" si="35"/>
        <v>0.272449549703494</v>
      </c>
      <c r="R144" s="2">
        <f t="shared" si="36"/>
        <v>-0.31823668559976237</v>
      </c>
      <c r="S144" s="2">
        <f t="shared" si="37"/>
        <v>0.23601703277568964</v>
      </c>
      <c r="T144" s="2">
        <f t="shared" si="38"/>
        <v>1.6197408320320568</v>
      </c>
      <c r="V144" s="20"/>
      <c r="W144" s="21"/>
      <c r="X144" s="21"/>
      <c r="Y144" s="21"/>
      <c r="Z144" s="2"/>
      <c r="AA144" s="2"/>
      <c r="AC144" s="21"/>
      <c r="AD144" s="21"/>
      <c r="AE144" s="21"/>
      <c r="AF144" s="21"/>
      <c r="AG144" s="2"/>
      <c r="AH144" s="2"/>
    </row>
    <row r="145" spans="8:34">
      <c r="H145" s="122">
        <v>41833</v>
      </c>
      <c r="I145" s="77">
        <v>2148.009</v>
      </c>
      <c r="J145" s="77">
        <v>2499.6504</v>
      </c>
      <c r="K145" s="77">
        <v>1258.2625</v>
      </c>
      <c r="L145" s="77">
        <v>2445.0841999999998</v>
      </c>
      <c r="M145" s="77">
        <v>2594.3942999999999</v>
      </c>
      <c r="O145" s="13">
        <f t="shared" si="33"/>
        <v>41833</v>
      </c>
      <c r="P145" s="2">
        <f t="shared" si="34"/>
        <v>-0.16787410933267122</v>
      </c>
      <c r="Q145" s="2">
        <f t="shared" si="35"/>
        <v>0.26558970172207563</v>
      </c>
      <c r="R145" s="2">
        <f t="shared" si="36"/>
        <v>-0.30284241331091521</v>
      </c>
      <c r="S145" s="2">
        <f t="shared" si="37"/>
        <v>0.24141729127607148</v>
      </c>
      <c r="T145" s="2">
        <f t="shared" si="38"/>
        <v>1.5038500736371336</v>
      </c>
      <c r="V145" s="20"/>
      <c r="W145" s="21"/>
      <c r="X145" s="21"/>
      <c r="Y145" s="21"/>
      <c r="Z145" s="2"/>
      <c r="AA145" s="2"/>
      <c r="AC145" s="21"/>
      <c r="AD145" s="21"/>
      <c r="AE145" s="21"/>
      <c r="AF145" s="21"/>
      <c r="AG145" s="2"/>
      <c r="AH145" s="2"/>
    </row>
    <row r="146" spans="8:34">
      <c r="H146" s="122">
        <v>41840</v>
      </c>
      <c r="I146" s="77">
        <v>2164.1439999999998</v>
      </c>
      <c r="J146" s="77">
        <v>2436.6039999999998</v>
      </c>
      <c r="K146" s="77">
        <v>1240.4229</v>
      </c>
      <c r="L146" s="77">
        <v>2411.0255999999999</v>
      </c>
      <c r="M146" s="77">
        <v>2429.1138999999998</v>
      </c>
      <c r="O146" s="13">
        <f t="shared" si="33"/>
        <v>41840</v>
      </c>
      <c r="P146" s="2">
        <f t="shared" si="34"/>
        <v>-0.16162350645069201</v>
      </c>
      <c r="Q146" s="2">
        <f t="shared" si="35"/>
        <v>0.2336688880872364</v>
      </c>
      <c r="R146" s="2">
        <f t="shared" si="36"/>
        <v>-0.31272668824042993</v>
      </c>
      <c r="S146" s="2">
        <f t="shared" si="37"/>
        <v>0.22412507084593059</v>
      </c>
      <c r="T146" s="2">
        <f t="shared" si="38"/>
        <v>1.3443379510153814</v>
      </c>
      <c r="V146" s="20"/>
      <c r="W146" s="21"/>
      <c r="X146" s="21"/>
      <c r="Y146" s="21"/>
      <c r="Z146" s="2"/>
      <c r="AA146" s="2"/>
      <c r="AC146" s="21"/>
      <c r="AD146" s="21"/>
      <c r="AE146" s="21"/>
      <c r="AF146" s="21"/>
      <c r="AG146" s="2"/>
      <c r="AH146" s="2"/>
    </row>
    <row r="147" spans="8:34">
      <c r="H147" s="122">
        <v>41847</v>
      </c>
      <c r="I147" s="77">
        <v>2260.4540000000002</v>
      </c>
      <c r="J147" s="77">
        <v>2418.7082999999998</v>
      </c>
      <c r="K147" s="77">
        <v>1283.1224999999999</v>
      </c>
      <c r="L147" s="77">
        <v>2394.3883999999998</v>
      </c>
      <c r="M147" s="77">
        <v>2357.6489999999999</v>
      </c>
      <c r="O147" s="13">
        <f t="shared" si="33"/>
        <v>41847</v>
      </c>
      <c r="P147" s="2">
        <f t="shared" si="34"/>
        <v>-0.12431358618025989</v>
      </c>
      <c r="Q147" s="2">
        <f t="shared" si="35"/>
        <v>0.2246081755871574</v>
      </c>
      <c r="R147" s="2">
        <f t="shared" si="36"/>
        <v>-0.28906838952407377</v>
      </c>
      <c r="S147" s="2">
        <f t="shared" si="37"/>
        <v>0.2156780375051488</v>
      </c>
      <c r="T147" s="2">
        <f t="shared" si="38"/>
        <v>1.2753671723147537</v>
      </c>
      <c r="V147" s="20"/>
      <c r="W147" s="21"/>
      <c r="X147" s="21"/>
      <c r="Y147" s="21"/>
      <c r="Z147" s="2"/>
      <c r="AA147" s="2"/>
      <c r="AC147" s="21"/>
      <c r="AD147" s="21"/>
      <c r="AE147" s="21"/>
      <c r="AF147" s="21"/>
      <c r="AG147" s="2"/>
      <c r="AH147" s="2"/>
    </row>
    <row r="148" spans="8:34">
      <c r="H148" s="122">
        <v>41854</v>
      </c>
      <c r="I148" s="77">
        <v>2329.402</v>
      </c>
      <c r="J148" s="77">
        <v>2458.8483999999999</v>
      </c>
      <c r="K148" s="77">
        <v>1276.5856000000001</v>
      </c>
      <c r="L148" s="77">
        <v>2440.6282000000001</v>
      </c>
      <c r="M148" s="77">
        <v>2402.6605</v>
      </c>
      <c r="O148" s="13">
        <f t="shared" si="33"/>
        <v>41854</v>
      </c>
      <c r="P148" s="2">
        <f t="shared" si="34"/>
        <v>-9.7603541711297703E-2</v>
      </c>
      <c r="Q148" s="2">
        <f t="shared" si="35"/>
        <v>0.244931376458005</v>
      </c>
      <c r="R148" s="2">
        <f t="shared" si="36"/>
        <v>-0.29269024857846637</v>
      </c>
      <c r="S148" s="2">
        <f t="shared" si="37"/>
        <v>0.23915489252108157</v>
      </c>
      <c r="T148" s="2">
        <f t="shared" si="38"/>
        <v>1.3188077733018582</v>
      </c>
      <c r="V148" s="20"/>
      <c r="W148" s="21"/>
      <c r="X148" s="21"/>
      <c r="Y148" s="21"/>
      <c r="Z148" s="2"/>
      <c r="AA148" s="2"/>
      <c r="AC148" s="21"/>
      <c r="AD148" s="21"/>
      <c r="AE148" s="21"/>
      <c r="AF148" s="21"/>
      <c r="AG148" s="2"/>
      <c r="AH148" s="2"/>
    </row>
    <row r="149" spans="8:34">
      <c r="H149" s="122">
        <v>41861</v>
      </c>
      <c r="I149" s="77">
        <v>2331.134</v>
      </c>
      <c r="J149" s="77">
        <v>2526.7833000000001</v>
      </c>
      <c r="K149" s="77">
        <v>1289.4033999999999</v>
      </c>
      <c r="L149" s="77">
        <v>2510.8964000000001</v>
      </c>
      <c r="M149" s="77">
        <v>2481.6828</v>
      </c>
      <c r="O149" s="13">
        <f t="shared" si="33"/>
        <v>41861</v>
      </c>
      <c r="P149" s="2">
        <f t="shared" si="34"/>
        <v>-9.6932575229017659E-2</v>
      </c>
      <c r="Q149" s="2">
        <f t="shared" si="35"/>
        <v>0.27932727031080895</v>
      </c>
      <c r="R149" s="2">
        <f t="shared" si="36"/>
        <v>-0.28558837077899035</v>
      </c>
      <c r="S149" s="2">
        <f t="shared" si="37"/>
        <v>0.27483143834590229</v>
      </c>
      <c r="T149" s="2">
        <f t="shared" si="38"/>
        <v>1.3950721991348844</v>
      </c>
      <c r="V149" s="20"/>
      <c r="W149" s="21"/>
      <c r="X149" s="21"/>
      <c r="Y149" s="21"/>
      <c r="Z149" s="2"/>
      <c r="AA149" s="2"/>
      <c r="AC149" s="21"/>
      <c r="AD149" s="21"/>
      <c r="AE149" s="21"/>
      <c r="AF149" s="21"/>
      <c r="AG149" s="2"/>
      <c r="AH149" s="2"/>
    </row>
    <row r="150" spans="8:34">
      <c r="H150" s="122">
        <v>41868</v>
      </c>
      <c r="I150" s="77">
        <v>2360.6350000000002</v>
      </c>
      <c r="J150" s="77">
        <v>2591.4524000000001</v>
      </c>
      <c r="K150" s="77">
        <v>1317.5410999999999</v>
      </c>
      <c r="L150" s="77">
        <v>2563.3420000000001</v>
      </c>
      <c r="M150" s="77">
        <v>2588.4499000000001</v>
      </c>
      <c r="O150" s="13">
        <f t="shared" si="33"/>
        <v>41868</v>
      </c>
      <c r="P150" s="2">
        <f t="shared" si="34"/>
        <v>-8.5504063569812772E-2</v>
      </c>
      <c r="Q150" s="2">
        <f t="shared" si="35"/>
        <v>0.31206966779952783</v>
      </c>
      <c r="R150" s="2">
        <f t="shared" si="36"/>
        <v>-0.26999829237565132</v>
      </c>
      <c r="S150" s="2">
        <f t="shared" si="37"/>
        <v>0.30145909995827069</v>
      </c>
      <c r="T150" s="2">
        <f t="shared" si="38"/>
        <v>1.4981131328884865</v>
      </c>
      <c r="V150" s="20"/>
      <c r="W150" s="21"/>
      <c r="X150" s="21"/>
      <c r="Y150" s="21"/>
      <c r="Z150" s="2"/>
      <c r="AA150" s="2"/>
      <c r="AC150" s="21"/>
      <c r="AD150" s="21"/>
      <c r="AE150" s="21"/>
      <c r="AF150" s="21"/>
      <c r="AG150" s="2"/>
      <c r="AH150" s="2"/>
    </row>
    <row r="151" spans="8:34">
      <c r="H151" s="122">
        <v>41875</v>
      </c>
      <c r="I151" s="77">
        <v>2365.364</v>
      </c>
      <c r="J151" s="77">
        <v>2670.6147999999998</v>
      </c>
      <c r="K151" s="77">
        <v>1289.9056</v>
      </c>
      <c r="L151" s="77">
        <v>2664.3002999999999</v>
      </c>
      <c r="M151" s="77">
        <v>2660.6808000000001</v>
      </c>
      <c r="O151" s="13">
        <f t="shared" si="33"/>
        <v>41875</v>
      </c>
      <c r="P151" s="2">
        <f t="shared" si="34"/>
        <v>-8.3672077141001E-2</v>
      </c>
      <c r="Q151" s="2">
        <f t="shared" si="35"/>
        <v>0.35215011993139522</v>
      </c>
      <c r="R151" s="2">
        <f t="shared" si="36"/>
        <v>-0.28531011998471223</v>
      </c>
      <c r="S151" s="2">
        <f t="shared" si="37"/>
        <v>0.35271761257629697</v>
      </c>
      <c r="T151" s="2">
        <f t="shared" si="38"/>
        <v>1.5678231782288869</v>
      </c>
      <c r="V151" s="20"/>
      <c r="W151" s="21"/>
      <c r="X151" s="21"/>
      <c r="Y151" s="21"/>
      <c r="Z151" s="2"/>
      <c r="AA151" s="2"/>
      <c r="AC151" s="21"/>
      <c r="AD151" s="21"/>
      <c r="AE151" s="21"/>
      <c r="AF151" s="21"/>
      <c r="AG151" s="2"/>
      <c r="AH151" s="2"/>
    </row>
    <row r="152" spans="8:34">
      <c r="H152" s="122">
        <v>41882</v>
      </c>
      <c r="I152" s="77">
        <v>2338.2869999999998</v>
      </c>
      <c r="J152" s="77">
        <v>2607.4358999999999</v>
      </c>
      <c r="K152" s="77">
        <v>1275.5579</v>
      </c>
      <c r="L152" s="77">
        <v>2602.6309999999999</v>
      </c>
      <c r="M152" s="77">
        <v>2577.5855000000001</v>
      </c>
      <c r="O152" s="13">
        <f t="shared" si="33"/>
        <v>41882</v>
      </c>
      <c r="P152" s="2">
        <f t="shared" si="34"/>
        <v>-9.4161545640248145E-2</v>
      </c>
      <c r="Q152" s="2">
        <f t="shared" si="35"/>
        <v>0.32016222066110989</v>
      </c>
      <c r="R152" s="2">
        <f t="shared" si="36"/>
        <v>-0.29325965985142455</v>
      </c>
      <c r="S152" s="2">
        <f t="shared" si="37"/>
        <v>0.32140689723942173</v>
      </c>
      <c r="T152" s="2">
        <f t="shared" si="38"/>
        <v>1.487627899884381</v>
      </c>
      <c r="V152" s="20"/>
      <c r="W152" s="21"/>
      <c r="X152" s="21"/>
      <c r="Y152" s="21"/>
      <c r="Z152" s="2"/>
      <c r="AA152" s="2"/>
      <c r="AC152" s="21"/>
      <c r="AD152" s="21"/>
      <c r="AE152" s="21"/>
      <c r="AF152" s="21"/>
      <c r="AG152" s="2"/>
      <c r="AH152" s="2"/>
    </row>
    <row r="153" spans="8:34">
      <c r="H153" s="122">
        <v>41889</v>
      </c>
      <c r="I153" s="77">
        <v>2449.259</v>
      </c>
      <c r="J153" s="77">
        <v>2771.4404</v>
      </c>
      <c r="K153" s="77">
        <v>1324.8510000000001</v>
      </c>
      <c r="L153" s="77">
        <v>2766.5279999999998</v>
      </c>
      <c r="M153" s="77">
        <v>2769.0803000000001</v>
      </c>
      <c r="O153" s="13">
        <f t="shared" si="33"/>
        <v>41889</v>
      </c>
      <c r="P153" s="2">
        <f t="shared" si="34"/>
        <v>-5.1171653913009152E-2</v>
      </c>
      <c r="Q153" s="2">
        <f t="shared" si="35"/>
        <v>0.40319879499009526</v>
      </c>
      <c r="R153" s="2">
        <f t="shared" si="36"/>
        <v>-0.26594814207478901</v>
      </c>
      <c r="S153" s="2">
        <f t="shared" si="37"/>
        <v>0.40462062451649228</v>
      </c>
      <c r="T153" s="2">
        <f t="shared" si="38"/>
        <v>1.6724395413072473</v>
      </c>
      <c r="V153" s="20"/>
      <c r="W153" s="21"/>
      <c r="X153" s="21"/>
      <c r="Y153" s="21"/>
      <c r="Z153" s="2"/>
      <c r="AA153" s="2"/>
      <c r="AC153" s="21"/>
      <c r="AD153" s="21"/>
      <c r="AE153" s="21"/>
      <c r="AF153" s="21"/>
      <c r="AG153" s="2"/>
      <c r="AH153" s="2"/>
    </row>
    <row r="154" spans="8:34">
      <c r="H154" s="122">
        <v>41896</v>
      </c>
      <c r="I154" s="77">
        <v>2438.3580000000002</v>
      </c>
      <c r="J154" s="77">
        <v>2822.9205999999999</v>
      </c>
      <c r="K154" s="77">
        <v>1315.2691</v>
      </c>
      <c r="L154" s="77">
        <v>2841.5868999999998</v>
      </c>
      <c r="M154" s="77">
        <v>2777.0655999999999</v>
      </c>
      <c r="O154" s="13">
        <f t="shared" si="33"/>
        <v>41896</v>
      </c>
      <c r="P154" s="2">
        <f t="shared" si="34"/>
        <v>-5.539463637451858E-2</v>
      </c>
      <c r="Q154" s="2">
        <f t="shared" si="35"/>
        <v>0.42926356427246892</v>
      </c>
      <c r="R154" s="2">
        <f t="shared" si="36"/>
        <v>-0.27125712512077205</v>
      </c>
      <c r="S154" s="2">
        <f t="shared" si="37"/>
        <v>0.44272950286275181</v>
      </c>
      <c r="T154" s="2">
        <f t="shared" si="38"/>
        <v>1.680146154751863</v>
      </c>
      <c r="V154" s="20"/>
      <c r="W154" s="21"/>
      <c r="X154" s="21"/>
      <c r="Y154" s="21"/>
      <c r="Z154" s="2"/>
      <c r="AA154" s="2"/>
      <c r="AC154" s="21"/>
      <c r="AD154" s="21"/>
      <c r="AE154" s="21"/>
      <c r="AF154" s="21"/>
      <c r="AG154" s="2"/>
      <c r="AH154" s="2"/>
    </row>
    <row r="155" spans="8:34">
      <c r="H155" s="122">
        <v>41903</v>
      </c>
      <c r="I155" s="77">
        <v>2425.2109999999998</v>
      </c>
      <c r="J155" s="77">
        <v>2808.6765999999998</v>
      </c>
      <c r="K155" s="77">
        <v>1327.192</v>
      </c>
      <c r="L155" s="77">
        <v>2838.8045000000002</v>
      </c>
      <c r="M155" s="77">
        <v>2705.9992999999999</v>
      </c>
      <c r="O155" s="13">
        <f t="shared" si="33"/>
        <v>41903</v>
      </c>
      <c r="P155" s="2">
        <f t="shared" si="34"/>
        <v>-6.0487705856352103E-2</v>
      </c>
      <c r="Q155" s="2">
        <f t="shared" si="35"/>
        <v>0.4220517318852961</v>
      </c>
      <c r="R155" s="2">
        <f t="shared" si="36"/>
        <v>-0.26465107893379969</v>
      </c>
      <c r="S155" s="2">
        <f t="shared" si="37"/>
        <v>0.44131682371197001</v>
      </c>
      <c r="T155" s="2">
        <f t="shared" si="38"/>
        <v>1.6115600649319313</v>
      </c>
      <c r="V155" s="20"/>
      <c r="W155" s="21"/>
      <c r="X155" s="21"/>
      <c r="Y155" s="21"/>
      <c r="Z155" s="2"/>
      <c r="AA155" s="2"/>
      <c r="AC155" s="21"/>
      <c r="AD155" s="21"/>
      <c r="AE155" s="21"/>
      <c r="AF155" s="21"/>
      <c r="AG155" s="2"/>
      <c r="AH155" s="2"/>
    </row>
    <row r="156" spans="8:34">
      <c r="H156" s="122">
        <v>41908</v>
      </c>
      <c r="I156" s="77">
        <v>2437.201</v>
      </c>
      <c r="J156" s="77">
        <v>2917.0706</v>
      </c>
      <c r="K156" s="77">
        <v>1324.7562</v>
      </c>
      <c r="L156" s="77">
        <v>2957.9032999999999</v>
      </c>
      <c r="M156" s="77">
        <v>2831.1929</v>
      </c>
      <c r="O156" s="66">
        <f t="shared" si="33"/>
        <v>41908</v>
      </c>
      <c r="P156" s="2">
        <f t="shared" si="34"/>
        <v>-5.5842851282138728E-2</v>
      </c>
      <c r="Q156" s="2">
        <f t="shared" si="35"/>
        <v>0.47693233844070204</v>
      </c>
      <c r="R156" s="2">
        <f t="shared" si="36"/>
        <v>-0.26600066731433025</v>
      </c>
      <c r="S156" s="2">
        <f t="shared" si="37"/>
        <v>0.50178562461879772</v>
      </c>
      <c r="T156" s="2">
        <f t="shared" si="38"/>
        <v>1.7323844147922816</v>
      </c>
      <c r="V156" s="20"/>
      <c r="W156" s="21"/>
      <c r="X156" s="21"/>
      <c r="Y156" s="21"/>
      <c r="Z156" s="2"/>
      <c r="AA156" s="2"/>
      <c r="AC156" s="21"/>
      <c r="AD156" s="21"/>
      <c r="AE156" s="21"/>
      <c r="AF156" s="21"/>
      <c r="AG156" s="2"/>
      <c r="AH156" s="2"/>
    </row>
    <row r="157" spans="8:34">
      <c r="H157" s="123"/>
      <c r="I157" s="77"/>
      <c r="J157" s="77"/>
      <c r="K157" s="77"/>
      <c r="L157" s="77"/>
      <c r="M157" s="77"/>
      <c r="N157" s="1"/>
      <c r="O157" s="1"/>
      <c r="P157" s="21"/>
      <c r="Q157" s="21"/>
      <c r="R157" s="21"/>
      <c r="S157" s="21"/>
      <c r="T157" s="21"/>
      <c r="W157" s="14"/>
      <c r="X157" s="14"/>
      <c r="Y157" s="14"/>
      <c r="AC157" s="21"/>
      <c r="AD157" s="21"/>
      <c r="AE157" s="21"/>
      <c r="AF157" s="21"/>
    </row>
    <row r="158" spans="8:34" ht="14.25">
      <c r="H158" s="167"/>
      <c r="I158" s="116"/>
      <c r="J158" s="116"/>
      <c r="K158" s="116"/>
      <c r="L158" s="116"/>
      <c r="M158" s="116"/>
      <c r="N158" s="1"/>
      <c r="O158" s="1"/>
      <c r="P158" s="21"/>
      <c r="Q158" s="21"/>
      <c r="R158" s="21"/>
      <c r="S158" s="21"/>
      <c r="T158" s="21"/>
      <c r="W158" s="14"/>
      <c r="X158" s="14"/>
      <c r="Y158" s="14"/>
      <c r="AC158" s="21"/>
      <c r="AD158" s="21"/>
      <c r="AE158" s="21"/>
      <c r="AF158" s="21"/>
    </row>
    <row r="159" spans="8:34" ht="14.25">
      <c r="H159" s="167"/>
      <c r="I159" s="116"/>
      <c r="J159" s="116"/>
      <c r="K159" s="116"/>
      <c r="L159" s="116"/>
      <c r="M159" s="116"/>
      <c r="N159" s="1"/>
      <c r="O159" s="1"/>
      <c r="P159" s="21"/>
      <c r="Q159" s="21"/>
      <c r="R159" s="21"/>
      <c r="S159" s="21"/>
      <c r="T159" s="21"/>
      <c r="W159" s="14"/>
      <c r="X159" s="14"/>
      <c r="Y159" s="14"/>
      <c r="AC159" s="21"/>
      <c r="AD159" s="21"/>
      <c r="AE159" s="21"/>
      <c r="AF159" s="21"/>
    </row>
    <row r="160" spans="8:34" ht="14.25">
      <c r="H160" s="167"/>
      <c r="I160" s="116"/>
      <c r="J160" s="116"/>
      <c r="K160" s="116"/>
      <c r="L160" s="116"/>
      <c r="M160" s="116"/>
      <c r="N160" s="1"/>
      <c r="O160" s="1"/>
      <c r="P160" s="21"/>
      <c r="Q160" s="21"/>
      <c r="R160" s="21"/>
      <c r="S160" s="21"/>
      <c r="T160" s="21"/>
      <c r="W160" s="14"/>
      <c r="X160" s="14"/>
      <c r="Y160" s="14"/>
      <c r="AC160" s="21"/>
      <c r="AD160" s="21"/>
      <c r="AE160" s="21"/>
      <c r="AF160" s="21"/>
    </row>
    <row r="161" spans="8:32">
      <c r="H161" s="168"/>
      <c r="I161" s="117"/>
      <c r="J161" s="117"/>
      <c r="K161" s="117"/>
      <c r="L161" s="117"/>
      <c r="M161" s="117"/>
      <c r="N161" s="1"/>
      <c r="O161" s="1"/>
      <c r="P161" s="21"/>
      <c r="Q161" s="21"/>
      <c r="R161" s="21"/>
      <c r="S161" s="21"/>
      <c r="T161" s="21"/>
      <c r="W161" s="14"/>
      <c r="X161" s="14"/>
      <c r="Y161" s="14"/>
      <c r="AC161" s="21"/>
      <c r="AD161" s="21"/>
      <c r="AE161" s="21"/>
      <c r="AF161" s="21"/>
    </row>
    <row r="162" spans="8:32">
      <c r="H162" s="114"/>
      <c r="I162" s="117"/>
      <c r="J162" s="117"/>
      <c r="K162" s="117"/>
      <c r="L162" s="117"/>
      <c r="M162" s="117"/>
      <c r="N162" s="1"/>
      <c r="O162" s="1"/>
      <c r="P162" s="21"/>
      <c r="Q162" s="21"/>
      <c r="R162" s="21"/>
      <c r="S162" s="21"/>
      <c r="T162" s="21"/>
      <c r="W162" s="14"/>
      <c r="X162" s="14"/>
      <c r="Y162" s="14"/>
      <c r="AC162" s="21"/>
      <c r="AD162" s="21"/>
      <c r="AE162" s="21"/>
      <c r="AF162" s="21"/>
    </row>
    <row r="163" spans="8:32">
      <c r="H163" s="115"/>
      <c r="I163" s="118"/>
      <c r="J163" s="118"/>
      <c r="K163" s="118"/>
      <c r="L163" s="118"/>
      <c r="M163" s="118"/>
      <c r="O163" s="13"/>
      <c r="P163" s="21"/>
      <c r="Q163" s="21"/>
      <c r="R163" s="21"/>
      <c r="S163" s="21"/>
      <c r="T163" s="21"/>
      <c r="W163" s="14"/>
      <c r="X163" s="14"/>
      <c r="Y163" s="14"/>
      <c r="AC163" s="21"/>
      <c r="AD163" s="21"/>
      <c r="AE163" s="21"/>
      <c r="AF163" s="21"/>
    </row>
    <row r="164" spans="8:32">
      <c r="H164" s="115"/>
      <c r="I164" s="118"/>
      <c r="J164" s="118"/>
      <c r="K164" s="118"/>
      <c r="L164" s="118"/>
      <c r="M164" s="118"/>
      <c r="O164" s="13"/>
      <c r="P164" s="21"/>
      <c r="Q164" s="21"/>
      <c r="R164" s="21"/>
      <c r="S164" s="21"/>
      <c r="T164" s="21"/>
      <c r="W164" s="14"/>
      <c r="X164" s="14"/>
      <c r="Y164" s="14"/>
      <c r="AC164" s="21"/>
      <c r="AD164" s="21"/>
      <c r="AE164" s="21"/>
      <c r="AF164" s="21"/>
    </row>
    <row r="165" spans="8:32">
      <c r="H165" s="115"/>
      <c r="I165" s="118"/>
      <c r="J165" s="118"/>
      <c r="K165" s="118"/>
      <c r="L165" s="118"/>
      <c r="M165" s="118"/>
      <c r="O165" s="13"/>
      <c r="P165" s="21"/>
      <c r="Q165" s="21"/>
      <c r="R165" s="21"/>
      <c r="S165" s="21"/>
      <c r="T165" s="21"/>
      <c r="W165" s="14"/>
      <c r="X165" s="14"/>
      <c r="Y165" s="14"/>
      <c r="AC165" s="21"/>
      <c r="AD165" s="21"/>
      <c r="AE165" s="21"/>
      <c r="AF165" s="21"/>
    </row>
    <row r="166" spans="8:32">
      <c r="H166" s="115"/>
      <c r="I166" s="118"/>
      <c r="J166" s="118"/>
      <c r="K166" s="118"/>
      <c r="L166" s="118"/>
      <c r="M166" s="118"/>
      <c r="O166" s="13"/>
      <c r="P166" s="21"/>
      <c r="Q166" s="21"/>
      <c r="R166" s="21"/>
      <c r="S166" s="21"/>
      <c r="T166" s="21"/>
      <c r="W166" s="14"/>
      <c r="X166" s="14"/>
      <c r="Y166" s="14"/>
      <c r="AC166" s="21"/>
      <c r="AD166" s="21"/>
      <c r="AE166" s="21"/>
      <c r="AF166" s="21"/>
    </row>
    <row r="167" spans="8:32">
      <c r="H167" s="115"/>
      <c r="I167" s="118"/>
      <c r="J167" s="118"/>
      <c r="K167" s="118"/>
      <c r="L167" s="118"/>
      <c r="M167" s="118"/>
      <c r="O167" s="13"/>
      <c r="P167" s="21"/>
      <c r="Q167" s="21"/>
      <c r="R167" s="21"/>
      <c r="S167" s="21"/>
      <c r="T167" s="21"/>
      <c r="W167" s="14"/>
      <c r="X167" s="14"/>
      <c r="Y167" s="14"/>
      <c r="AC167" s="21"/>
      <c r="AD167" s="21"/>
      <c r="AE167" s="21"/>
      <c r="AF167" s="21"/>
    </row>
    <row r="168" spans="8:32">
      <c r="H168" s="115"/>
      <c r="I168" s="118"/>
      <c r="J168" s="118"/>
      <c r="K168" s="118"/>
      <c r="L168" s="118"/>
      <c r="M168" s="118"/>
      <c r="O168" s="13"/>
      <c r="P168" s="21"/>
      <c r="Q168" s="21"/>
      <c r="R168" s="21"/>
      <c r="S168" s="21"/>
      <c r="T168" s="21"/>
      <c r="W168" s="14"/>
      <c r="X168" s="14"/>
      <c r="Y168" s="14"/>
      <c r="AC168" s="21"/>
      <c r="AD168" s="21"/>
      <c r="AE168" s="21"/>
      <c r="AF168" s="21"/>
    </row>
    <row r="169" spans="8:32">
      <c r="H169" s="115"/>
      <c r="I169" s="118"/>
      <c r="J169" s="118"/>
      <c r="K169" s="118"/>
      <c r="L169" s="118"/>
      <c r="M169" s="118"/>
      <c r="O169" s="13"/>
      <c r="P169" s="21"/>
      <c r="Q169" s="21"/>
      <c r="R169" s="21"/>
      <c r="S169" s="21"/>
      <c r="T169" s="21"/>
      <c r="W169" s="14"/>
      <c r="X169" s="14"/>
      <c r="Y169" s="14"/>
      <c r="AC169" s="21"/>
      <c r="AD169" s="21"/>
      <c r="AE169" s="21"/>
      <c r="AF169" s="21"/>
    </row>
    <row r="170" spans="8:32">
      <c r="H170" s="115"/>
      <c r="I170" s="118"/>
      <c r="J170" s="118"/>
      <c r="K170" s="118"/>
      <c r="L170" s="118"/>
      <c r="M170" s="118"/>
      <c r="O170" s="13"/>
      <c r="P170" s="21"/>
      <c r="Q170" s="21"/>
      <c r="R170" s="21"/>
      <c r="S170" s="21"/>
      <c r="T170" s="21"/>
      <c r="W170" s="14"/>
      <c r="X170" s="14"/>
      <c r="Y170" s="14"/>
      <c r="AC170" s="21"/>
      <c r="AD170" s="21"/>
      <c r="AE170" s="21"/>
      <c r="AF170" s="21"/>
    </row>
    <row r="171" spans="8:32">
      <c r="H171" s="115"/>
      <c r="I171" s="118"/>
      <c r="J171" s="118"/>
      <c r="K171" s="118"/>
      <c r="L171" s="118"/>
      <c r="M171" s="118"/>
      <c r="O171" s="13"/>
      <c r="P171" s="21"/>
      <c r="Q171" s="21"/>
      <c r="R171" s="21"/>
      <c r="S171" s="21"/>
      <c r="T171" s="21"/>
      <c r="W171" s="14"/>
      <c r="X171" s="14"/>
      <c r="Y171" s="14"/>
      <c r="AC171" s="21"/>
      <c r="AD171" s="21"/>
      <c r="AE171" s="21"/>
      <c r="AF171" s="21"/>
    </row>
    <row r="172" spans="8:32">
      <c r="H172" s="115"/>
      <c r="I172" s="118"/>
      <c r="J172" s="118"/>
      <c r="K172" s="118"/>
      <c r="L172" s="118"/>
      <c r="M172" s="118"/>
      <c r="O172" s="13"/>
      <c r="P172" s="21"/>
      <c r="Q172" s="21"/>
      <c r="R172" s="21"/>
      <c r="S172" s="21"/>
      <c r="T172" s="21"/>
      <c r="W172" s="14"/>
      <c r="X172" s="14"/>
      <c r="Y172" s="14"/>
      <c r="AC172" s="21"/>
      <c r="AD172" s="21"/>
      <c r="AE172" s="21"/>
      <c r="AF172" s="21"/>
    </row>
    <row r="173" spans="8:32">
      <c r="H173" s="115"/>
      <c r="I173" s="118"/>
      <c r="J173" s="118"/>
      <c r="K173" s="118"/>
      <c r="L173" s="118"/>
      <c r="M173" s="118"/>
      <c r="O173" s="13"/>
      <c r="P173" s="21"/>
      <c r="Q173" s="21"/>
      <c r="R173" s="21"/>
      <c r="S173" s="21"/>
      <c r="T173" s="21"/>
      <c r="W173" s="14"/>
      <c r="X173" s="14"/>
      <c r="Y173" s="14"/>
      <c r="AC173" s="21"/>
      <c r="AD173" s="21"/>
      <c r="AE173" s="21"/>
      <c r="AF173" s="21"/>
    </row>
    <row r="174" spans="8:32">
      <c r="H174" s="115"/>
      <c r="I174" s="118"/>
      <c r="J174" s="118"/>
      <c r="K174" s="118"/>
      <c r="L174" s="118"/>
      <c r="M174" s="118"/>
      <c r="O174" s="13"/>
      <c r="P174" s="21"/>
      <c r="Q174" s="21"/>
      <c r="R174" s="21"/>
      <c r="S174" s="21"/>
      <c r="T174" s="21"/>
      <c r="W174" s="14"/>
      <c r="X174" s="14"/>
      <c r="Y174" s="14"/>
      <c r="AC174" s="21"/>
      <c r="AD174" s="21"/>
      <c r="AE174" s="21"/>
      <c r="AF174" s="21"/>
    </row>
    <row r="175" spans="8:32">
      <c r="H175" s="115"/>
      <c r="I175" s="118"/>
      <c r="J175" s="118"/>
      <c r="K175" s="118"/>
      <c r="L175" s="118"/>
      <c r="M175" s="118"/>
      <c r="O175" s="13"/>
      <c r="P175" s="21"/>
      <c r="Q175" s="21"/>
      <c r="R175" s="21"/>
      <c r="S175" s="21"/>
      <c r="T175" s="21"/>
      <c r="W175" s="14"/>
      <c r="X175" s="14"/>
      <c r="Y175" s="14"/>
      <c r="AC175" s="21"/>
      <c r="AD175" s="21"/>
      <c r="AE175" s="21"/>
      <c r="AF175" s="21"/>
    </row>
    <row r="176" spans="8:32">
      <c r="H176" s="115"/>
      <c r="I176" s="118"/>
      <c r="J176" s="118"/>
      <c r="K176" s="118"/>
      <c r="L176" s="118"/>
      <c r="M176" s="118"/>
      <c r="O176" s="13"/>
      <c r="P176" s="21"/>
      <c r="Q176" s="21"/>
      <c r="R176" s="21"/>
      <c r="S176" s="21"/>
      <c r="T176" s="21"/>
      <c r="W176" s="14"/>
      <c r="X176" s="14"/>
      <c r="Y176" s="14"/>
      <c r="AC176" s="21"/>
      <c r="AD176" s="21"/>
      <c r="AE176" s="21"/>
      <c r="AF176" s="21"/>
    </row>
    <row r="177" spans="8:32">
      <c r="H177" s="115"/>
      <c r="I177" s="118"/>
      <c r="J177" s="118"/>
      <c r="K177" s="118"/>
      <c r="L177" s="118"/>
      <c r="M177" s="118"/>
      <c r="O177" s="13"/>
      <c r="P177" s="21"/>
      <c r="Q177" s="21"/>
      <c r="R177" s="21"/>
      <c r="S177" s="21"/>
      <c r="T177" s="21"/>
      <c r="W177" s="14"/>
      <c r="X177" s="14"/>
      <c r="Y177" s="14"/>
      <c r="AC177" s="21"/>
      <c r="AD177" s="21"/>
      <c r="AE177" s="21"/>
      <c r="AF177" s="21"/>
    </row>
    <row r="178" spans="8:32">
      <c r="H178" s="115"/>
      <c r="I178" s="118"/>
      <c r="J178" s="118"/>
      <c r="K178" s="118"/>
      <c r="L178" s="118"/>
      <c r="M178" s="118"/>
      <c r="O178" s="13"/>
      <c r="P178" s="21"/>
      <c r="Q178" s="21"/>
      <c r="R178" s="21"/>
      <c r="S178" s="21"/>
      <c r="T178" s="21"/>
      <c r="W178" s="14"/>
      <c r="X178" s="14"/>
      <c r="Y178" s="14"/>
      <c r="AC178" s="21"/>
      <c r="AD178" s="21"/>
      <c r="AE178" s="21"/>
      <c r="AF178" s="21"/>
    </row>
    <row r="179" spans="8:32">
      <c r="H179" s="115"/>
      <c r="I179" s="118"/>
      <c r="J179" s="118"/>
      <c r="K179" s="118"/>
      <c r="L179" s="118"/>
      <c r="M179" s="118"/>
      <c r="O179" s="13"/>
      <c r="P179" s="21"/>
      <c r="Q179" s="21"/>
      <c r="R179" s="21"/>
      <c r="S179" s="21"/>
      <c r="T179" s="21"/>
      <c r="W179" s="14"/>
      <c r="X179" s="14"/>
      <c r="Y179" s="14"/>
      <c r="AC179" s="21"/>
      <c r="AD179" s="21"/>
      <c r="AE179" s="21"/>
      <c r="AF179" s="21"/>
    </row>
    <row r="180" spans="8:32">
      <c r="H180" s="115"/>
      <c r="I180" s="118"/>
      <c r="J180" s="118"/>
      <c r="K180" s="118"/>
      <c r="L180" s="118"/>
      <c r="M180" s="118"/>
      <c r="O180" s="13"/>
      <c r="P180" s="21"/>
      <c r="Q180" s="21"/>
      <c r="R180" s="21"/>
      <c r="S180" s="21"/>
      <c r="T180" s="21"/>
      <c r="W180" s="14"/>
      <c r="X180" s="14"/>
      <c r="Y180" s="14"/>
      <c r="AC180" s="21"/>
      <c r="AD180" s="21"/>
      <c r="AE180" s="21"/>
      <c r="AF180" s="21"/>
    </row>
    <row r="181" spans="8:32">
      <c r="H181" s="115"/>
      <c r="I181" s="118"/>
      <c r="J181" s="118"/>
      <c r="K181" s="118"/>
      <c r="L181" s="118"/>
      <c r="M181" s="118"/>
      <c r="O181" s="13"/>
      <c r="P181" s="21"/>
      <c r="Q181" s="21"/>
      <c r="R181" s="21"/>
      <c r="S181" s="21"/>
      <c r="T181" s="21"/>
      <c r="W181" s="14"/>
      <c r="X181" s="14"/>
      <c r="Y181" s="14"/>
      <c r="AC181" s="21"/>
      <c r="AD181" s="21"/>
      <c r="AE181" s="21"/>
      <c r="AF181" s="21"/>
    </row>
    <row r="182" spans="8:32">
      <c r="H182" s="115"/>
      <c r="I182" s="118"/>
      <c r="J182" s="118"/>
      <c r="K182" s="118"/>
      <c r="L182" s="118"/>
      <c r="M182" s="118"/>
      <c r="O182" s="13"/>
      <c r="P182" s="21"/>
      <c r="Q182" s="21"/>
      <c r="R182" s="21"/>
      <c r="S182" s="21"/>
      <c r="T182" s="21"/>
      <c r="AC182" s="21"/>
      <c r="AD182" s="21"/>
      <c r="AE182" s="21"/>
      <c r="AF182" s="21"/>
    </row>
    <row r="183" spans="8:32">
      <c r="H183" s="115"/>
      <c r="I183" s="118"/>
      <c r="J183" s="118"/>
      <c r="K183" s="118"/>
      <c r="L183" s="118"/>
      <c r="M183" s="118"/>
      <c r="O183" s="13"/>
      <c r="P183" s="21"/>
      <c r="Q183" s="21"/>
      <c r="R183" s="21"/>
      <c r="S183" s="21"/>
      <c r="T183" s="21"/>
      <c r="AC183" s="21"/>
      <c r="AD183" s="21"/>
      <c r="AE183" s="21"/>
      <c r="AF183" s="21"/>
    </row>
    <row r="184" spans="8:32">
      <c r="H184" s="115"/>
      <c r="I184" s="118"/>
      <c r="J184" s="118"/>
      <c r="K184" s="118"/>
      <c r="L184" s="118"/>
      <c r="M184" s="118"/>
      <c r="O184" s="13"/>
      <c r="P184" s="21"/>
      <c r="Q184" s="21"/>
      <c r="R184" s="21"/>
      <c r="S184" s="21"/>
      <c r="T184" s="21"/>
      <c r="AC184" s="21"/>
      <c r="AD184" s="21"/>
      <c r="AE184" s="21"/>
      <c r="AF184" s="21"/>
    </row>
    <row r="185" spans="8:32">
      <c r="H185" s="115"/>
      <c r="I185" s="118"/>
      <c r="J185" s="118"/>
      <c r="K185" s="118"/>
      <c r="L185" s="118"/>
      <c r="M185" s="118"/>
      <c r="O185" s="13"/>
      <c r="P185" s="21"/>
      <c r="Q185" s="21"/>
      <c r="R185" s="21"/>
      <c r="S185" s="21"/>
      <c r="T185" s="21"/>
      <c r="AC185" s="21"/>
      <c r="AD185" s="21"/>
      <c r="AE185" s="21"/>
      <c r="AF185" s="21"/>
    </row>
    <row r="186" spans="8:32">
      <c r="H186" s="115"/>
      <c r="I186" s="118"/>
      <c r="J186" s="118"/>
      <c r="K186" s="118"/>
      <c r="L186" s="118"/>
      <c r="M186" s="118"/>
      <c r="O186" s="13"/>
      <c r="P186" s="21"/>
      <c r="Q186" s="21"/>
      <c r="R186" s="21"/>
      <c r="S186" s="21"/>
      <c r="T186" s="21"/>
      <c r="AC186" s="21"/>
      <c r="AD186" s="21"/>
      <c r="AE186" s="21"/>
      <c r="AF186" s="21"/>
    </row>
    <row r="187" spans="8:32">
      <c r="H187" s="115"/>
      <c r="I187" s="118"/>
      <c r="J187" s="118"/>
      <c r="K187" s="118"/>
      <c r="L187" s="118"/>
      <c r="M187" s="118"/>
      <c r="O187" s="13"/>
      <c r="P187" s="21"/>
      <c r="Q187" s="21"/>
      <c r="R187" s="21"/>
      <c r="S187" s="21"/>
      <c r="T187" s="21"/>
      <c r="AC187" s="21"/>
      <c r="AD187" s="21"/>
      <c r="AE187" s="21"/>
      <c r="AF187" s="21"/>
    </row>
    <row r="188" spans="8:32">
      <c r="H188" s="115"/>
      <c r="I188" s="118"/>
      <c r="J188" s="118"/>
      <c r="K188" s="118"/>
      <c r="L188" s="118"/>
      <c r="M188" s="118"/>
      <c r="O188" s="13"/>
      <c r="P188" s="21"/>
      <c r="Q188" s="21"/>
      <c r="R188" s="21"/>
      <c r="S188" s="21"/>
      <c r="T188" s="21"/>
      <c r="AC188" s="21"/>
      <c r="AD188" s="21"/>
      <c r="AE188" s="21"/>
      <c r="AF188" s="21"/>
    </row>
    <row r="189" spans="8:32">
      <c r="H189" s="115"/>
      <c r="I189" s="118"/>
      <c r="J189" s="118"/>
      <c r="K189" s="118"/>
      <c r="L189" s="118"/>
      <c r="M189" s="118"/>
      <c r="O189" s="13"/>
      <c r="P189" s="21"/>
      <c r="Q189" s="21"/>
      <c r="R189" s="21"/>
      <c r="S189" s="21"/>
      <c r="T189" s="21"/>
      <c r="AC189" s="21"/>
      <c r="AD189" s="21"/>
      <c r="AE189" s="21"/>
      <c r="AF189" s="21"/>
    </row>
    <row r="190" spans="8:32">
      <c r="H190" s="115"/>
      <c r="I190" s="118"/>
      <c r="J190" s="118"/>
      <c r="K190" s="118"/>
      <c r="L190" s="118"/>
      <c r="M190" s="118"/>
      <c r="O190" s="13"/>
      <c r="P190" s="21"/>
      <c r="Q190" s="21"/>
      <c r="R190" s="21"/>
      <c r="S190" s="21"/>
      <c r="T190" s="21"/>
      <c r="AC190" s="21"/>
      <c r="AD190" s="21"/>
      <c r="AE190" s="21"/>
      <c r="AF190" s="21"/>
    </row>
    <row r="191" spans="8:32">
      <c r="H191" s="115"/>
      <c r="I191" s="118"/>
      <c r="J191" s="118"/>
      <c r="K191" s="118"/>
      <c r="L191" s="118"/>
      <c r="M191" s="118"/>
      <c r="O191" s="13"/>
      <c r="P191" s="21"/>
      <c r="Q191" s="21"/>
      <c r="R191" s="21"/>
      <c r="S191" s="21"/>
      <c r="T191" s="21"/>
      <c r="AC191" s="21"/>
      <c r="AD191" s="21"/>
      <c r="AE191" s="21"/>
      <c r="AF191" s="21"/>
    </row>
    <row r="192" spans="8:32">
      <c r="H192" s="115"/>
      <c r="I192" s="118"/>
      <c r="J192" s="118"/>
      <c r="K192" s="118"/>
      <c r="L192" s="118"/>
      <c r="M192" s="118"/>
      <c r="O192" s="13"/>
      <c r="P192" s="21"/>
      <c r="Q192" s="21"/>
      <c r="R192" s="21"/>
      <c r="S192" s="21"/>
      <c r="T192" s="21"/>
      <c r="AC192" s="21"/>
      <c r="AD192" s="21"/>
      <c r="AE192" s="21"/>
      <c r="AF192" s="21"/>
    </row>
    <row r="193" spans="8:32">
      <c r="H193" s="115"/>
      <c r="I193" s="118"/>
      <c r="J193" s="118"/>
      <c r="K193" s="118"/>
      <c r="L193" s="118"/>
      <c r="M193" s="118"/>
      <c r="O193" s="13"/>
      <c r="P193" s="21"/>
      <c r="Q193" s="21"/>
      <c r="R193" s="21"/>
      <c r="S193" s="21"/>
      <c r="T193" s="21"/>
      <c r="AC193" s="21"/>
      <c r="AD193" s="21"/>
      <c r="AE193" s="21"/>
      <c r="AF193" s="21"/>
    </row>
    <row r="194" spans="8:32">
      <c r="H194" s="115"/>
      <c r="I194" s="118"/>
      <c r="J194" s="118"/>
      <c r="K194" s="118"/>
      <c r="L194" s="118"/>
      <c r="M194" s="118"/>
      <c r="O194" s="13"/>
      <c r="P194" s="21"/>
      <c r="Q194" s="21"/>
      <c r="R194" s="21"/>
      <c r="S194" s="21"/>
      <c r="T194" s="21"/>
      <c r="AC194" s="21"/>
      <c r="AD194" s="21"/>
      <c r="AE194" s="21"/>
      <c r="AF194" s="21"/>
    </row>
    <row r="195" spans="8:32">
      <c r="H195" s="115"/>
      <c r="I195" s="118"/>
      <c r="J195" s="118"/>
      <c r="K195" s="118"/>
      <c r="L195" s="118"/>
      <c r="M195" s="118"/>
      <c r="O195" s="13"/>
      <c r="P195" s="21"/>
      <c r="Q195" s="21"/>
      <c r="R195" s="21"/>
      <c r="S195" s="21"/>
      <c r="T195" s="21"/>
      <c r="AC195" s="21"/>
      <c r="AD195" s="21"/>
      <c r="AE195" s="21"/>
      <c r="AF195" s="21"/>
    </row>
    <row r="196" spans="8:32">
      <c r="H196" s="115"/>
      <c r="I196" s="118"/>
      <c r="J196" s="118"/>
      <c r="K196" s="118"/>
      <c r="L196" s="118"/>
      <c r="M196" s="118"/>
      <c r="O196" s="13"/>
      <c r="P196" s="21"/>
      <c r="Q196" s="21"/>
      <c r="R196" s="21"/>
      <c r="S196" s="21"/>
      <c r="T196" s="21"/>
      <c r="AC196" s="21"/>
      <c r="AD196" s="21"/>
      <c r="AE196" s="21"/>
      <c r="AF196" s="21"/>
    </row>
    <row r="197" spans="8:32">
      <c r="H197" s="115"/>
      <c r="I197" s="118"/>
      <c r="J197" s="118"/>
      <c r="K197" s="118"/>
      <c r="L197" s="118"/>
      <c r="M197" s="118"/>
      <c r="O197" s="13"/>
      <c r="P197" s="21"/>
      <c r="Q197" s="21"/>
      <c r="R197" s="21"/>
      <c r="S197" s="21"/>
      <c r="T197" s="21"/>
      <c r="AC197" s="21"/>
      <c r="AD197" s="21"/>
      <c r="AE197" s="21"/>
      <c r="AF197" s="21"/>
    </row>
    <row r="198" spans="8:32">
      <c r="H198" s="115"/>
      <c r="I198" s="118"/>
      <c r="J198" s="118"/>
      <c r="K198" s="118"/>
      <c r="L198" s="118"/>
      <c r="M198" s="118"/>
      <c r="O198" s="13"/>
      <c r="P198" s="21"/>
      <c r="Q198" s="21"/>
      <c r="R198" s="21"/>
      <c r="S198" s="21"/>
      <c r="T198" s="21"/>
      <c r="AC198" s="21"/>
      <c r="AD198" s="21"/>
      <c r="AE198" s="21"/>
      <c r="AF198" s="21"/>
    </row>
    <row r="199" spans="8:32">
      <c r="H199" s="115"/>
      <c r="I199" s="118"/>
      <c r="J199" s="118"/>
      <c r="K199" s="118"/>
      <c r="L199" s="118"/>
      <c r="M199" s="118"/>
      <c r="O199" s="13"/>
      <c r="P199" s="21"/>
      <c r="Q199" s="21"/>
      <c r="R199" s="21"/>
      <c r="S199" s="21"/>
      <c r="T199" s="21"/>
      <c r="AC199" s="21"/>
      <c r="AD199" s="21"/>
      <c r="AE199" s="21"/>
      <c r="AF199" s="21"/>
    </row>
    <row r="200" spans="8:32">
      <c r="H200" s="115"/>
      <c r="I200" s="118"/>
      <c r="J200" s="118"/>
      <c r="K200" s="118"/>
      <c r="L200" s="118"/>
      <c r="M200" s="118"/>
      <c r="O200" s="13"/>
      <c r="P200" s="21"/>
      <c r="Q200" s="21"/>
      <c r="R200" s="21"/>
      <c r="S200" s="21"/>
      <c r="T200" s="21"/>
      <c r="AC200" s="21"/>
      <c r="AD200" s="21"/>
      <c r="AE200" s="21"/>
      <c r="AF200" s="21"/>
    </row>
    <row r="201" spans="8:32">
      <c r="H201" s="115"/>
      <c r="I201" s="118"/>
      <c r="J201" s="118"/>
      <c r="K201" s="118"/>
      <c r="L201" s="118"/>
      <c r="M201" s="118"/>
      <c r="O201" s="13"/>
      <c r="P201" s="21"/>
      <c r="Q201" s="21"/>
      <c r="R201" s="21"/>
      <c r="S201" s="21"/>
      <c r="T201" s="21"/>
      <c r="AC201" s="21"/>
      <c r="AD201" s="21"/>
      <c r="AE201" s="21"/>
      <c r="AF201" s="21"/>
    </row>
    <row r="202" spans="8:32">
      <c r="H202" s="115"/>
      <c r="I202" s="118"/>
      <c r="J202" s="118"/>
      <c r="K202" s="118"/>
      <c r="L202" s="118"/>
      <c r="M202" s="118"/>
      <c r="O202" s="13"/>
      <c r="P202" s="21"/>
      <c r="Q202" s="21"/>
      <c r="R202" s="21"/>
      <c r="S202" s="21"/>
      <c r="T202" s="21"/>
      <c r="AC202" s="21"/>
      <c r="AD202" s="21"/>
      <c r="AE202" s="21"/>
      <c r="AF202" s="21"/>
    </row>
    <row r="203" spans="8:32">
      <c r="H203" s="115"/>
      <c r="I203" s="118"/>
      <c r="J203" s="118"/>
      <c r="K203" s="118"/>
      <c r="L203" s="118"/>
      <c r="M203" s="118"/>
      <c r="O203" s="13"/>
      <c r="P203" s="21"/>
      <c r="Q203" s="21"/>
      <c r="R203" s="21"/>
      <c r="S203" s="21"/>
      <c r="T203" s="21"/>
      <c r="AC203" s="21"/>
      <c r="AD203" s="21"/>
      <c r="AE203" s="21"/>
      <c r="AF203" s="21"/>
    </row>
    <row r="204" spans="8:32">
      <c r="H204" s="115"/>
      <c r="I204" s="118"/>
      <c r="J204" s="118"/>
      <c r="K204" s="118"/>
      <c r="L204" s="118"/>
      <c r="M204" s="118"/>
      <c r="O204" s="13"/>
      <c r="P204" s="21"/>
      <c r="Q204" s="21"/>
      <c r="R204" s="21"/>
      <c r="S204" s="21"/>
      <c r="T204" s="21"/>
      <c r="AC204" s="21"/>
      <c r="AD204" s="21"/>
      <c r="AE204" s="21"/>
      <c r="AF204" s="21"/>
    </row>
    <row r="205" spans="8:32">
      <c r="H205" s="115"/>
      <c r="I205" s="118"/>
      <c r="J205" s="118"/>
      <c r="K205" s="118"/>
      <c r="L205" s="118"/>
      <c r="M205" s="118"/>
      <c r="O205" s="13"/>
      <c r="P205" s="21"/>
      <c r="Q205" s="21"/>
      <c r="R205" s="21"/>
      <c r="S205" s="21"/>
      <c r="T205" s="21"/>
      <c r="AC205" s="21"/>
      <c r="AD205" s="21"/>
      <c r="AE205" s="21"/>
      <c r="AF205" s="21"/>
    </row>
    <row r="206" spans="8:32">
      <c r="H206" s="115"/>
      <c r="I206" s="118"/>
      <c r="J206" s="118"/>
      <c r="K206" s="118"/>
      <c r="L206" s="118"/>
      <c r="M206" s="118"/>
      <c r="O206" s="13"/>
      <c r="P206" s="21"/>
      <c r="Q206" s="21"/>
      <c r="R206" s="21"/>
      <c r="S206" s="21"/>
      <c r="T206" s="21"/>
      <c r="AC206" s="21"/>
      <c r="AD206" s="21"/>
      <c r="AE206" s="21"/>
      <c r="AF206" s="21"/>
    </row>
    <row r="207" spans="8:32">
      <c r="H207" s="115"/>
      <c r="I207" s="118"/>
      <c r="J207" s="118"/>
      <c r="K207" s="118"/>
      <c r="L207" s="118"/>
      <c r="M207" s="118"/>
      <c r="O207" s="13"/>
      <c r="P207" s="21"/>
      <c r="Q207" s="21"/>
      <c r="R207" s="21"/>
      <c r="S207" s="21"/>
      <c r="T207" s="21"/>
      <c r="AC207" s="21"/>
      <c r="AD207" s="21"/>
      <c r="AE207" s="21"/>
      <c r="AF207" s="21"/>
    </row>
    <row r="208" spans="8:32">
      <c r="H208" s="115"/>
      <c r="I208" s="118"/>
      <c r="J208" s="118"/>
      <c r="K208" s="118"/>
      <c r="L208" s="118"/>
      <c r="M208" s="118"/>
      <c r="O208" s="13"/>
      <c r="P208" s="21"/>
      <c r="Q208" s="21"/>
      <c r="R208" s="21"/>
      <c r="S208" s="21"/>
      <c r="T208" s="21"/>
      <c r="AC208" s="21"/>
      <c r="AD208" s="21"/>
      <c r="AE208" s="21"/>
      <c r="AF208" s="21"/>
    </row>
    <row r="209" spans="8:32">
      <c r="H209" s="115"/>
      <c r="I209" s="118"/>
      <c r="J209" s="118"/>
      <c r="K209" s="118"/>
      <c r="L209" s="118"/>
      <c r="M209" s="118"/>
      <c r="O209" s="13"/>
      <c r="P209" s="21"/>
      <c r="Q209" s="21"/>
      <c r="R209" s="21"/>
      <c r="S209" s="21"/>
      <c r="T209" s="21"/>
      <c r="AC209" s="21"/>
      <c r="AD209" s="21"/>
      <c r="AE209" s="21"/>
      <c r="AF209" s="21"/>
    </row>
    <row r="210" spans="8:32">
      <c r="H210" s="115"/>
      <c r="I210" s="118"/>
      <c r="J210" s="118"/>
      <c r="K210" s="118"/>
      <c r="L210" s="118"/>
      <c r="M210" s="118"/>
      <c r="O210" s="13"/>
      <c r="P210" s="21"/>
      <c r="Q210" s="21"/>
      <c r="R210" s="21"/>
      <c r="S210" s="21"/>
      <c r="T210" s="21"/>
      <c r="AC210" s="21"/>
      <c r="AD210" s="21"/>
      <c r="AE210" s="21"/>
      <c r="AF210" s="21"/>
    </row>
    <row r="211" spans="8:32">
      <c r="H211" s="115"/>
      <c r="I211" s="118"/>
      <c r="J211" s="118"/>
      <c r="K211" s="118"/>
      <c r="L211" s="118"/>
      <c r="M211" s="118"/>
      <c r="O211" s="13"/>
      <c r="P211" s="21"/>
      <c r="Q211" s="21"/>
      <c r="R211" s="21"/>
      <c r="S211" s="21"/>
      <c r="T211" s="21"/>
      <c r="AC211" s="21"/>
      <c r="AD211" s="21"/>
      <c r="AE211" s="21"/>
      <c r="AF211" s="21"/>
    </row>
    <row r="212" spans="8:32">
      <c r="H212" s="115"/>
      <c r="I212" s="118"/>
      <c r="J212" s="118"/>
      <c r="K212" s="118"/>
      <c r="L212" s="118"/>
      <c r="M212" s="118"/>
      <c r="O212" s="13"/>
      <c r="P212" s="21"/>
      <c r="Q212" s="21"/>
      <c r="R212" s="21"/>
      <c r="S212" s="21"/>
      <c r="T212" s="21"/>
      <c r="AC212" s="21"/>
      <c r="AD212" s="21"/>
      <c r="AE212" s="21"/>
      <c r="AF212" s="21"/>
    </row>
    <row r="213" spans="8:32">
      <c r="H213" s="115"/>
      <c r="I213" s="118"/>
      <c r="J213" s="118"/>
      <c r="K213" s="118"/>
      <c r="L213" s="118"/>
      <c r="M213" s="118"/>
      <c r="O213" s="13"/>
      <c r="P213" s="21"/>
      <c r="Q213" s="21"/>
      <c r="R213" s="21"/>
      <c r="S213" s="21"/>
      <c r="T213" s="21"/>
      <c r="AC213" s="21"/>
    </row>
    <row r="214" spans="8:32">
      <c r="H214" s="115"/>
      <c r="I214" s="118"/>
      <c r="J214" s="118"/>
      <c r="K214" s="118"/>
      <c r="L214" s="118"/>
      <c r="M214" s="118"/>
      <c r="O214" s="13"/>
      <c r="P214" s="21"/>
      <c r="Q214" s="21"/>
      <c r="R214" s="21"/>
      <c r="S214" s="21"/>
      <c r="T214" s="21"/>
      <c r="AC214" s="21"/>
    </row>
    <row r="215" spans="8:32">
      <c r="H215" s="115"/>
      <c r="I215" s="118"/>
      <c r="J215" s="118"/>
      <c r="K215" s="118"/>
      <c r="L215" s="118"/>
      <c r="M215" s="118"/>
      <c r="O215" s="13"/>
      <c r="P215" s="21"/>
      <c r="Q215" s="21"/>
      <c r="R215" s="21"/>
      <c r="S215" s="21"/>
      <c r="T215" s="21"/>
      <c r="AC215" s="21"/>
    </row>
    <row r="216" spans="8:32">
      <c r="H216" s="115"/>
      <c r="I216" s="118"/>
      <c r="J216" s="118"/>
      <c r="K216" s="118"/>
      <c r="L216" s="118"/>
      <c r="M216" s="118"/>
      <c r="O216" s="13"/>
      <c r="P216" s="21"/>
      <c r="Q216" s="21"/>
      <c r="R216" s="21"/>
      <c r="S216" s="21"/>
      <c r="T216" s="21"/>
      <c r="AC216" s="21"/>
    </row>
    <row r="217" spans="8:32">
      <c r="H217" s="115"/>
      <c r="I217" s="118"/>
      <c r="J217" s="118"/>
      <c r="K217" s="118"/>
      <c r="L217" s="118"/>
      <c r="M217" s="118"/>
      <c r="O217" s="13"/>
      <c r="P217" s="21"/>
      <c r="Q217" s="21"/>
      <c r="R217" s="21"/>
      <c r="S217" s="21"/>
      <c r="T217" s="21"/>
      <c r="AC217" s="21"/>
    </row>
    <row r="218" spans="8:32">
      <c r="H218" s="115"/>
      <c r="I218" s="118"/>
      <c r="J218" s="118"/>
      <c r="K218" s="118"/>
      <c r="L218" s="118"/>
      <c r="M218" s="118"/>
      <c r="O218" s="13"/>
      <c r="P218" s="21"/>
      <c r="Q218" s="21"/>
      <c r="R218" s="21"/>
      <c r="S218" s="21"/>
      <c r="T218" s="21"/>
      <c r="AC218" s="21"/>
    </row>
    <row r="219" spans="8:32">
      <c r="H219" s="115"/>
      <c r="I219" s="118"/>
      <c r="J219" s="118"/>
      <c r="K219" s="118"/>
      <c r="L219" s="118"/>
      <c r="M219" s="118"/>
      <c r="O219" s="13"/>
      <c r="P219" s="21"/>
      <c r="Q219" s="21"/>
      <c r="R219" s="21"/>
      <c r="S219" s="21"/>
      <c r="T219" s="21"/>
      <c r="AC219" s="21"/>
    </row>
    <row r="220" spans="8:32">
      <c r="H220" s="115"/>
      <c r="I220" s="118"/>
      <c r="J220" s="118"/>
      <c r="K220" s="118"/>
      <c r="L220" s="118"/>
      <c r="M220" s="118"/>
      <c r="O220" s="13"/>
      <c r="P220" s="21"/>
      <c r="Q220" s="21"/>
      <c r="R220" s="21"/>
      <c r="S220" s="21"/>
      <c r="T220" s="21"/>
      <c r="AC220" s="21"/>
    </row>
    <row r="221" spans="8:32">
      <c r="H221" s="115"/>
      <c r="I221" s="118"/>
      <c r="J221" s="118"/>
      <c r="K221" s="118"/>
      <c r="L221" s="118"/>
      <c r="M221" s="118"/>
      <c r="O221" s="13"/>
      <c r="P221" s="21"/>
      <c r="Q221" s="21"/>
      <c r="R221" s="21"/>
      <c r="S221" s="21"/>
      <c r="T221" s="21"/>
      <c r="AC221" s="21"/>
    </row>
    <row r="222" spans="8:32">
      <c r="H222" s="115"/>
      <c r="I222" s="118"/>
      <c r="J222" s="118"/>
      <c r="K222" s="118"/>
      <c r="L222" s="118"/>
      <c r="M222" s="118"/>
      <c r="O222" s="13"/>
      <c r="P222" s="21"/>
      <c r="Q222" s="21"/>
      <c r="R222" s="21"/>
      <c r="S222" s="21"/>
      <c r="T222" s="21"/>
      <c r="AC222" s="21"/>
    </row>
    <row r="223" spans="8:32">
      <c r="H223" s="115"/>
      <c r="I223" s="118"/>
      <c r="J223" s="118"/>
      <c r="K223" s="118"/>
      <c r="L223" s="118"/>
      <c r="M223" s="118"/>
      <c r="O223" s="13"/>
      <c r="P223" s="21"/>
      <c r="Q223" s="21"/>
      <c r="R223" s="21"/>
      <c r="S223" s="21"/>
      <c r="T223" s="21"/>
      <c r="AC223" s="21"/>
    </row>
    <row r="224" spans="8:32">
      <c r="H224" s="115"/>
      <c r="I224" s="118"/>
      <c r="J224" s="118"/>
      <c r="K224" s="118"/>
      <c r="L224" s="118"/>
      <c r="M224" s="118"/>
      <c r="O224" s="13"/>
      <c r="P224" s="21"/>
      <c r="Q224" s="21"/>
      <c r="R224" s="21"/>
      <c r="S224" s="21"/>
      <c r="T224" s="21"/>
      <c r="AC224" s="21"/>
    </row>
    <row r="225" spans="8:29">
      <c r="H225" s="115"/>
      <c r="I225" s="118"/>
      <c r="J225" s="118"/>
      <c r="K225" s="118"/>
      <c r="L225" s="118"/>
      <c r="M225" s="118"/>
      <c r="O225" s="13"/>
      <c r="P225" s="21"/>
      <c r="Q225" s="21"/>
      <c r="R225" s="21"/>
      <c r="S225" s="21"/>
      <c r="T225" s="21"/>
      <c r="AC225" s="21"/>
    </row>
    <row r="226" spans="8:29">
      <c r="H226" s="115"/>
      <c r="I226" s="118"/>
      <c r="J226" s="118"/>
      <c r="K226" s="118"/>
      <c r="L226" s="118"/>
      <c r="M226" s="118"/>
      <c r="O226" s="13"/>
      <c r="P226" s="21"/>
      <c r="Q226" s="21"/>
      <c r="R226" s="21"/>
      <c r="S226" s="21"/>
      <c r="T226" s="21"/>
      <c r="AC226" s="21"/>
    </row>
    <row r="227" spans="8:29">
      <c r="H227" s="115"/>
      <c r="I227" s="118"/>
      <c r="J227" s="118"/>
      <c r="K227" s="118"/>
      <c r="L227" s="118"/>
      <c r="M227" s="118"/>
      <c r="O227" s="13"/>
      <c r="P227" s="21"/>
      <c r="Q227" s="21"/>
      <c r="R227" s="21"/>
      <c r="S227" s="21"/>
      <c r="T227" s="21"/>
    </row>
    <row r="228" spans="8:29">
      <c r="H228" s="115"/>
      <c r="I228" s="118"/>
      <c r="J228" s="118"/>
      <c r="K228" s="118"/>
      <c r="L228" s="118"/>
      <c r="M228" s="118"/>
      <c r="O228" s="13"/>
      <c r="P228" s="21"/>
      <c r="Q228" s="21"/>
      <c r="R228" s="21"/>
      <c r="S228" s="21"/>
      <c r="T228" s="21"/>
    </row>
    <row r="229" spans="8:29">
      <c r="H229" s="115"/>
      <c r="I229" s="118"/>
      <c r="J229" s="118"/>
      <c r="K229" s="118"/>
      <c r="L229" s="118"/>
      <c r="M229" s="118"/>
      <c r="O229" s="13"/>
      <c r="P229" s="21"/>
      <c r="Q229" s="21"/>
      <c r="R229" s="21"/>
      <c r="S229" s="21"/>
      <c r="T229" s="21"/>
    </row>
    <row r="230" spans="8:29">
      <c r="H230" s="115"/>
      <c r="I230" s="118"/>
      <c r="J230" s="118"/>
      <c r="K230" s="118"/>
      <c r="L230" s="118"/>
      <c r="M230" s="118"/>
      <c r="O230" s="13"/>
      <c r="P230" s="21"/>
      <c r="Q230" s="21"/>
      <c r="R230" s="21"/>
      <c r="S230" s="21"/>
      <c r="T230" s="21"/>
    </row>
    <row r="231" spans="8:29">
      <c r="H231" s="115"/>
      <c r="I231" s="118"/>
      <c r="J231" s="118"/>
      <c r="K231" s="118"/>
      <c r="L231" s="118"/>
      <c r="M231" s="118"/>
      <c r="O231" s="13"/>
      <c r="P231" s="21"/>
      <c r="Q231" s="21"/>
      <c r="R231" s="21"/>
      <c r="S231" s="21"/>
      <c r="T231" s="21"/>
    </row>
    <row r="232" spans="8:29">
      <c r="H232" s="115"/>
      <c r="I232" s="118"/>
      <c r="J232" s="118"/>
      <c r="K232" s="118"/>
      <c r="L232" s="118"/>
      <c r="M232" s="118"/>
      <c r="O232" s="13"/>
      <c r="P232" s="21"/>
      <c r="Q232" s="21"/>
      <c r="R232" s="21"/>
      <c r="S232" s="21"/>
      <c r="T232" s="21"/>
    </row>
    <row r="233" spans="8:29">
      <c r="H233" s="115"/>
      <c r="I233" s="118"/>
      <c r="J233" s="118"/>
      <c r="K233" s="118"/>
      <c r="L233" s="118"/>
      <c r="M233" s="118"/>
      <c r="O233" s="13"/>
      <c r="P233" s="21"/>
      <c r="Q233" s="21"/>
      <c r="R233" s="21"/>
      <c r="S233" s="21"/>
      <c r="T233" s="21"/>
    </row>
    <row r="234" spans="8:29">
      <c r="H234" s="115"/>
      <c r="I234" s="118"/>
      <c r="J234" s="118"/>
      <c r="K234" s="118"/>
      <c r="L234" s="118"/>
      <c r="M234" s="118"/>
      <c r="O234" s="13"/>
      <c r="P234" s="21"/>
      <c r="Q234" s="21"/>
      <c r="R234" s="21"/>
      <c r="S234" s="21"/>
      <c r="T234" s="21"/>
    </row>
    <row r="235" spans="8:29">
      <c r="H235" s="115"/>
      <c r="I235" s="118"/>
      <c r="J235" s="118"/>
      <c r="K235" s="118"/>
      <c r="L235" s="118"/>
      <c r="M235" s="118"/>
      <c r="O235" s="13"/>
      <c r="P235" s="21"/>
      <c r="Q235" s="21"/>
      <c r="R235" s="21"/>
      <c r="S235" s="21"/>
      <c r="T235" s="21"/>
    </row>
    <row r="236" spans="8:29">
      <c r="H236" s="115"/>
      <c r="I236" s="118"/>
      <c r="J236" s="118"/>
      <c r="K236" s="118"/>
      <c r="L236" s="118"/>
      <c r="M236" s="118"/>
      <c r="O236" s="13"/>
      <c r="P236" s="21"/>
      <c r="Q236" s="21"/>
      <c r="R236" s="21"/>
      <c r="S236" s="21"/>
      <c r="T236" s="21"/>
    </row>
    <row r="237" spans="8:29">
      <c r="H237" s="115"/>
      <c r="I237" s="118"/>
      <c r="J237" s="118"/>
      <c r="K237" s="118"/>
      <c r="L237" s="118"/>
      <c r="M237" s="118"/>
      <c r="O237" s="13"/>
      <c r="P237" s="21"/>
      <c r="Q237" s="21"/>
      <c r="R237" s="21"/>
      <c r="S237" s="21"/>
      <c r="T237" s="21"/>
    </row>
    <row r="238" spans="8:29">
      <c r="H238" s="115"/>
      <c r="I238" s="118"/>
      <c r="J238" s="118"/>
      <c r="K238" s="118"/>
      <c r="L238" s="118"/>
      <c r="M238" s="118"/>
      <c r="O238" s="13"/>
      <c r="P238" s="21"/>
      <c r="Q238" s="21"/>
      <c r="R238" s="21"/>
      <c r="S238" s="21"/>
      <c r="T238" s="21"/>
    </row>
    <row r="239" spans="8:29">
      <c r="H239" s="115"/>
      <c r="I239" s="118"/>
      <c r="J239" s="118"/>
      <c r="K239" s="118"/>
      <c r="L239" s="118"/>
      <c r="M239" s="118"/>
      <c r="O239" s="13"/>
      <c r="P239" s="21"/>
      <c r="Q239" s="21"/>
      <c r="R239" s="21"/>
      <c r="S239" s="21"/>
      <c r="T239" s="21"/>
    </row>
    <row r="240" spans="8:29">
      <c r="H240" s="115"/>
      <c r="I240" s="118"/>
      <c r="J240" s="118"/>
      <c r="K240" s="118"/>
      <c r="L240" s="118"/>
      <c r="M240" s="118"/>
      <c r="O240" s="13"/>
      <c r="P240" s="21"/>
      <c r="Q240" s="21"/>
      <c r="R240" s="21"/>
      <c r="S240" s="21"/>
      <c r="T240" s="21"/>
    </row>
    <row r="241" spans="8:20">
      <c r="H241" s="115"/>
      <c r="I241" s="118"/>
      <c r="J241" s="118"/>
      <c r="K241" s="118"/>
      <c r="L241" s="118"/>
      <c r="M241" s="118"/>
      <c r="O241" s="13"/>
      <c r="P241" s="21"/>
      <c r="Q241" s="21"/>
      <c r="R241" s="21"/>
      <c r="S241" s="21"/>
      <c r="T241" s="21"/>
    </row>
    <row r="242" spans="8:20">
      <c r="H242" s="115"/>
      <c r="I242" s="118"/>
      <c r="J242" s="118"/>
      <c r="K242" s="118"/>
      <c r="L242" s="118"/>
      <c r="M242" s="118"/>
      <c r="O242" s="13"/>
      <c r="P242" s="21"/>
      <c r="Q242" s="21"/>
      <c r="R242" s="21"/>
      <c r="S242" s="21"/>
      <c r="T242" s="21"/>
    </row>
    <row r="243" spans="8:20">
      <c r="H243" s="115"/>
      <c r="I243" s="118"/>
      <c r="J243" s="118"/>
      <c r="K243" s="118"/>
      <c r="L243" s="118"/>
      <c r="M243" s="118"/>
      <c r="O243" s="13"/>
      <c r="P243" s="21"/>
      <c r="Q243" s="21"/>
      <c r="R243" s="21"/>
      <c r="S243" s="21"/>
      <c r="T243" s="21"/>
    </row>
    <row r="244" spans="8:20">
      <c r="H244" s="115"/>
      <c r="I244" s="118"/>
      <c r="J244" s="118"/>
      <c r="K244" s="118"/>
      <c r="L244" s="118"/>
      <c r="M244" s="118"/>
      <c r="O244" s="13"/>
      <c r="P244" s="21"/>
      <c r="Q244" s="21"/>
      <c r="R244" s="21"/>
      <c r="S244" s="21"/>
      <c r="T244" s="21"/>
    </row>
    <row r="245" spans="8:20">
      <c r="H245" s="115"/>
      <c r="I245" s="118"/>
      <c r="J245" s="118"/>
      <c r="K245" s="118"/>
      <c r="L245" s="118"/>
      <c r="M245" s="118"/>
      <c r="O245" s="13"/>
      <c r="P245" s="21"/>
      <c r="Q245" s="21"/>
      <c r="R245" s="21"/>
      <c r="S245" s="21"/>
      <c r="T245" s="21"/>
    </row>
    <row r="246" spans="8:20">
      <c r="H246" s="115"/>
      <c r="I246" s="118"/>
      <c r="J246" s="118"/>
      <c r="K246" s="118"/>
      <c r="L246" s="118"/>
      <c r="M246" s="118"/>
      <c r="O246" s="13"/>
      <c r="P246" s="21"/>
      <c r="Q246" s="21"/>
      <c r="R246" s="21"/>
      <c r="S246" s="21"/>
      <c r="T246" s="21"/>
    </row>
    <row r="247" spans="8:20">
      <c r="H247" s="115"/>
      <c r="I247" s="118"/>
      <c r="J247" s="118"/>
      <c r="K247" s="118"/>
      <c r="L247" s="118"/>
      <c r="M247" s="118"/>
      <c r="O247" s="13"/>
      <c r="P247" s="21"/>
      <c r="Q247" s="21"/>
      <c r="R247" s="21"/>
      <c r="S247" s="21"/>
      <c r="T247" s="21"/>
    </row>
    <row r="248" spans="8:20">
      <c r="H248" s="115"/>
      <c r="I248" s="118"/>
      <c r="J248" s="118"/>
      <c r="K248" s="118"/>
      <c r="L248" s="118"/>
      <c r="M248" s="118"/>
      <c r="O248" s="13"/>
      <c r="P248" s="21"/>
      <c r="Q248" s="21"/>
      <c r="R248" s="21"/>
      <c r="S248" s="21"/>
      <c r="T248" s="21"/>
    </row>
    <row r="249" spans="8:20">
      <c r="H249" s="115"/>
      <c r="I249" s="118"/>
      <c r="J249" s="118"/>
      <c r="K249" s="118"/>
      <c r="L249" s="118"/>
      <c r="M249" s="118"/>
      <c r="O249" s="13"/>
      <c r="P249" s="21"/>
      <c r="Q249" s="21"/>
      <c r="R249" s="21"/>
      <c r="S249" s="21"/>
      <c r="T249" s="21"/>
    </row>
    <row r="250" spans="8:20">
      <c r="H250" s="115"/>
      <c r="I250" s="118"/>
      <c r="J250" s="118"/>
      <c r="K250" s="118"/>
      <c r="L250" s="118"/>
      <c r="M250" s="118"/>
      <c r="O250" s="13"/>
      <c r="P250" s="21"/>
      <c r="Q250" s="21"/>
      <c r="R250" s="21"/>
      <c r="S250" s="21"/>
      <c r="T250" s="21"/>
    </row>
    <row r="251" spans="8:20">
      <c r="H251" s="115"/>
      <c r="I251" s="118"/>
      <c r="J251" s="118"/>
      <c r="K251" s="118"/>
      <c r="L251" s="118"/>
      <c r="M251" s="118"/>
      <c r="O251" s="13"/>
      <c r="P251" s="21"/>
      <c r="Q251" s="21"/>
      <c r="R251" s="21"/>
      <c r="S251" s="21"/>
      <c r="T251" s="21"/>
    </row>
    <row r="252" spans="8:20">
      <c r="H252" s="115"/>
      <c r="I252" s="118"/>
      <c r="J252" s="118"/>
      <c r="K252" s="118"/>
      <c r="L252" s="118"/>
      <c r="M252" s="118"/>
      <c r="O252" s="13"/>
      <c r="P252" s="21"/>
      <c r="Q252" s="21"/>
      <c r="R252" s="21"/>
      <c r="S252" s="21"/>
      <c r="T252" s="21"/>
    </row>
    <row r="253" spans="8:20">
      <c r="H253" s="115"/>
      <c r="I253" s="118"/>
      <c r="J253" s="118"/>
      <c r="K253" s="118"/>
      <c r="L253" s="118"/>
      <c r="M253" s="118"/>
      <c r="O253" s="13"/>
      <c r="P253" s="21"/>
      <c r="Q253" s="21"/>
      <c r="R253" s="21"/>
      <c r="S253" s="21"/>
      <c r="T253" s="21"/>
    </row>
    <row r="254" spans="8:20">
      <c r="H254" s="115"/>
      <c r="I254" s="118"/>
      <c r="J254" s="118"/>
      <c r="K254" s="118"/>
      <c r="L254" s="118"/>
      <c r="M254" s="118"/>
      <c r="O254" s="13"/>
      <c r="P254" s="21"/>
      <c r="Q254" s="21"/>
      <c r="R254" s="21"/>
      <c r="S254" s="21"/>
      <c r="T254" s="21"/>
    </row>
    <row r="255" spans="8:20">
      <c r="H255" s="115"/>
      <c r="I255" s="118"/>
      <c r="J255" s="118"/>
      <c r="K255" s="118"/>
      <c r="L255" s="118"/>
      <c r="M255" s="118"/>
      <c r="O255" s="13"/>
      <c r="P255" s="21"/>
      <c r="Q255" s="21"/>
      <c r="R255" s="21"/>
      <c r="S255" s="21"/>
      <c r="T255" s="21"/>
    </row>
    <row r="256" spans="8:20">
      <c r="H256" s="115"/>
      <c r="I256" s="118"/>
      <c r="J256" s="118"/>
      <c r="K256" s="118"/>
      <c r="L256" s="118"/>
      <c r="M256" s="118"/>
      <c r="O256" s="13"/>
      <c r="P256" s="21"/>
      <c r="Q256" s="21"/>
      <c r="R256" s="21"/>
      <c r="S256" s="21"/>
      <c r="T256" s="21"/>
    </row>
    <row r="257" spans="8:20">
      <c r="H257" s="115"/>
      <c r="I257" s="118"/>
      <c r="J257" s="118"/>
      <c r="K257" s="118"/>
      <c r="L257" s="118"/>
      <c r="M257" s="118"/>
      <c r="O257" s="13"/>
      <c r="P257" s="21"/>
      <c r="Q257" s="21"/>
      <c r="R257" s="21"/>
      <c r="S257" s="21"/>
      <c r="T257" s="21"/>
    </row>
    <row r="258" spans="8:20">
      <c r="H258" s="115"/>
      <c r="I258" s="118"/>
      <c r="J258" s="118"/>
      <c r="K258" s="118"/>
      <c r="L258" s="118"/>
      <c r="M258" s="118"/>
      <c r="O258" s="13"/>
      <c r="P258" s="21"/>
      <c r="Q258" s="21"/>
      <c r="R258" s="21"/>
      <c r="S258" s="21"/>
      <c r="T258" s="21"/>
    </row>
    <row r="259" spans="8:20">
      <c r="H259" s="115"/>
      <c r="I259" s="118"/>
      <c r="J259" s="118"/>
      <c r="K259" s="118"/>
      <c r="L259" s="118"/>
      <c r="M259" s="118"/>
      <c r="O259" s="13"/>
      <c r="P259" s="21"/>
      <c r="Q259" s="21"/>
      <c r="R259" s="21"/>
      <c r="S259" s="21"/>
      <c r="T259" s="21"/>
    </row>
    <row r="260" spans="8:20">
      <c r="H260" s="115"/>
      <c r="I260" s="118"/>
      <c r="J260" s="118"/>
      <c r="K260" s="118"/>
      <c r="L260" s="118"/>
      <c r="M260" s="118"/>
      <c r="O260" s="13"/>
      <c r="P260" s="21"/>
      <c r="Q260" s="21"/>
      <c r="R260" s="21"/>
      <c r="S260" s="21"/>
      <c r="T260" s="21"/>
    </row>
    <row r="261" spans="8:20">
      <c r="H261" s="115"/>
      <c r="I261" s="118"/>
      <c r="J261" s="118"/>
      <c r="K261" s="118"/>
      <c r="L261" s="118"/>
      <c r="M261" s="118"/>
      <c r="O261" s="13"/>
      <c r="P261" s="21"/>
      <c r="Q261" s="21"/>
      <c r="R261" s="21"/>
      <c r="S261" s="21"/>
      <c r="T261" s="21"/>
    </row>
    <row r="262" spans="8:20">
      <c r="H262" s="115"/>
      <c r="I262" s="118"/>
      <c r="J262" s="118"/>
      <c r="K262" s="118"/>
      <c r="L262" s="118"/>
      <c r="M262" s="118"/>
      <c r="O262" s="13"/>
      <c r="P262" s="21"/>
      <c r="Q262" s="21"/>
      <c r="R262" s="21"/>
      <c r="S262" s="21"/>
      <c r="T262" s="21"/>
    </row>
    <row r="263" spans="8:20">
      <c r="H263" s="115"/>
      <c r="I263" s="118"/>
      <c r="J263" s="118"/>
      <c r="K263" s="118"/>
      <c r="L263" s="118"/>
      <c r="M263" s="118"/>
      <c r="O263" s="13"/>
      <c r="P263" s="21"/>
      <c r="Q263" s="21"/>
      <c r="R263" s="21"/>
      <c r="S263" s="21"/>
      <c r="T263" s="21"/>
    </row>
    <row r="264" spans="8:20">
      <c r="H264" s="115"/>
      <c r="I264" s="118"/>
      <c r="J264" s="118"/>
      <c r="K264" s="118"/>
      <c r="L264" s="118"/>
      <c r="M264" s="118"/>
      <c r="O264" s="13"/>
      <c r="P264" s="21"/>
      <c r="Q264" s="21"/>
      <c r="R264" s="21"/>
      <c r="S264" s="21"/>
      <c r="T264" s="21"/>
    </row>
    <row r="265" spans="8:20">
      <c r="H265" s="115"/>
      <c r="I265" s="118"/>
      <c r="J265" s="118"/>
      <c r="K265" s="118"/>
      <c r="L265" s="118"/>
      <c r="M265" s="118"/>
      <c r="O265" s="13"/>
      <c r="P265" s="21"/>
      <c r="Q265" s="21"/>
      <c r="R265" s="21"/>
      <c r="S265" s="21"/>
      <c r="T265" s="21"/>
    </row>
    <row r="266" spans="8:20">
      <c r="H266" s="115"/>
      <c r="I266" s="118"/>
      <c r="J266" s="118"/>
      <c r="K266" s="118"/>
      <c r="L266" s="118"/>
      <c r="M266" s="118"/>
      <c r="O266" s="13"/>
      <c r="P266" s="21"/>
      <c r="Q266" s="21"/>
      <c r="R266" s="21"/>
      <c r="S266" s="21"/>
      <c r="T266" s="21"/>
    </row>
    <row r="267" spans="8:20">
      <c r="H267" s="115"/>
      <c r="I267" s="118"/>
      <c r="J267" s="118"/>
      <c r="K267" s="118"/>
      <c r="L267" s="118"/>
      <c r="M267" s="118"/>
      <c r="O267" s="13"/>
      <c r="P267" s="21"/>
      <c r="Q267" s="21"/>
      <c r="R267" s="21"/>
      <c r="S267" s="21"/>
      <c r="T267" s="21"/>
    </row>
    <row r="268" spans="8:20">
      <c r="H268" s="115"/>
      <c r="I268" s="118"/>
      <c r="J268" s="118"/>
      <c r="K268" s="118"/>
      <c r="L268" s="118"/>
      <c r="M268" s="118"/>
      <c r="O268" s="13"/>
      <c r="P268" s="21"/>
      <c r="Q268" s="21"/>
      <c r="R268" s="21"/>
      <c r="S268" s="21"/>
      <c r="T268" s="21"/>
    </row>
    <row r="269" spans="8:20">
      <c r="H269" s="115"/>
      <c r="I269" s="118"/>
      <c r="J269" s="118"/>
      <c r="K269" s="118"/>
      <c r="L269" s="118"/>
      <c r="M269" s="118"/>
      <c r="O269" s="13"/>
      <c r="P269" s="21"/>
      <c r="Q269" s="21"/>
      <c r="R269" s="21"/>
      <c r="S269" s="21"/>
      <c r="T269" s="21"/>
    </row>
    <row r="270" spans="8:20">
      <c r="H270" s="115"/>
      <c r="I270" s="118"/>
      <c r="J270" s="118"/>
      <c r="K270" s="118"/>
      <c r="L270" s="118"/>
      <c r="M270" s="118"/>
      <c r="O270" s="13"/>
      <c r="P270" s="21"/>
      <c r="Q270" s="21"/>
      <c r="R270" s="21"/>
      <c r="S270" s="21"/>
      <c r="T270" s="21"/>
    </row>
    <row r="271" spans="8:20">
      <c r="H271" s="115"/>
      <c r="I271" s="118"/>
      <c r="J271" s="118"/>
      <c r="K271" s="118"/>
      <c r="L271" s="118"/>
      <c r="M271" s="118"/>
      <c r="O271" s="13"/>
      <c r="P271" s="21"/>
      <c r="Q271" s="21"/>
      <c r="R271" s="21"/>
      <c r="S271" s="21"/>
      <c r="T271" s="21"/>
    </row>
    <row r="272" spans="8:20">
      <c r="H272" s="115"/>
      <c r="I272" s="118"/>
      <c r="J272" s="118"/>
      <c r="K272" s="118"/>
      <c r="L272" s="118"/>
      <c r="M272" s="118"/>
      <c r="O272" s="13"/>
      <c r="P272" s="21"/>
      <c r="Q272" s="21"/>
      <c r="R272" s="21"/>
      <c r="S272" s="21"/>
      <c r="T272" s="21"/>
    </row>
    <row r="273" spans="8:20">
      <c r="H273" s="115"/>
      <c r="I273" s="118"/>
      <c r="J273" s="118"/>
      <c r="K273" s="118"/>
      <c r="L273" s="118"/>
      <c r="M273" s="118"/>
      <c r="O273" s="13"/>
      <c r="P273" s="21"/>
      <c r="Q273" s="21"/>
      <c r="R273" s="21"/>
      <c r="S273" s="21"/>
      <c r="T273" s="21"/>
    </row>
    <row r="274" spans="8:20">
      <c r="H274" s="115"/>
      <c r="I274" s="118"/>
      <c r="J274" s="118"/>
      <c r="K274" s="118"/>
      <c r="L274" s="118"/>
      <c r="M274" s="118"/>
      <c r="O274" s="13"/>
      <c r="P274" s="21"/>
      <c r="Q274" s="21"/>
      <c r="R274" s="21"/>
      <c r="S274" s="21"/>
      <c r="T274" s="21"/>
    </row>
    <row r="275" spans="8:20">
      <c r="H275" s="115"/>
      <c r="I275" s="118"/>
      <c r="J275" s="118"/>
      <c r="K275" s="118"/>
      <c r="L275" s="118"/>
      <c r="M275" s="118"/>
      <c r="O275" s="13"/>
      <c r="P275" s="21"/>
      <c r="Q275" s="21"/>
      <c r="R275" s="21"/>
      <c r="S275" s="21"/>
      <c r="T275" s="21"/>
    </row>
    <row r="276" spans="8:20">
      <c r="H276" s="115"/>
      <c r="I276" s="118"/>
      <c r="J276" s="118"/>
      <c r="K276" s="118"/>
      <c r="L276" s="118"/>
      <c r="M276" s="118"/>
      <c r="O276" s="13"/>
      <c r="P276" s="21"/>
      <c r="Q276" s="21"/>
      <c r="R276" s="21"/>
      <c r="S276" s="21"/>
      <c r="T276" s="21"/>
    </row>
    <row r="277" spans="8:20">
      <c r="H277" s="115"/>
      <c r="I277" s="118"/>
      <c r="J277" s="118"/>
      <c r="K277" s="118"/>
      <c r="L277" s="118"/>
      <c r="M277" s="118"/>
      <c r="O277" s="13"/>
      <c r="P277" s="21"/>
      <c r="Q277" s="21"/>
      <c r="R277" s="21"/>
      <c r="S277" s="21"/>
      <c r="T277" s="21"/>
    </row>
    <row r="278" spans="8:20">
      <c r="H278" s="115"/>
      <c r="I278" s="118"/>
      <c r="J278" s="118"/>
      <c r="K278" s="118"/>
      <c r="L278" s="118"/>
      <c r="M278" s="118"/>
      <c r="O278" s="13"/>
      <c r="P278" s="21"/>
      <c r="Q278" s="21"/>
      <c r="R278" s="21"/>
      <c r="S278" s="21"/>
      <c r="T278" s="21"/>
    </row>
    <row r="279" spans="8:20">
      <c r="H279" s="115"/>
      <c r="I279" s="118"/>
      <c r="J279" s="118"/>
      <c r="K279" s="118"/>
      <c r="L279" s="118"/>
      <c r="M279" s="118"/>
      <c r="O279" s="13"/>
      <c r="P279" s="21"/>
      <c r="Q279" s="21"/>
      <c r="R279" s="21"/>
      <c r="S279" s="21"/>
      <c r="T279" s="21"/>
    </row>
    <row r="280" spans="8:20">
      <c r="H280" s="115"/>
      <c r="I280" s="118"/>
      <c r="J280" s="118"/>
      <c r="K280" s="118"/>
      <c r="L280" s="118"/>
      <c r="M280" s="118"/>
      <c r="O280" s="13"/>
      <c r="P280" s="21"/>
      <c r="Q280" s="21"/>
      <c r="R280" s="21"/>
      <c r="S280" s="21"/>
      <c r="T280" s="21"/>
    </row>
    <row r="281" spans="8:20">
      <c r="H281" s="115"/>
      <c r="I281" s="118"/>
      <c r="J281" s="118"/>
      <c r="K281" s="118"/>
      <c r="L281" s="118"/>
      <c r="M281" s="118"/>
      <c r="O281" s="13"/>
      <c r="P281" s="21"/>
      <c r="Q281" s="21"/>
      <c r="R281" s="21"/>
      <c r="S281" s="21"/>
      <c r="T281" s="21"/>
    </row>
    <row r="282" spans="8:20">
      <c r="H282" s="115"/>
      <c r="I282" s="118"/>
      <c r="J282" s="118"/>
      <c r="K282" s="118"/>
      <c r="L282" s="118"/>
      <c r="M282" s="118"/>
      <c r="O282" s="13"/>
      <c r="P282" s="21"/>
      <c r="Q282" s="21"/>
      <c r="R282" s="21"/>
      <c r="S282" s="21"/>
      <c r="T282" s="21"/>
    </row>
    <row r="283" spans="8:20">
      <c r="H283" s="115"/>
      <c r="I283" s="118"/>
      <c r="J283" s="118"/>
      <c r="K283" s="118"/>
      <c r="L283" s="118"/>
      <c r="M283" s="118"/>
      <c r="O283" s="13"/>
      <c r="P283" s="21"/>
      <c r="Q283" s="21"/>
      <c r="R283" s="21"/>
      <c r="S283" s="21"/>
      <c r="T283" s="21"/>
    </row>
    <row r="284" spans="8:20">
      <c r="H284" s="115"/>
      <c r="I284" s="118"/>
      <c r="J284" s="118"/>
      <c r="K284" s="118"/>
      <c r="L284" s="118"/>
      <c r="M284" s="118"/>
      <c r="O284" s="13"/>
      <c r="P284" s="21"/>
      <c r="Q284" s="21"/>
      <c r="R284" s="21"/>
      <c r="S284" s="21"/>
      <c r="T284" s="21"/>
    </row>
    <row r="285" spans="8:20">
      <c r="H285" s="115"/>
      <c r="I285" s="118"/>
      <c r="J285" s="118"/>
      <c r="K285" s="118"/>
      <c r="L285" s="118"/>
      <c r="M285" s="118"/>
      <c r="O285" s="13"/>
      <c r="P285" s="21"/>
      <c r="Q285" s="21"/>
      <c r="R285" s="21"/>
      <c r="S285" s="21"/>
      <c r="T285" s="21"/>
    </row>
    <row r="286" spans="8:20">
      <c r="H286" s="115"/>
      <c r="I286" s="118"/>
      <c r="J286" s="118"/>
      <c r="K286" s="118"/>
      <c r="L286" s="118"/>
      <c r="M286" s="118"/>
      <c r="O286" s="13"/>
      <c r="P286" s="21"/>
      <c r="Q286" s="21"/>
      <c r="R286" s="21"/>
      <c r="S286" s="21"/>
      <c r="T286" s="21"/>
    </row>
    <row r="287" spans="8:20">
      <c r="H287" s="115"/>
      <c r="I287" s="118"/>
      <c r="J287" s="118"/>
      <c r="K287" s="118"/>
      <c r="L287" s="118"/>
      <c r="M287" s="118"/>
      <c r="O287" s="13"/>
      <c r="P287" s="21"/>
      <c r="Q287" s="21"/>
      <c r="R287" s="21"/>
      <c r="S287" s="21"/>
      <c r="T287" s="21"/>
    </row>
    <row r="288" spans="8:20">
      <c r="H288" s="115"/>
      <c r="I288" s="118"/>
      <c r="J288" s="118"/>
      <c r="K288" s="118"/>
      <c r="L288" s="118"/>
      <c r="M288" s="118"/>
      <c r="O288" s="13"/>
      <c r="P288" s="21"/>
      <c r="Q288" s="21"/>
      <c r="R288" s="21"/>
      <c r="S288" s="21"/>
      <c r="T288" s="21"/>
    </row>
    <row r="289" spans="8:20">
      <c r="H289" s="115"/>
      <c r="I289" s="118"/>
      <c r="J289" s="118"/>
      <c r="K289" s="118"/>
      <c r="L289" s="118"/>
      <c r="M289" s="118"/>
      <c r="O289" s="13"/>
      <c r="P289" s="21"/>
      <c r="Q289" s="21"/>
      <c r="R289" s="21"/>
      <c r="S289" s="21"/>
      <c r="T289" s="21"/>
    </row>
    <row r="290" spans="8:20">
      <c r="H290" s="115"/>
      <c r="I290" s="118"/>
      <c r="J290" s="118"/>
      <c r="K290" s="118"/>
      <c r="L290" s="118"/>
      <c r="M290" s="118"/>
      <c r="O290" s="13"/>
      <c r="P290" s="21"/>
      <c r="Q290" s="21"/>
      <c r="R290" s="21"/>
      <c r="S290" s="21"/>
      <c r="T290" s="21"/>
    </row>
    <row r="291" spans="8:20">
      <c r="H291" s="115"/>
      <c r="I291" s="118"/>
      <c r="J291" s="118"/>
      <c r="K291" s="118"/>
      <c r="L291" s="118"/>
      <c r="M291" s="118"/>
      <c r="O291" s="13"/>
      <c r="P291" s="21"/>
      <c r="Q291" s="21"/>
      <c r="R291" s="21"/>
      <c r="S291" s="21"/>
      <c r="T291" s="21"/>
    </row>
    <row r="292" spans="8:20">
      <c r="H292" s="115"/>
      <c r="I292" s="118"/>
      <c r="J292" s="118"/>
      <c r="K292" s="118"/>
      <c r="L292" s="118"/>
      <c r="M292" s="118"/>
      <c r="O292" s="13"/>
      <c r="P292" s="21"/>
      <c r="Q292" s="21"/>
      <c r="R292" s="21"/>
      <c r="S292" s="21"/>
      <c r="T292" s="21"/>
    </row>
    <row r="293" spans="8:20">
      <c r="H293" s="115"/>
      <c r="I293" s="118"/>
      <c r="J293" s="118"/>
      <c r="K293" s="118"/>
      <c r="L293" s="118"/>
      <c r="M293" s="118"/>
      <c r="O293" s="22"/>
      <c r="P293" s="21"/>
      <c r="Q293" s="21"/>
      <c r="R293" s="21"/>
      <c r="S293" s="21"/>
      <c r="T293" s="21"/>
    </row>
    <row r="294" spans="8:20">
      <c r="H294" s="115"/>
      <c r="I294" s="118"/>
      <c r="J294" s="118"/>
      <c r="K294" s="118"/>
      <c r="L294" s="118"/>
      <c r="M294" s="118"/>
      <c r="O294" s="22"/>
      <c r="P294" s="21"/>
      <c r="Q294" s="21"/>
      <c r="R294" s="21"/>
      <c r="S294" s="21"/>
      <c r="T294" s="21"/>
    </row>
    <row r="295" spans="8:20">
      <c r="H295" s="115"/>
      <c r="I295" s="118"/>
      <c r="J295" s="118"/>
      <c r="K295" s="118"/>
      <c r="L295" s="118"/>
      <c r="M295" s="118"/>
      <c r="O295" s="22"/>
      <c r="P295" s="21"/>
      <c r="Q295" s="21"/>
      <c r="R295" s="21"/>
      <c r="S295" s="21"/>
      <c r="T295" s="21"/>
    </row>
    <row r="296" spans="8:20">
      <c r="H296" s="115"/>
      <c r="I296" s="118"/>
      <c r="J296" s="118"/>
      <c r="K296" s="118"/>
      <c r="L296" s="118"/>
      <c r="M296" s="118"/>
      <c r="O296" s="22"/>
      <c r="P296" s="21"/>
      <c r="Q296" s="21"/>
      <c r="R296" s="21"/>
      <c r="S296" s="21"/>
      <c r="T296" s="21"/>
    </row>
    <row r="297" spans="8:20">
      <c r="H297" s="115"/>
      <c r="I297" s="118"/>
      <c r="J297" s="118"/>
      <c r="K297" s="118"/>
      <c r="L297" s="118"/>
      <c r="M297" s="118"/>
      <c r="O297" s="22"/>
      <c r="P297" s="21"/>
      <c r="Q297" s="21"/>
      <c r="R297" s="21"/>
      <c r="S297" s="21"/>
      <c r="T297" s="21"/>
    </row>
    <row r="298" spans="8:20">
      <c r="H298" s="115"/>
      <c r="I298" s="118"/>
      <c r="J298" s="118"/>
      <c r="K298" s="118"/>
      <c r="L298" s="118"/>
      <c r="M298" s="118"/>
      <c r="O298" s="22"/>
      <c r="P298" s="21"/>
      <c r="Q298" s="21"/>
      <c r="R298" s="21"/>
      <c r="S298" s="21"/>
      <c r="T298" s="21"/>
    </row>
    <row r="299" spans="8:20">
      <c r="H299" s="115"/>
      <c r="I299" s="118"/>
      <c r="J299" s="118"/>
      <c r="K299" s="118"/>
      <c r="L299" s="118"/>
      <c r="M299" s="118"/>
      <c r="O299" s="22"/>
      <c r="P299" s="21"/>
      <c r="Q299" s="21"/>
      <c r="R299" s="21"/>
      <c r="S299" s="21"/>
      <c r="T299" s="21"/>
    </row>
    <row r="300" spans="8:20">
      <c r="H300" s="115"/>
      <c r="I300" s="118"/>
      <c r="J300" s="118"/>
      <c r="K300" s="118"/>
      <c r="L300" s="118"/>
      <c r="M300" s="118"/>
      <c r="O300" s="22"/>
      <c r="P300" s="21"/>
      <c r="Q300" s="21"/>
      <c r="R300" s="21"/>
      <c r="S300" s="21"/>
      <c r="T300" s="21"/>
    </row>
    <row r="301" spans="8:20">
      <c r="H301" s="115"/>
      <c r="I301" s="118"/>
      <c r="J301" s="118"/>
      <c r="K301" s="118"/>
      <c r="L301" s="118"/>
      <c r="M301" s="118"/>
      <c r="O301" s="22"/>
      <c r="P301" s="21"/>
      <c r="Q301" s="21"/>
      <c r="R301" s="21"/>
      <c r="S301" s="21"/>
      <c r="T301" s="21"/>
    </row>
    <row r="302" spans="8:20">
      <c r="H302" s="115"/>
      <c r="I302" s="118"/>
      <c r="J302" s="118"/>
      <c r="K302" s="118"/>
      <c r="L302" s="118"/>
      <c r="M302" s="118"/>
      <c r="O302" s="22"/>
      <c r="P302" s="21"/>
      <c r="Q302" s="21"/>
      <c r="R302" s="21"/>
      <c r="S302" s="21"/>
      <c r="T302" s="21"/>
    </row>
    <row r="303" spans="8:20">
      <c r="H303" s="115"/>
      <c r="I303" s="118"/>
      <c r="J303" s="118"/>
      <c r="K303" s="118"/>
      <c r="L303" s="118"/>
      <c r="M303" s="118"/>
      <c r="O303" s="22"/>
      <c r="P303" s="21"/>
      <c r="Q303" s="21"/>
      <c r="R303" s="21"/>
      <c r="S303" s="21"/>
      <c r="T303" s="21"/>
    </row>
    <row r="304" spans="8:20">
      <c r="H304" s="115"/>
      <c r="I304" s="118"/>
      <c r="J304" s="118"/>
      <c r="K304" s="118"/>
      <c r="L304" s="118"/>
      <c r="M304" s="118"/>
      <c r="O304" s="22"/>
      <c r="P304" s="21"/>
      <c r="Q304" s="21"/>
      <c r="R304" s="21"/>
      <c r="S304" s="21"/>
      <c r="T304" s="21"/>
    </row>
    <row r="305" spans="8:20">
      <c r="H305" s="115"/>
      <c r="I305" s="118"/>
      <c r="J305" s="118"/>
      <c r="K305" s="118"/>
      <c r="L305" s="118"/>
      <c r="M305" s="118"/>
      <c r="O305" s="22"/>
      <c r="P305" s="21"/>
      <c r="Q305" s="21"/>
      <c r="R305" s="21"/>
      <c r="S305" s="21"/>
      <c r="T305" s="21"/>
    </row>
    <row r="306" spans="8:20">
      <c r="H306" s="115"/>
      <c r="I306" s="118"/>
      <c r="J306" s="118"/>
      <c r="K306" s="118"/>
      <c r="L306" s="118"/>
      <c r="M306" s="118"/>
      <c r="O306" s="22"/>
      <c r="P306" s="21"/>
      <c r="Q306" s="21"/>
      <c r="R306" s="21"/>
      <c r="S306" s="21"/>
      <c r="T306" s="21"/>
    </row>
    <row r="307" spans="8:20">
      <c r="H307" s="115"/>
      <c r="I307" s="118"/>
      <c r="J307" s="118"/>
      <c r="K307" s="118"/>
      <c r="L307" s="118"/>
      <c r="M307" s="118"/>
      <c r="O307" s="22"/>
      <c r="P307" s="21"/>
      <c r="Q307" s="21"/>
      <c r="R307" s="21"/>
      <c r="S307" s="21"/>
      <c r="T307" s="21"/>
    </row>
    <row r="308" spans="8:20">
      <c r="H308" s="115"/>
      <c r="I308" s="118"/>
      <c r="J308" s="118"/>
      <c r="K308" s="118"/>
      <c r="L308" s="118"/>
      <c r="M308" s="118"/>
      <c r="O308" s="22"/>
      <c r="P308" s="21"/>
      <c r="Q308" s="21"/>
      <c r="R308" s="21"/>
      <c r="S308" s="21"/>
      <c r="T308" s="21"/>
    </row>
    <row r="309" spans="8:20">
      <c r="H309" s="115"/>
      <c r="I309" s="118"/>
      <c r="J309" s="118"/>
      <c r="K309" s="118"/>
      <c r="L309" s="118"/>
      <c r="M309" s="118"/>
      <c r="O309" s="22"/>
      <c r="P309" s="21"/>
      <c r="Q309" s="21"/>
      <c r="R309" s="21"/>
      <c r="S309" s="21"/>
      <c r="T309" s="21"/>
    </row>
    <row r="310" spans="8:20">
      <c r="H310" s="115"/>
      <c r="I310" s="118"/>
      <c r="J310" s="118"/>
      <c r="K310" s="118"/>
      <c r="L310" s="118"/>
      <c r="M310" s="118"/>
      <c r="O310" s="22"/>
      <c r="P310" s="21"/>
      <c r="Q310" s="21"/>
      <c r="R310" s="21"/>
      <c r="S310" s="21"/>
      <c r="T310" s="21"/>
    </row>
    <row r="311" spans="8:20">
      <c r="H311" s="115"/>
      <c r="I311" s="118"/>
      <c r="J311" s="118"/>
      <c r="K311" s="118"/>
      <c r="L311" s="118"/>
      <c r="M311" s="118"/>
      <c r="O311" s="22"/>
      <c r="P311" s="21"/>
      <c r="Q311" s="21"/>
      <c r="R311" s="21"/>
      <c r="S311" s="21"/>
      <c r="T311" s="21"/>
    </row>
    <row r="312" spans="8:20">
      <c r="H312" s="115"/>
      <c r="I312" s="118"/>
      <c r="J312" s="118"/>
      <c r="K312" s="118"/>
      <c r="L312" s="118"/>
      <c r="M312" s="118"/>
      <c r="O312" s="22"/>
      <c r="P312" s="21"/>
      <c r="Q312" s="21"/>
      <c r="R312" s="21"/>
      <c r="S312" s="21"/>
      <c r="T312" s="21"/>
    </row>
    <row r="313" spans="8:20">
      <c r="H313" s="115"/>
      <c r="I313" s="118"/>
      <c r="J313" s="118"/>
      <c r="K313" s="118"/>
      <c r="L313" s="118"/>
      <c r="M313" s="118"/>
      <c r="O313" s="22"/>
      <c r="P313" s="21"/>
      <c r="Q313" s="21"/>
      <c r="R313" s="21"/>
      <c r="S313" s="21"/>
      <c r="T313" s="21"/>
    </row>
    <row r="314" spans="8:20">
      <c r="H314" s="14"/>
      <c r="I314" s="14"/>
      <c r="J314" s="14"/>
      <c r="K314" s="14"/>
      <c r="L314" s="14"/>
      <c r="M314" s="14"/>
      <c r="O314" s="22"/>
      <c r="P314" s="21"/>
      <c r="Q314" s="21"/>
      <c r="R314" s="21"/>
      <c r="S314" s="21"/>
      <c r="T314" s="21"/>
    </row>
    <row r="315" spans="8:20">
      <c r="H315" s="14"/>
      <c r="I315" s="14"/>
      <c r="J315" s="14"/>
      <c r="K315" s="14"/>
      <c r="L315" s="14"/>
      <c r="M315" s="14"/>
      <c r="O315" s="22"/>
      <c r="P315" s="21"/>
      <c r="Q315" s="21"/>
      <c r="R315" s="21"/>
      <c r="S315" s="21"/>
      <c r="T315" s="21"/>
    </row>
    <row r="316" spans="8:20">
      <c r="H316" s="14"/>
      <c r="I316" s="14"/>
      <c r="J316" s="14"/>
      <c r="K316" s="14"/>
      <c r="L316" s="14"/>
      <c r="M316" s="14"/>
      <c r="O316" s="22"/>
      <c r="P316" s="21"/>
      <c r="Q316" s="21"/>
      <c r="R316" s="21"/>
      <c r="S316" s="21"/>
      <c r="T316" s="21"/>
    </row>
    <row r="317" spans="8:20">
      <c r="H317" s="14"/>
      <c r="I317" s="14"/>
      <c r="J317" s="14"/>
      <c r="K317" s="14"/>
      <c r="L317" s="14"/>
      <c r="M317" s="14"/>
      <c r="O317" s="22"/>
      <c r="P317" s="21"/>
      <c r="Q317" s="21"/>
      <c r="R317" s="21"/>
      <c r="S317" s="21"/>
      <c r="T317" s="21"/>
    </row>
    <row r="318" spans="8:20">
      <c r="H318" s="14"/>
      <c r="I318" s="14"/>
      <c r="J318" s="14"/>
      <c r="K318" s="14"/>
      <c r="L318" s="14"/>
      <c r="M318" s="14"/>
      <c r="O318" s="22"/>
      <c r="P318" s="21"/>
      <c r="Q318" s="21"/>
      <c r="R318" s="21"/>
      <c r="S318" s="21"/>
      <c r="T318" s="21"/>
    </row>
    <row r="319" spans="8:20">
      <c r="H319" s="14"/>
      <c r="I319" s="14"/>
      <c r="J319" s="14"/>
      <c r="K319" s="14"/>
      <c r="L319" s="14"/>
      <c r="M319" s="14"/>
      <c r="O319" s="22"/>
      <c r="P319" s="21"/>
      <c r="Q319" s="21"/>
      <c r="R319" s="21"/>
      <c r="S319" s="21"/>
      <c r="T319" s="21"/>
    </row>
    <row r="320" spans="8:20">
      <c r="H320" s="14"/>
      <c r="I320" s="14"/>
      <c r="J320" s="14"/>
      <c r="K320" s="14"/>
      <c r="L320" s="14"/>
      <c r="M320" s="14"/>
      <c r="O320" s="22"/>
      <c r="P320" s="21"/>
      <c r="Q320" s="21"/>
      <c r="R320" s="21"/>
      <c r="S320" s="21"/>
      <c r="T320" s="21"/>
    </row>
    <row r="321" spans="8:20">
      <c r="H321" s="14"/>
      <c r="I321" s="14"/>
      <c r="J321" s="14"/>
      <c r="K321" s="14"/>
      <c r="L321" s="14"/>
      <c r="M321" s="14"/>
      <c r="O321" s="22"/>
      <c r="P321" s="21"/>
      <c r="Q321" s="21"/>
      <c r="R321" s="21"/>
      <c r="S321" s="21"/>
      <c r="T321" s="21"/>
    </row>
    <row r="322" spans="8:20">
      <c r="H322" s="14"/>
      <c r="I322" s="14"/>
      <c r="J322" s="14"/>
      <c r="K322" s="14"/>
      <c r="L322" s="14"/>
      <c r="M322" s="14"/>
      <c r="O322" s="22"/>
      <c r="P322" s="21"/>
      <c r="Q322" s="21"/>
      <c r="R322" s="21"/>
      <c r="S322" s="21"/>
      <c r="T322" s="21"/>
    </row>
    <row r="323" spans="8:20">
      <c r="H323" s="14"/>
      <c r="I323" s="14"/>
      <c r="J323" s="14"/>
      <c r="K323" s="14"/>
      <c r="L323" s="14"/>
      <c r="M323" s="14"/>
      <c r="O323" s="22"/>
      <c r="P323" s="21"/>
      <c r="Q323" s="21"/>
      <c r="R323" s="21"/>
      <c r="S323" s="21"/>
      <c r="T323" s="21"/>
    </row>
    <row r="324" spans="8:20">
      <c r="H324" s="14"/>
      <c r="I324" s="14"/>
      <c r="J324" s="14"/>
      <c r="K324" s="14"/>
      <c r="L324" s="14"/>
      <c r="M324" s="14"/>
      <c r="O324" s="22"/>
      <c r="P324" s="21"/>
      <c r="Q324" s="21"/>
      <c r="R324" s="21"/>
      <c r="S324" s="21"/>
      <c r="T324" s="21"/>
    </row>
    <row r="325" spans="8:20">
      <c r="H325" s="14"/>
      <c r="I325" s="14"/>
      <c r="J325" s="14"/>
      <c r="K325" s="14"/>
      <c r="L325" s="14"/>
      <c r="M325" s="14"/>
      <c r="O325" s="22"/>
      <c r="P325" s="21"/>
      <c r="Q325" s="21"/>
      <c r="R325" s="21"/>
      <c r="S325" s="21"/>
      <c r="T325" s="21"/>
    </row>
    <row r="326" spans="8:20">
      <c r="H326" s="14"/>
      <c r="I326" s="14"/>
      <c r="J326" s="14"/>
      <c r="K326" s="14"/>
      <c r="L326" s="14"/>
      <c r="M326" s="14"/>
      <c r="O326" s="22"/>
      <c r="P326" s="21"/>
      <c r="Q326" s="21"/>
      <c r="R326" s="21"/>
      <c r="S326" s="21"/>
      <c r="T326" s="21"/>
    </row>
    <row r="327" spans="8:20">
      <c r="H327" s="14"/>
      <c r="I327" s="14"/>
      <c r="J327" s="14"/>
      <c r="K327" s="14"/>
      <c r="L327" s="14"/>
      <c r="M327" s="14"/>
      <c r="O327" s="22"/>
      <c r="P327" s="21"/>
      <c r="Q327" s="21"/>
      <c r="R327" s="21"/>
      <c r="S327" s="21"/>
      <c r="T327" s="21"/>
    </row>
    <row r="328" spans="8:20">
      <c r="H328" s="14"/>
      <c r="I328" s="14"/>
      <c r="J328" s="14"/>
      <c r="K328" s="14"/>
      <c r="L328" s="14"/>
      <c r="M328" s="14"/>
      <c r="O328" s="22"/>
      <c r="P328" s="21"/>
      <c r="Q328" s="21"/>
      <c r="R328" s="21"/>
      <c r="S328" s="21"/>
      <c r="T328" s="21"/>
    </row>
    <row r="329" spans="8:20">
      <c r="H329" s="14"/>
      <c r="I329" s="14"/>
      <c r="J329" s="14"/>
      <c r="K329" s="14"/>
      <c r="L329" s="14"/>
      <c r="M329" s="14"/>
      <c r="O329" s="22"/>
      <c r="P329" s="21"/>
      <c r="Q329" s="21"/>
      <c r="R329" s="21"/>
      <c r="S329" s="21"/>
      <c r="T329" s="21"/>
    </row>
    <row r="330" spans="8:20">
      <c r="H330" s="14"/>
      <c r="I330" s="14"/>
      <c r="J330" s="14"/>
      <c r="K330" s="14"/>
      <c r="L330" s="14"/>
      <c r="M330" s="14"/>
      <c r="O330" s="22"/>
      <c r="P330" s="21"/>
      <c r="Q330" s="21"/>
      <c r="R330" s="21"/>
      <c r="S330" s="21"/>
      <c r="T330" s="21"/>
    </row>
    <row r="331" spans="8:20">
      <c r="H331" s="14"/>
      <c r="I331" s="14"/>
      <c r="J331" s="14"/>
      <c r="K331" s="14"/>
      <c r="L331" s="14"/>
      <c r="M331" s="14"/>
      <c r="O331" s="22"/>
      <c r="P331" s="21"/>
      <c r="Q331" s="21"/>
      <c r="R331" s="21"/>
      <c r="S331" s="21"/>
      <c r="T331" s="21"/>
    </row>
    <row r="332" spans="8:20">
      <c r="H332" s="14"/>
      <c r="I332" s="14"/>
      <c r="J332" s="14"/>
      <c r="K332" s="14"/>
      <c r="L332" s="14"/>
      <c r="M332" s="14"/>
      <c r="O332" s="22"/>
      <c r="P332" s="21"/>
      <c r="Q332" s="21"/>
      <c r="R332" s="21"/>
      <c r="S332" s="21"/>
      <c r="T332" s="21"/>
    </row>
    <row r="333" spans="8:20">
      <c r="H333" s="14"/>
      <c r="I333" s="14"/>
      <c r="J333" s="14"/>
      <c r="K333" s="14"/>
      <c r="L333" s="14"/>
      <c r="M333" s="14"/>
      <c r="O333" s="22"/>
      <c r="P333" s="21"/>
      <c r="Q333" s="21"/>
      <c r="R333" s="21"/>
      <c r="S333" s="21"/>
      <c r="T333" s="21"/>
    </row>
    <row r="334" spans="8:20">
      <c r="H334" s="14"/>
      <c r="I334" s="14"/>
      <c r="J334" s="14"/>
      <c r="K334" s="14"/>
      <c r="L334" s="14"/>
      <c r="M334" s="14"/>
      <c r="O334" s="22"/>
      <c r="P334" s="21"/>
      <c r="Q334" s="21"/>
      <c r="R334" s="21"/>
      <c r="S334" s="21"/>
      <c r="T334" s="21"/>
    </row>
    <row r="335" spans="8:20">
      <c r="H335" s="14"/>
      <c r="I335" s="14"/>
      <c r="J335" s="14"/>
      <c r="K335" s="14"/>
      <c r="L335" s="14"/>
      <c r="M335" s="14"/>
      <c r="O335" s="22"/>
      <c r="P335" s="21"/>
      <c r="Q335" s="21"/>
      <c r="R335" s="21"/>
      <c r="S335" s="21"/>
      <c r="T335" s="21"/>
    </row>
    <row r="336" spans="8:20">
      <c r="H336" s="14"/>
      <c r="I336" s="14"/>
      <c r="J336" s="14"/>
      <c r="K336" s="14"/>
      <c r="L336" s="14"/>
      <c r="M336" s="14"/>
      <c r="O336" s="22"/>
      <c r="P336" s="21"/>
      <c r="Q336" s="21"/>
      <c r="R336" s="21"/>
      <c r="S336" s="21"/>
      <c r="T336" s="21"/>
    </row>
    <row r="337" spans="8:20">
      <c r="H337" s="14"/>
      <c r="I337" s="14"/>
      <c r="J337" s="14"/>
      <c r="K337" s="14"/>
      <c r="L337" s="14"/>
      <c r="M337" s="14"/>
      <c r="O337" s="22"/>
      <c r="P337" s="21"/>
      <c r="Q337" s="21"/>
      <c r="R337" s="21"/>
      <c r="S337" s="21"/>
      <c r="T337" s="21"/>
    </row>
    <row r="338" spans="8:20">
      <c r="H338" s="14"/>
      <c r="I338" s="14"/>
      <c r="J338" s="14"/>
      <c r="K338" s="14"/>
      <c r="L338" s="14"/>
      <c r="M338" s="14"/>
      <c r="O338" s="22"/>
      <c r="P338" s="21"/>
      <c r="Q338" s="21"/>
      <c r="R338" s="21"/>
      <c r="S338" s="21"/>
      <c r="T338" s="21"/>
    </row>
    <row r="339" spans="8:20">
      <c r="H339" s="14"/>
      <c r="I339" s="14"/>
      <c r="J339" s="14"/>
      <c r="K339" s="14"/>
      <c r="L339" s="14"/>
      <c r="M339" s="14"/>
      <c r="O339" s="22"/>
      <c r="P339" s="21"/>
      <c r="Q339" s="21"/>
      <c r="R339" s="21"/>
      <c r="S339" s="21"/>
      <c r="T339" s="21"/>
    </row>
    <row r="340" spans="8:20">
      <c r="H340" s="14"/>
      <c r="I340" s="14"/>
      <c r="J340" s="14"/>
      <c r="K340" s="14"/>
      <c r="L340" s="14"/>
      <c r="M340" s="14"/>
      <c r="O340" s="22"/>
      <c r="P340" s="21"/>
      <c r="Q340" s="21"/>
      <c r="R340" s="21"/>
      <c r="S340" s="21"/>
      <c r="T340" s="21"/>
    </row>
    <row r="341" spans="8:20">
      <c r="H341" s="14"/>
      <c r="I341" s="14"/>
      <c r="J341" s="14"/>
      <c r="K341" s="14"/>
      <c r="L341" s="14"/>
      <c r="M341" s="14"/>
      <c r="O341" s="22"/>
      <c r="P341" s="21"/>
      <c r="Q341" s="21"/>
      <c r="R341" s="21"/>
      <c r="S341" s="21"/>
      <c r="T341" s="21"/>
    </row>
    <row r="342" spans="8:20">
      <c r="H342" s="14"/>
      <c r="I342" s="14"/>
      <c r="J342" s="14"/>
      <c r="K342" s="14"/>
      <c r="L342" s="14"/>
      <c r="M342" s="14"/>
      <c r="O342" s="22"/>
      <c r="P342" s="21"/>
      <c r="Q342" s="21"/>
      <c r="R342" s="21"/>
      <c r="S342" s="21"/>
      <c r="T342" s="21"/>
    </row>
    <row r="343" spans="8:20">
      <c r="H343" s="14"/>
      <c r="I343" s="14"/>
      <c r="J343" s="14"/>
      <c r="K343" s="14"/>
      <c r="L343" s="14"/>
      <c r="M343" s="14"/>
      <c r="O343" s="22"/>
      <c r="P343" s="21"/>
      <c r="Q343" s="21"/>
      <c r="R343" s="21"/>
      <c r="S343" s="21"/>
      <c r="T343" s="21"/>
    </row>
    <row r="344" spans="8:20">
      <c r="H344" s="14"/>
      <c r="I344" s="14"/>
      <c r="J344" s="14"/>
      <c r="K344" s="14"/>
      <c r="L344" s="14"/>
      <c r="M344" s="14"/>
      <c r="O344" s="22"/>
      <c r="P344" s="21"/>
      <c r="Q344" s="21"/>
      <c r="R344" s="21"/>
      <c r="S344" s="21"/>
      <c r="T344" s="21"/>
    </row>
    <row r="345" spans="8:20">
      <c r="H345" s="14"/>
      <c r="I345" s="14"/>
      <c r="J345" s="14"/>
      <c r="K345" s="14"/>
      <c r="L345" s="14"/>
      <c r="M345" s="14"/>
      <c r="O345" s="22"/>
      <c r="P345" s="21"/>
      <c r="Q345" s="21"/>
      <c r="R345" s="21"/>
      <c r="S345" s="21"/>
      <c r="T345" s="21"/>
    </row>
    <row r="346" spans="8:20">
      <c r="H346" s="14"/>
      <c r="I346" s="14"/>
      <c r="J346" s="14"/>
      <c r="K346" s="14"/>
      <c r="L346" s="14"/>
      <c r="M346" s="14"/>
      <c r="O346" s="22"/>
      <c r="P346" s="21"/>
      <c r="Q346" s="21"/>
      <c r="R346" s="21"/>
      <c r="S346" s="21"/>
      <c r="T346" s="21"/>
    </row>
    <row r="347" spans="8:20">
      <c r="H347" s="14"/>
      <c r="I347" s="14"/>
      <c r="J347" s="14"/>
      <c r="K347" s="14"/>
      <c r="L347" s="14"/>
      <c r="M347" s="14"/>
      <c r="O347" s="22"/>
      <c r="P347" s="21"/>
      <c r="Q347" s="21"/>
      <c r="R347" s="21"/>
      <c r="S347" s="21"/>
      <c r="T347" s="21"/>
    </row>
    <row r="348" spans="8:20">
      <c r="H348" s="14"/>
      <c r="I348" s="14"/>
      <c r="J348" s="14"/>
      <c r="K348" s="14"/>
      <c r="L348" s="14"/>
      <c r="M348" s="14"/>
      <c r="O348" s="22"/>
      <c r="P348" s="21"/>
      <c r="Q348" s="21"/>
      <c r="R348" s="21"/>
      <c r="S348" s="21"/>
      <c r="T348" s="21"/>
    </row>
    <row r="349" spans="8:20">
      <c r="H349" s="14"/>
      <c r="I349" s="14"/>
      <c r="J349" s="14"/>
      <c r="K349" s="14"/>
      <c r="L349" s="14"/>
      <c r="M349" s="14"/>
      <c r="O349" s="22"/>
      <c r="P349" s="21"/>
      <c r="Q349" s="21"/>
      <c r="R349" s="21"/>
      <c r="S349" s="21"/>
      <c r="T349" s="21"/>
    </row>
    <row r="350" spans="8:20">
      <c r="H350" s="14"/>
      <c r="I350" s="14"/>
      <c r="J350" s="14"/>
      <c r="K350" s="14"/>
      <c r="L350" s="14"/>
      <c r="M350" s="14"/>
      <c r="O350" s="22"/>
      <c r="P350" s="21"/>
      <c r="Q350" s="21"/>
      <c r="R350" s="21"/>
      <c r="S350" s="21"/>
      <c r="T350" s="21"/>
    </row>
    <row r="351" spans="8:20">
      <c r="H351" s="14"/>
      <c r="I351" s="14"/>
      <c r="J351" s="14"/>
      <c r="K351" s="14"/>
      <c r="L351" s="14"/>
      <c r="M351" s="14"/>
      <c r="O351" s="22"/>
      <c r="P351" s="21"/>
      <c r="Q351" s="21"/>
      <c r="R351" s="21"/>
      <c r="S351" s="21"/>
      <c r="T351" s="21"/>
    </row>
    <row r="352" spans="8:20">
      <c r="H352" s="14"/>
      <c r="I352" s="14"/>
      <c r="J352" s="14"/>
      <c r="K352" s="14"/>
      <c r="L352" s="14"/>
      <c r="M352" s="14"/>
      <c r="O352" s="22"/>
      <c r="P352" s="21"/>
      <c r="Q352" s="21"/>
      <c r="R352" s="21"/>
      <c r="S352" s="21"/>
      <c r="T352" s="21"/>
    </row>
  </sheetData>
  <mergeCells count="3">
    <mergeCell ref="O1:T1"/>
    <mergeCell ref="V1:AA1"/>
    <mergeCell ref="AC1:AH1"/>
  </mergeCells>
  <phoneticPr fontId="5" type="noConversion"/>
  <conditionalFormatting sqref="H163:H273 AC57:AC106 V108:V156 O163:O292">
    <cfRule type="expression" dxfId="3" priority="16" stopIfTrue="1">
      <formula>H57&gt;0</formula>
    </cfRule>
  </conditionalFormatting>
  <conditionalFormatting sqref="A4:B4 A7:B7">
    <cfRule type="expression" dxfId="2" priority="15" stopIfTrue="1">
      <formula>A4&gt;0</formula>
    </cfRule>
  </conditionalFormatting>
  <conditionalFormatting sqref="N4:N156 N163:N65535 AB4:AB65535 U4:U156">
    <cfRule type="expression" dxfId="1" priority="19" stopIfTrue="1">
      <formula>OR(O4&lt;&gt;"",M4&lt;&gt;"")</formula>
    </cfRule>
  </conditionalFormatting>
  <conditionalFormatting sqref="U157:U65535">
    <cfRule type="expression" dxfId="0" priority="29"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8" r:id="rId4" name="Drop Down 2">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7" zoomScaleNormal="100" workbookViewId="0">
      <selection activeCell="A21" sqref="A21:G22"/>
    </sheetView>
  </sheetViews>
  <sheetFormatPr defaultRowHeight="14.25"/>
  <cols>
    <col min="14" max="14" width="9.625" customWidth="1"/>
  </cols>
  <sheetData>
    <row r="1" spans="1:14" ht="20.25" customHeight="1">
      <c r="A1" s="8"/>
      <c r="B1" s="8"/>
      <c r="C1" s="8"/>
    </row>
    <row r="2" spans="1:14" ht="15.75">
      <c r="A2" s="8"/>
      <c r="B2" s="8"/>
      <c r="C2" s="8"/>
    </row>
    <row r="3" spans="1:14" ht="18" customHeight="1">
      <c r="A3" s="8"/>
      <c r="B3" s="8"/>
      <c r="C3" s="8"/>
    </row>
    <row r="4" spans="1:14">
      <c r="A4" s="191" t="s">
        <v>33</v>
      </c>
      <c r="B4" s="191"/>
      <c r="C4" s="191"/>
      <c r="D4" s="191"/>
      <c r="E4" s="191"/>
      <c r="F4" s="191"/>
      <c r="G4" s="191"/>
      <c r="H4" s="191"/>
      <c r="I4" s="191"/>
      <c r="J4" s="191"/>
      <c r="K4" s="191"/>
      <c r="L4" s="191"/>
      <c r="M4" s="191"/>
      <c r="N4" s="191"/>
    </row>
    <row r="5" spans="1:14">
      <c r="A5" s="194" t="s">
        <v>34</v>
      </c>
      <c r="B5" s="194"/>
      <c r="C5" s="194"/>
      <c r="D5" s="194"/>
      <c r="E5" s="194"/>
      <c r="F5" s="194"/>
      <c r="G5" s="194"/>
      <c r="H5" s="194" t="s">
        <v>41</v>
      </c>
      <c r="I5" s="194"/>
      <c r="J5" s="194"/>
      <c r="K5" s="194"/>
      <c r="L5" s="194"/>
      <c r="M5" s="194"/>
      <c r="N5" s="194"/>
    </row>
    <row r="6" spans="1:14">
      <c r="A6" s="194"/>
      <c r="B6" s="194"/>
      <c r="C6" s="194"/>
      <c r="D6" s="194"/>
      <c r="E6" s="194"/>
      <c r="F6" s="194"/>
      <c r="G6" s="194"/>
      <c r="H6" s="194"/>
      <c r="I6" s="194"/>
      <c r="J6" s="194"/>
      <c r="K6" s="194"/>
      <c r="L6" s="194"/>
      <c r="M6" s="194"/>
      <c r="N6" s="194"/>
    </row>
    <row r="7" spans="1:14" ht="15.75">
      <c r="A7" s="72"/>
      <c r="B7" s="72"/>
      <c r="C7" s="72"/>
      <c r="D7" s="72"/>
      <c r="E7" s="72"/>
      <c r="F7" s="72"/>
      <c r="G7" s="72"/>
      <c r="H7" s="72"/>
      <c r="I7" s="72"/>
      <c r="J7" s="72"/>
      <c r="K7" s="72"/>
      <c r="L7" s="72"/>
      <c r="M7" s="9"/>
    </row>
    <row r="8" spans="1:14" ht="15.75">
      <c r="A8" s="72"/>
      <c r="B8" s="72"/>
      <c r="C8" s="72"/>
      <c r="D8" s="72"/>
      <c r="E8" s="72"/>
      <c r="F8" s="72"/>
      <c r="G8" s="72"/>
      <c r="H8" s="72"/>
      <c r="I8" s="72"/>
      <c r="J8" s="72"/>
      <c r="K8" s="72"/>
      <c r="L8" s="72"/>
      <c r="M8" s="9"/>
    </row>
    <row r="9" spans="1:14" ht="15.75">
      <c r="A9" s="72"/>
      <c r="B9" s="72"/>
      <c r="C9" s="72"/>
      <c r="D9" s="72"/>
      <c r="E9" s="72"/>
      <c r="F9" s="72"/>
      <c r="G9" s="72"/>
      <c r="H9" s="72"/>
      <c r="I9" s="72"/>
      <c r="J9" s="72"/>
      <c r="K9" s="72"/>
      <c r="L9" s="72"/>
      <c r="M9" s="9"/>
    </row>
    <row r="10" spans="1:14" ht="15.75">
      <c r="A10" s="72"/>
      <c r="B10" s="72"/>
      <c r="C10" s="72"/>
      <c r="D10" s="72"/>
      <c r="E10" s="72"/>
      <c r="F10" s="72"/>
      <c r="G10" s="72"/>
      <c r="H10" s="72"/>
      <c r="I10" s="72"/>
      <c r="J10" s="72"/>
      <c r="K10" s="72"/>
      <c r="L10" s="72"/>
      <c r="M10" s="9"/>
    </row>
    <row r="11" spans="1:14" ht="15.75">
      <c r="A11" s="72"/>
      <c r="B11" s="72"/>
      <c r="C11" s="72"/>
      <c r="D11" s="72"/>
      <c r="E11" s="72"/>
      <c r="F11" s="72"/>
      <c r="G11" s="72"/>
      <c r="H11" s="72"/>
      <c r="I11" s="72"/>
      <c r="J11" s="72"/>
      <c r="K11" s="72"/>
      <c r="L11" s="72"/>
      <c r="M11" s="9"/>
    </row>
    <row r="12" spans="1:14" ht="15.75">
      <c r="A12" s="72"/>
      <c r="B12" s="72"/>
      <c r="C12" s="72"/>
      <c r="D12" s="72"/>
      <c r="E12" s="72"/>
      <c r="F12" s="72"/>
      <c r="G12" s="72"/>
      <c r="H12" s="72"/>
      <c r="I12" s="72"/>
      <c r="J12" s="72"/>
      <c r="K12" s="72"/>
      <c r="L12" s="72"/>
      <c r="M12" s="9"/>
    </row>
    <row r="13" spans="1:14" ht="15.75">
      <c r="A13" s="72"/>
      <c r="B13" s="72"/>
      <c r="C13" s="72"/>
      <c r="D13" s="72"/>
      <c r="E13" s="72"/>
      <c r="F13" s="72"/>
      <c r="G13" s="72"/>
      <c r="H13" s="72"/>
      <c r="I13" s="72"/>
      <c r="J13" s="72"/>
      <c r="K13" s="72"/>
      <c r="L13" s="72"/>
      <c r="M13" s="9"/>
    </row>
    <row r="14" spans="1:14" ht="15.75">
      <c r="A14" s="72"/>
      <c r="B14" s="72"/>
      <c r="C14" s="72"/>
      <c r="D14" s="72"/>
      <c r="E14" s="72"/>
      <c r="F14" s="72"/>
      <c r="G14" s="72"/>
      <c r="H14" s="72"/>
      <c r="I14" s="72"/>
      <c r="J14" s="72"/>
      <c r="K14" s="72"/>
      <c r="L14" s="72"/>
      <c r="M14" s="9"/>
    </row>
    <row r="15" spans="1:14" ht="15.75">
      <c r="A15" s="72"/>
      <c r="B15" s="72"/>
      <c r="C15" s="72"/>
      <c r="D15" s="72"/>
      <c r="E15" s="72"/>
      <c r="F15" s="72"/>
      <c r="G15" s="72"/>
      <c r="H15" s="72"/>
      <c r="I15" s="72"/>
      <c r="J15" s="72"/>
      <c r="K15" s="72"/>
      <c r="L15" s="72"/>
      <c r="M15" s="9"/>
    </row>
    <row r="16" spans="1:14" ht="15.75">
      <c r="A16" s="72"/>
      <c r="B16" s="72"/>
      <c r="C16" s="72"/>
      <c r="D16" s="72"/>
      <c r="E16" s="72"/>
      <c r="F16" s="72"/>
      <c r="G16" s="72"/>
      <c r="H16" s="72"/>
      <c r="I16" s="72"/>
      <c r="J16" s="72"/>
      <c r="K16" s="72"/>
      <c r="L16" s="72"/>
      <c r="M16" s="9"/>
    </row>
    <row r="17" spans="1:14" ht="15.75">
      <c r="A17" s="72"/>
      <c r="B17" s="72"/>
      <c r="C17" s="72"/>
      <c r="D17" s="72"/>
      <c r="E17" s="72"/>
      <c r="F17" s="72"/>
      <c r="G17" s="72"/>
      <c r="H17" s="72"/>
      <c r="I17" s="72"/>
      <c r="J17" s="72"/>
      <c r="K17" s="72"/>
      <c r="L17" s="72"/>
      <c r="M17" s="9"/>
    </row>
    <row r="18" spans="1:14" ht="15.75">
      <c r="A18" s="72"/>
      <c r="B18" s="72"/>
      <c r="C18" s="72"/>
      <c r="D18" s="72"/>
      <c r="E18" s="72"/>
      <c r="F18" s="72"/>
      <c r="G18" s="72"/>
      <c r="H18" s="72"/>
      <c r="I18" s="72"/>
      <c r="J18" s="72"/>
      <c r="K18" s="72"/>
      <c r="L18" s="72"/>
      <c r="M18" s="9"/>
    </row>
    <row r="19" spans="1:14" ht="15.75">
      <c r="A19" s="72"/>
      <c r="B19" s="72"/>
      <c r="C19" s="72"/>
      <c r="D19" s="72"/>
      <c r="E19" s="72"/>
      <c r="F19" s="72"/>
      <c r="G19" s="72"/>
      <c r="H19" s="72"/>
      <c r="I19" s="72"/>
      <c r="J19" s="72"/>
      <c r="K19" s="72"/>
      <c r="L19" s="72"/>
      <c r="M19" s="9"/>
    </row>
    <row r="20" spans="1:14" ht="15.75">
      <c r="A20" s="72"/>
      <c r="B20" s="72"/>
      <c r="C20" s="72"/>
      <c r="D20" s="72"/>
      <c r="E20" s="72"/>
      <c r="F20" s="72"/>
      <c r="G20" s="72"/>
      <c r="H20" s="72"/>
      <c r="I20" s="72"/>
      <c r="J20" s="72"/>
      <c r="K20" s="72"/>
      <c r="L20" s="72"/>
      <c r="M20" s="9"/>
    </row>
    <row r="21" spans="1:14" ht="15.75" customHeight="1">
      <c r="A21" s="194" t="s">
        <v>364</v>
      </c>
      <c r="B21" s="194"/>
      <c r="C21" s="194"/>
      <c r="D21" s="194"/>
      <c r="E21" s="194"/>
      <c r="F21" s="194"/>
      <c r="G21" s="194"/>
      <c r="H21" s="193" t="s">
        <v>32</v>
      </c>
      <c r="I21" s="193"/>
      <c r="J21" s="193"/>
      <c r="K21" s="193"/>
      <c r="L21" s="193"/>
      <c r="M21" s="193"/>
      <c r="N21" s="193"/>
    </row>
    <row r="22" spans="1:14" ht="15.75" customHeight="1">
      <c r="A22" s="194"/>
      <c r="B22" s="194"/>
      <c r="C22" s="194"/>
      <c r="D22" s="194"/>
      <c r="E22" s="194"/>
      <c r="F22" s="194"/>
      <c r="G22" s="194"/>
      <c r="H22" s="193"/>
      <c r="I22" s="193"/>
      <c r="J22" s="193"/>
      <c r="K22" s="193"/>
      <c r="L22" s="193"/>
      <c r="M22" s="193"/>
      <c r="N22" s="193"/>
    </row>
    <row r="23" spans="1:14" ht="15.75">
      <c r="A23" s="72"/>
      <c r="B23" s="72"/>
      <c r="C23" s="72"/>
      <c r="D23" s="72"/>
      <c r="E23" s="72"/>
      <c r="F23" s="72"/>
      <c r="G23" s="72"/>
      <c r="H23" s="72"/>
      <c r="I23" s="72"/>
      <c r="J23" s="72"/>
      <c r="K23" s="72"/>
      <c r="L23" s="72"/>
      <c r="M23" s="9"/>
    </row>
    <row r="24" spans="1:14" ht="15.75">
      <c r="A24" s="72"/>
      <c r="B24" s="72"/>
      <c r="C24" s="72"/>
      <c r="D24" s="72"/>
      <c r="E24" s="72"/>
      <c r="F24" s="72"/>
      <c r="G24" s="72"/>
      <c r="H24" s="72"/>
      <c r="I24" s="72"/>
      <c r="J24" s="72"/>
      <c r="K24" s="72"/>
      <c r="L24" s="72"/>
      <c r="M24" s="9"/>
    </row>
    <row r="25" spans="1:14" ht="15.75">
      <c r="A25" s="72"/>
      <c r="B25" s="72"/>
      <c r="C25" s="72"/>
      <c r="D25" s="72"/>
      <c r="E25" s="72"/>
      <c r="F25" s="72"/>
      <c r="G25" s="72"/>
      <c r="H25" s="72"/>
      <c r="I25" s="72"/>
      <c r="J25" s="72"/>
      <c r="K25" s="72"/>
      <c r="L25" s="72"/>
      <c r="M25" s="9"/>
    </row>
    <row r="26" spans="1:14" ht="15.75">
      <c r="A26" s="72"/>
      <c r="B26" s="72"/>
      <c r="C26" s="72"/>
      <c r="D26" s="72"/>
      <c r="E26" s="72"/>
      <c r="F26" s="72"/>
      <c r="G26" s="72"/>
      <c r="H26" s="72"/>
      <c r="I26" s="72"/>
      <c r="J26" s="72"/>
      <c r="K26" s="72"/>
      <c r="L26" s="72"/>
      <c r="M26" s="9"/>
    </row>
    <row r="27" spans="1:14" ht="15.75">
      <c r="A27" s="72"/>
      <c r="B27" s="72"/>
      <c r="C27" s="72"/>
      <c r="D27" s="72"/>
      <c r="E27" s="72"/>
      <c r="F27" s="72"/>
      <c r="G27" s="72"/>
      <c r="H27" s="72"/>
      <c r="I27" s="72"/>
      <c r="J27" s="72"/>
      <c r="K27" s="72"/>
      <c r="L27" s="72"/>
      <c r="M27" s="9"/>
    </row>
    <row r="28" spans="1:14" ht="15.75">
      <c r="A28" s="72"/>
      <c r="B28" s="72"/>
      <c r="C28" s="72"/>
      <c r="D28" s="72"/>
      <c r="E28" s="72"/>
      <c r="F28" s="72"/>
      <c r="G28" s="72"/>
      <c r="H28" s="72"/>
      <c r="I28" s="72"/>
      <c r="J28" s="72"/>
      <c r="K28" s="72"/>
      <c r="L28" s="72"/>
      <c r="M28" s="9"/>
    </row>
    <row r="29" spans="1:14" ht="15.75">
      <c r="A29" s="72"/>
      <c r="B29" s="72"/>
      <c r="C29" s="72"/>
      <c r="D29" s="72"/>
      <c r="E29" s="72"/>
      <c r="F29" s="72"/>
      <c r="G29" s="72"/>
      <c r="H29" s="72"/>
      <c r="I29" s="72"/>
      <c r="J29" s="72"/>
      <c r="K29" s="72"/>
      <c r="L29" s="72"/>
      <c r="M29" s="9"/>
    </row>
    <row r="30" spans="1:14" ht="15.75">
      <c r="A30" s="72"/>
      <c r="B30" s="72"/>
      <c r="C30" s="72"/>
      <c r="D30" s="72"/>
      <c r="E30" s="72"/>
      <c r="F30" s="72"/>
      <c r="G30" s="72"/>
      <c r="H30" s="72"/>
      <c r="I30" s="72"/>
      <c r="J30" s="72"/>
      <c r="K30" s="72"/>
      <c r="L30" s="72"/>
      <c r="M30" s="9"/>
    </row>
    <row r="31" spans="1:14" ht="15.75">
      <c r="A31" s="72"/>
      <c r="B31" s="72"/>
      <c r="C31" s="72"/>
      <c r="D31" s="72"/>
      <c r="E31" s="72"/>
      <c r="F31" s="72"/>
      <c r="G31" s="72"/>
      <c r="H31" s="72"/>
      <c r="I31" s="72"/>
      <c r="J31" s="72"/>
      <c r="K31" s="72"/>
      <c r="L31" s="72"/>
      <c r="M31" s="9"/>
    </row>
    <row r="32" spans="1:14" ht="15.75">
      <c r="A32" s="72"/>
      <c r="B32" s="72"/>
      <c r="C32" s="72"/>
      <c r="D32" s="72"/>
      <c r="E32" s="72"/>
      <c r="F32" s="72"/>
      <c r="G32" s="72"/>
      <c r="H32" s="72"/>
      <c r="I32" s="72"/>
      <c r="J32" s="72"/>
      <c r="K32" s="72"/>
      <c r="L32" s="72"/>
      <c r="M32" s="9"/>
    </row>
    <row r="33" spans="1:13" ht="15.75">
      <c r="A33" s="72"/>
      <c r="B33" s="72"/>
      <c r="C33" s="72"/>
      <c r="D33" s="72"/>
      <c r="E33" s="72"/>
      <c r="F33" s="72"/>
      <c r="G33" s="72"/>
      <c r="H33" s="72"/>
      <c r="I33" s="72"/>
      <c r="J33" s="72"/>
      <c r="K33" s="72"/>
      <c r="L33" s="72"/>
      <c r="M33" s="9"/>
    </row>
    <row r="34" spans="1:13" ht="15.75">
      <c r="A34" s="72"/>
      <c r="B34" s="72"/>
      <c r="C34" s="72"/>
      <c r="D34" s="72"/>
      <c r="E34" s="72"/>
      <c r="F34" s="72"/>
      <c r="G34" s="72"/>
      <c r="H34" s="72"/>
      <c r="I34" s="72"/>
      <c r="J34" s="72"/>
      <c r="K34" s="72"/>
      <c r="L34" s="72"/>
      <c r="M34" s="9"/>
    </row>
    <row r="35" spans="1:13" ht="15.75">
      <c r="A35" s="72"/>
      <c r="B35" s="72"/>
      <c r="C35" s="72"/>
      <c r="D35" s="72"/>
      <c r="E35" s="72"/>
      <c r="F35" s="72"/>
      <c r="G35" s="72"/>
      <c r="H35" s="72"/>
      <c r="I35" s="72"/>
      <c r="J35" s="72"/>
      <c r="K35" s="72"/>
      <c r="L35" s="72"/>
      <c r="M35" s="9"/>
    </row>
    <row r="36" spans="1:13" ht="15.75">
      <c r="A36" s="72"/>
      <c r="B36" s="72"/>
      <c r="C36" s="72"/>
      <c r="D36" s="72"/>
      <c r="E36" s="72"/>
      <c r="F36" s="72"/>
      <c r="G36" s="72"/>
      <c r="H36" s="72"/>
      <c r="I36" s="72"/>
      <c r="J36" s="72"/>
      <c r="K36" s="72"/>
      <c r="L36" s="72"/>
      <c r="M36" s="9"/>
    </row>
    <row r="37" spans="1:13" ht="15.75">
      <c r="A37" s="5" t="s">
        <v>37</v>
      </c>
      <c r="B37" s="10"/>
      <c r="C37" s="10"/>
      <c r="D37" s="72"/>
      <c r="E37" s="72"/>
      <c r="F37" s="72"/>
      <c r="G37" s="72"/>
      <c r="H37" s="192"/>
      <c r="I37" s="192"/>
      <c r="J37" s="192"/>
      <c r="K37" s="192"/>
      <c r="L37" s="192"/>
      <c r="M37" s="9"/>
    </row>
    <row r="38" spans="1:13" ht="15.75">
      <c r="A38" s="72"/>
      <c r="B38" s="72"/>
      <c r="C38" s="72"/>
      <c r="D38" s="72"/>
      <c r="E38" s="72"/>
      <c r="F38" s="72"/>
      <c r="G38" s="72"/>
      <c r="H38" s="72"/>
      <c r="I38" s="72"/>
      <c r="J38" s="72"/>
      <c r="K38" s="72"/>
      <c r="L38" s="72"/>
      <c r="M38" s="9"/>
    </row>
    <row r="39" spans="1:13" ht="15.75">
      <c r="H39" s="72"/>
      <c r="I39" s="72"/>
      <c r="J39" s="72"/>
      <c r="K39" s="72"/>
      <c r="L39" s="72"/>
      <c r="M39" s="9"/>
    </row>
    <row r="40" spans="1:13" ht="15.75">
      <c r="H40" s="72"/>
      <c r="I40" s="72"/>
      <c r="J40" s="72"/>
      <c r="K40" s="72"/>
      <c r="L40" s="72"/>
      <c r="M40" s="9"/>
    </row>
    <row r="41" spans="1:13" ht="15.75">
      <c r="H41" s="72"/>
      <c r="I41" s="72"/>
      <c r="J41" s="72"/>
      <c r="K41" s="72"/>
      <c r="L41" s="72"/>
      <c r="M41" s="9"/>
    </row>
    <row r="42" spans="1:13" ht="15.75">
      <c r="H42" s="72"/>
      <c r="I42" s="72"/>
      <c r="J42" s="72"/>
      <c r="K42" s="72"/>
      <c r="L42" s="72"/>
      <c r="M42" s="9"/>
    </row>
    <row r="43" spans="1:13" ht="15.75">
      <c r="H43" s="72"/>
      <c r="I43" s="72"/>
      <c r="J43" s="72"/>
      <c r="K43" s="72"/>
      <c r="L43" s="72"/>
      <c r="M43" s="9"/>
    </row>
    <row r="44" spans="1:13" ht="15.75">
      <c r="H44" s="72"/>
      <c r="I44" s="72"/>
      <c r="J44" s="72"/>
      <c r="K44" s="72"/>
      <c r="L44" s="72"/>
      <c r="M44" s="9"/>
    </row>
    <row r="45" spans="1:13" ht="15.75">
      <c r="H45" s="72"/>
      <c r="I45" s="72"/>
      <c r="J45" s="72"/>
      <c r="K45" s="72"/>
      <c r="L45" s="72"/>
      <c r="M45" s="9"/>
    </row>
    <row r="46" spans="1:13" ht="15.75">
      <c r="H46" s="72"/>
      <c r="I46" s="72"/>
      <c r="J46" s="72"/>
      <c r="K46" s="72"/>
      <c r="L46" s="72"/>
      <c r="M46" s="9"/>
    </row>
    <row r="47" spans="1:13" ht="15.75">
      <c r="H47" s="72"/>
      <c r="I47" s="72"/>
      <c r="J47" s="72"/>
      <c r="K47" s="72"/>
      <c r="L47" s="72"/>
      <c r="M47" s="9"/>
    </row>
    <row r="48" spans="1:13" ht="15.75">
      <c r="H48" s="72"/>
      <c r="I48" s="72"/>
      <c r="J48" s="72"/>
      <c r="K48" s="72"/>
      <c r="L48" s="72"/>
      <c r="M48" s="9"/>
    </row>
    <row r="49" spans="8:13" ht="15.75">
      <c r="H49" s="72"/>
      <c r="I49" s="72"/>
      <c r="J49" s="72"/>
      <c r="K49" s="72"/>
      <c r="L49" s="72"/>
      <c r="M49" s="9"/>
    </row>
    <row r="50" spans="8:13" ht="15.75">
      <c r="H50" s="72"/>
      <c r="I50" s="72"/>
      <c r="J50" s="72"/>
      <c r="K50" s="72"/>
      <c r="L50" s="72"/>
      <c r="M50" s="9"/>
    </row>
    <row r="51" spans="8:13" ht="15.75">
      <c r="H51" s="72"/>
      <c r="I51" s="72"/>
      <c r="J51" s="72"/>
      <c r="K51" s="72"/>
      <c r="L51" s="72"/>
      <c r="M51" s="9"/>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A5" sqref="A5:L5"/>
    </sheetView>
  </sheetViews>
  <sheetFormatPr defaultRowHeight="15.75"/>
  <cols>
    <col min="1" max="1" width="9" style="84"/>
    <col min="2" max="2" width="9" style="84" customWidth="1"/>
    <col min="3" max="3" width="10.25" style="84" customWidth="1"/>
    <col min="4" max="9" width="9" style="84" customWidth="1"/>
    <col min="10" max="10" width="11.125" style="84" bestFit="1" customWidth="1"/>
    <col min="11" max="12" width="9" style="84" customWidth="1"/>
    <col min="13" max="16384" width="9" style="84"/>
  </cols>
  <sheetData>
    <row r="1" spans="1:26">
      <c r="G1" s="113"/>
    </row>
    <row r="3" spans="1:26" ht="13.5" customHeight="1"/>
    <row r="4" spans="1:26">
      <c r="A4" s="99" t="s">
        <v>59</v>
      </c>
      <c r="B4" s="98">
        <f>通信行业周报!H7-3</f>
        <v>41908</v>
      </c>
      <c r="C4" s="98"/>
      <c r="D4" s="97"/>
    </row>
    <row r="5" spans="1:26" ht="24" customHeight="1" thickBot="1">
      <c r="A5" s="195" t="s">
        <v>58</v>
      </c>
      <c r="B5" s="196"/>
      <c r="C5" s="196"/>
      <c r="D5" s="196"/>
      <c r="E5" s="196"/>
      <c r="F5" s="196"/>
      <c r="G5" s="196"/>
      <c r="H5" s="196"/>
      <c r="I5" s="196"/>
      <c r="J5" s="196"/>
      <c r="K5" s="196"/>
      <c r="L5" s="196"/>
    </row>
    <row r="6" spans="1:26" s="94" customFormat="1" ht="16.5" customHeight="1">
      <c r="A6" s="201" t="s">
        <v>57</v>
      </c>
      <c r="B6" s="202"/>
      <c r="C6" s="199" t="s">
        <v>56</v>
      </c>
      <c r="D6" s="200" t="s">
        <v>55</v>
      </c>
      <c r="E6" s="200"/>
      <c r="F6" s="200"/>
      <c r="G6" s="205" t="s">
        <v>54</v>
      </c>
      <c r="H6" s="206"/>
      <c r="I6" s="207"/>
      <c r="J6" s="96" t="s">
        <v>109</v>
      </c>
      <c r="K6" s="200" t="s">
        <v>53</v>
      </c>
      <c r="L6" s="200"/>
    </row>
    <row r="7" spans="1:26" s="94" customFormat="1" ht="16.5" customHeight="1">
      <c r="A7" s="203"/>
      <c r="B7" s="204"/>
      <c r="C7" s="200"/>
      <c r="D7" s="95" t="s">
        <v>52</v>
      </c>
      <c r="E7" s="95" t="s">
        <v>51</v>
      </c>
      <c r="F7" s="95" t="s">
        <v>50</v>
      </c>
      <c r="G7" s="95" t="s">
        <v>52</v>
      </c>
      <c r="H7" s="95" t="s">
        <v>51</v>
      </c>
      <c r="I7" s="95" t="s">
        <v>50</v>
      </c>
      <c r="J7" s="95" t="s">
        <v>107</v>
      </c>
      <c r="K7" s="95" t="s">
        <v>107</v>
      </c>
      <c r="L7" s="95" t="s">
        <v>108</v>
      </c>
    </row>
    <row r="8" spans="1:26">
      <c r="A8" s="93" t="s">
        <v>93</v>
      </c>
      <c r="B8" s="93" t="s">
        <v>76</v>
      </c>
      <c r="C8" s="93" t="s">
        <v>101</v>
      </c>
      <c r="D8" s="110">
        <v>6.6666666666666874</v>
      </c>
      <c r="E8" s="110">
        <v>9.545753785385136</v>
      </c>
      <c r="F8" s="110">
        <v>19.159435473126727</v>
      </c>
      <c r="G8" s="110">
        <v>20.163691450510839</v>
      </c>
      <c r="H8" s="110">
        <v>61.797664782514943</v>
      </c>
      <c r="I8" s="110">
        <v>450.93977288170873</v>
      </c>
      <c r="J8" s="110">
        <v>35.993942260742188</v>
      </c>
      <c r="K8" s="110">
        <v>59.587982177734375</v>
      </c>
      <c r="L8" s="110">
        <v>45.087863922119141</v>
      </c>
    </row>
    <row r="9" spans="1:26">
      <c r="A9" s="93" t="s">
        <v>96</v>
      </c>
      <c r="B9" s="93" t="s">
        <v>88</v>
      </c>
      <c r="C9" s="93" t="s">
        <v>100</v>
      </c>
      <c r="D9" s="110">
        <v>-3.5062865238179475</v>
      </c>
      <c r="E9" s="110">
        <v>0.90740740740740122</v>
      </c>
      <c r="F9" s="110">
        <v>28.850525541524963</v>
      </c>
      <c r="G9" s="110">
        <v>13.763584809813391</v>
      </c>
      <c r="H9" s="110">
        <v>67.020748998109241</v>
      </c>
      <c r="I9" s="110">
        <v>584.49600050953768</v>
      </c>
      <c r="J9" s="110">
        <v>38.935333251953125</v>
      </c>
      <c r="K9" s="110">
        <v>85.142066955566406</v>
      </c>
      <c r="L9" s="110">
        <v>61.67327880859375</v>
      </c>
    </row>
    <row r="10" spans="1:26">
      <c r="A10" s="93" t="s">
        <v>106</v>
      </c>
      <c r="B10" s="93" t="s">
        <v>113</v>
      </c>
      <c r="C10" s="93" t="s">
        <v>120</v>
      </c>
      <c r="D10" s="110">
        <v>-2.9702970297029507</v>
      </c>
      <c r="E10" s="110">
        <v>5.0646950092421594</v>
      </c>
      <c r="F10" s="110">
        <v>34.217788317618172</v>
      </c>
      <c r="G10" s="110">
        <v>9.2385495356919058</v>
      </c>
      <c r="H10" s="110">
        <v>42.305166923033099</v>
      </c>
      <c r="I10" s="110">
        <v>398.40501823050187</v>
      </c>
      <c r="J10" s="110">
        <v>32.394847869873047</v>
      </c>
      <c r="K10" s="110">
        <v>28.770896911621094</v>
      </c>
      <c r="L10" s="110">
        <v>35.863719940185547</v>
      </c>
    </row>
    <row r="11" spans="1:26">
      <c r="A11" s="93" t="s">
        <v>94</v>
      </c>
      <c r="B11" s="93" t="s">
        <v>114</v>
      </c>
      <c r="C11" s="93" t="s">
        <v>99</v>
      </c>
      <c r="D11" s="110">
        <v>1.637107776261959</v>
      </c>
      <c r="E11" s="110">
        <v>6.7335243553008572</v>
      </c>
      <c r="F11" s="110">
        <v>14.261609927946051</v>
      </c>
      <c r="G11" s="110">
        <v>12.344441436683612</v>
      </c>
      <c r="H11" s="110">
        <v>39.46599068149758</v>
      </c>
      <c r="I11" s="110">
        <v>226.69320137423185</v>
      </c>
      <c r="J11" s="110">
        <v>18.237455368041992</v>
      </c>
      <c r="K11" s="110">
        <v>106.85948181152344</v>
      </c>
      <c r="L11" s="110">
        <v>27.337322235107422</v>
      </c>
    </row>
    <row r="12" spans="1:26">
      <c r="A12" s="93" t="s">
        <v>98</v>
      </c>
      <c r="B12" s="93" t="s">
        <v>116</v>
      </c>
      <c r="C12" s="93" t="s">
        <v>119</v>
      </c>
      <c r="D12" s="110">
        <v>0.18750000000000711</v>
      </c>
      <c r="E12" s="110">
        <v>11.707317073170742</v>
      </c>
      <c r="F12" s="110">
        <v>58.987928186953333</v>
      </c>
      <c r="G12" s="110">
        <v>15.975605593605433</v>
      </c>
      <c r="H12" s="110">
        <v>78.980168947540662</v>
      </c>
      <c r="I12" s="110">
        <v>682.87436391957453</v>
      </c>
      <c r="J12" s="110">
        <v>32.687602996826172</v>
      </c>
      <c r="K12" s="110">
        <v>27.854167938232422</v>
      </c>
      <c r="L12" s="110">
        <v>30.316469192504883</v>
      </c>
    </row>
    <row r="13" spans="1:26">
      <c r="A13" s="93" t="s">
        <v>95</v>
      </c>
      <c r="B13" s="93" t="s">
        <v>91</v>
      </c>
      <c r="C13" s="93" t="s">
        <v>102</v>
      </c>
      <c r="D13" s="110">
        <v>6.1728395061728225</v>
      </c>
      <c r="E13" s="110">
        <v>12.418300653594748</v>
      </c>
      <c r="F13" s="110">
        <v>81.940182193999036</v>
      </c>
      <c r="G13" s="110">
        <v>19.39825824049905</v>
      </c>
      <c r="H13" s="110">
        <v>88.818564108018478</v>
      </c>
      <c r="I13" s="110">
        <v>439.512818784275</v>
      </c>
      <c r="J13" s="110">
        <v>64.905662536621094</v>
      </c>
      <c r="K13" s="110">
        <v>209.96713256835937</v>
      </c>
      <c r="L13" s="110">
        <v>101.27970886230469</v>
      </c>
    </row>
    <row r="14" spans="1:26">
      <c r="A14" s="93" t="s">
        <v>103</v>
      </c>
      <c r="B14" s="93" t="s">
        <v>117</v>
      </c>
      <c r="C14" s="93" t="s">
        <v>104</v>
      </c>
      <c r="D14" s="110">
        <v>5.781865965834454</v>
      </c>
      <c r="E14" s="110">
        <v>12.273361227336132</v>
      </c>
      <c r="F14" s="110">
        <v>26.37362637362639</v>
      </c>
      <c r="G14" s="110">
        <v>16.304516045202966</v>
      </c>
      <c r="H14" s="110">
        <v>62.541921334365298</v>
      </c>
      <c r="I14" s="110">
        <v>495.32686220263645</v>
      </c>
      <c r="J14" s="110">
        <v>78.460037231445312</v>
      </c>
      <c r="K14" s="110">
        <v>131.17169189453125</v>
      </c>
      <c r="L14" s="110">
        <v>185.0574951171875</v>
      </c>
    </row>
    <row r="15" spans="1:26">
      <c r="A15" s="103" t="s">
        <v>97</v>
      </c>
      <c r="B15" s="103" t="s">
        <v>118</v>
      </c>
      <c r="C15" s="103" t="s">
        <v>105</v>
      </c>
      <c r="D15" s="111">
        <v>5.6330749354005061</v>
      </c>
      <c r="E15" s="111">
        <v>18.90634089586969</v>
      </c>
      <c r="F15" s="111">
        <v>79.672590179384571</v>
      </c>
      <c r="G15" s="111">
        <v>6.5773893008168356</v>
      </c>
      <c r="H15" s="111">
        <v>24.253018854012044</v>
      </c>
      <c r="I15" s="111">
        <v>201.03682106092089</v>
      </c>
      <c r="J15" s="111">
        <v>31.393028259277344</v>
      </c>
      <c r="K15" s="111">
        <v>6.6767606735229492</v>
      </c>
      <c r="L15" s="111">
        <v>17.051914215087891</v>
      </c>
    </row>
    <row r="16" spans="1:26">
      <c r="A16" s="87"/>
      <c r="B16" s="87"/>
      <c r="C16" s="87"/>
      <c r="D16" s="87"/>
      <c r="E16" s="87"/>
      <c r="F16" s="87"/>
      <c r="G16" s="87"/>
      <c r="H16" s="87"/>
      <c r="I16" s="87"/>
      <c r="J16" s="87"/>
      <c r="K16" s="87"/>
      <c r="L16" s="87"/>
      <c r="M16" s="91"/>
      <c r="N16" s="90"/>
      <c r="O16" s="90"/>
      <c r="P16" s="90"/>
      <c r="Q16" s="90"/>
      <c r="R16" s="90"/>
      <c r="S16" s="90"/>
      <c r="T16" s="90"/>
      <c r="U16" s="90"/>
      <c r="V16" s="90"/>
      <c r="W16" s="90"/>
      <c r="X16" s="90"/>
      <c r="Y16" s="90"/>
      <c r="Z16" s="90"/>
    </row>
    <row r="17" spans="1:26">
      <c r="A17" s="5" t="s">
        <v>110</v>
      </c>
      <c r="B17" s="87"/>
      <c r="C17" s="87"/>
      <c r="D17" s="87"/>
      <c r="E17" s="87"/>
      <c r="F17" s="87"/>
      <c r="G17" s="87"/>
      <c r="H17" s="87"/>
      <c r="I17" s="87"/>
      <c r="J17" s="87"/>
      <c r="K17" s="87"/>
      <c r="L17" s="87"/>
      <c r="M17" s="91"/>
      <c r="N17" s="90"/>
      <c r="O17" s="90"/>
      <c r="P17" s="90"/>
      <c r="Q17" s="90"/>
      <c r="R17" s="90"/>
      <c r="S17" s="90"/>
      <c r="T17" s="90"/>
      <c r="U17" s="90"/>
      <c r="V17" s="90"/>
      <c r="W17" s="90"/>
      <c r="X17" s="90"/>
      <c r="Y17" s="90"/>
      <c r="Z17" s="90"/>
    </row>
    <row r="18" spans="1:26">
      <c r="A18" s="87"/>
      <c r="B18" s="87"/>
      <c r="C18" s="87"/>
      <c r="D18" s="87"/>
      <c r="E18" s="87"/>
      <c r="F18" s="87"/>
      <c r="G18" s="87"/>
      <c r="H18" s="87"/>
      <c r="I18" s="87"/>
      <c r="J18" s="87"/>
      <c r="K18" s="87"/>
      <c r="L18" s="87"/>
      <c r="M18" s="91"/>
      <c r="N18" s="90"/>
      <c r="O18" s="90"/>
      <c r="P18" s="90"/>
      <c r="Q18" s="90"/>
      <c r="R18" s="90"/>
      <c r="S18" s="90"/>
      <c r="T18" s="90"/>
      <c r="U18" s="90"/>
      <c r="V18" s="90"/>
      <c r="W18" s="90"/>
      <c r="X18" s="90"/>
      <c r="Y18" s="90"/>
      <c r="Z18" s="90"/>
    </row>
    <row r="19" spans="1:26">
      <c r="A19" s="87"/>
      <c r="B19" s="87"/>
      <c r="C19" s="87"/>
      <c r="D19" s="87"/>
      <c r="E19" s="87"/>
      <c r="F19" s="87"/>
      <c r="G19" s="87"/>
      <c r="H19" s="87"/>
      <c r="I19" s="87"/>
      <c r="J19" s="87"/>
      <c r="K19" s="87"/>
      <c r="L19" s="87"/>
      <c r="M19" s="91"/>
      <c r="N19" s="90"/>
      <c r="O19" s="90"/>
      <c r="P19" s="90"/>
      <c r="Q19" s="90"/>
      <c r="R19" s="90"/>
      <c r="S19" s="90"/>
      <c r="T19" s="90"/>
      <c r="U19" s="90"/>
      <c r="V19" s="90"/>
      <c r="W19" s="90"/>
      <c r="X19" s="90"/>
      <c r="Y19" s="90"/>
      <c r="Z19" s="90"/>
    </row>
    <row r="20" spans="1:26">
      <c r="A20" s="87"/>
      <c r="B20" s="87"/>
      <c r="C20" s="87"/>
      <c r="D20" s="87"/>
      <c r="E20" s="87"/>
      <c r="F20" s="87"/>
      <c r="G20" s="87"/>
      <c r="H20" s="87"/>
      <c r="I20" s="87"/>
      <c r="J20" s="87"/>
      <c r="K20" s="87"/>
      <c r="L20" s="87"/>
      <c r="M20" s="91"/>
      <c r="N20" s="90"/>
      <c r="O20" s="90"/>
      <c r="P20" s="90"/>
      <c r="Q20" s="90"/>
      <c r="R20" s="90"/>
      <c r="S20" s="90"/>
      <c r="T20" s="90"/>
      <c r="U20" s="90"/>
      <c r="V20" s="90"/>
      <c r="W20" s="90"/>
      <c r="X20" s="90"/>
      <c r="Y20" s="90"/>
      <c r="Z20" s="90"/>
    </row>
    <row r="21" spans="1:26">
      <c r="A21" s="87"/>
      <c r="B21" s="87"/>
      <c r="C21" s="87"/>
      <c r="D21" s="87"/>
      <c r="E21" s="87"/>
      <c r="F21" s="87"/>
      <c r="G21" s="87"/>
      <c r="H21" s="87"/>
      <c r="I21" s="87"/>
      <c r="J21" s="87"/>
      <c r="K21" s="87"/>
      <c r="L21" s="87"/>
      <c r="M21" s="91"/>
      <c r="N21" s="90"/>
      <c r="O21" s="90"/>
      <c r="P21" s="90"/>
      <c r="Q21" s="90"/>
      <c r="R21" s="90"/>
      <c r="S21" s="90"/>
      <c r="T21" s="90"/>
      <c r="U21" s="90"/>
      <c r="V21" s="90"/>
      <c r="W21" s="90"/>
      <c r="X21" s="90"/>
      <c r="Y21" s="90"/>
      <c r="Z21" s="90"/>
    </row>
    <row r="22" spans="1:26">
      <c r="A22" s="87"/>
      <c r="B22" s="87"/>
      <c r="C22" s="87"/>
      <c r="D22" s="87"/>
      <c r="E22" s="87"/>
      <c r="F22" s="87"/>
      <c r="G22" s="87"/>
      <c r="H22" s="87"/>
      <c r="I22" s="87"/>
      <c r="J22" s="87"/>
      <c r="K22" s="87"/>
      <c r="L22" s="87"/>
      <c r="M22" s="91"/>
      <c r="N22" s="90"/>
      <c r="O22" s="90"/>
      <c r="P22" s="90"/>
      <c r="Q22" s="90"/>
      <c r="R22" s="90"/>
      <c r="S22" s="90"/>
      <c r="T22" s="90"/>
      <c r="U22" s="90"/>
      <c r="V22" s="90"/>
      <c r="W22" s="90"/>
      <c r="X22" s="90"/>
      <c r="Y22" s="90"/>
      <c r="Z22" s="90"/>
    </row>
    <row r="23" spans="1:26">
      <c r="A23" s="87"/>
      <c r="B23" s="87"/>
      <c r="C23" s="87"/>
      <c r="D23" s="87"/>
      <c r="E23" s="87"/>
      <c r="F23" s="87"/>
      <c r="G23" s="87"/>
      <c r="H23" s="87"/>
      <c r="I23" s="87"/>
      <c r="J23" s="87"/>
      <c r="K23" s="87"/>
      <c r="L23" s="87"/>
      <c r="M23" s="92"/>
    </row>
    <row r="24" spans="1:26">
      <c r="A24" s="87"/>
      <c r="B24" s="87"/>
      <c r="C24" s="87"/>
      <c r="D24" s="87"/>
      <c r="E24" s="87"/>
      <c r="F24" s="87"/>
      <c r="G24" s="87"/>
      <c r="H24" s="87"/>
      <c r="I24" s="87"/>
      <c r="J24" s="87"/>
      <c r="K24" s="87"/>
      <c r="L24" s="87"/>
      <c r="M24" s="91"/>
      <c r="N24" s="91"/>
      <c r="O24" s="91"/>
      <c r="P24" s="91"/>
      <c r="Q24" s="91"/>
      <c r="R24" s="91"/>
      <c r="S24" s="91"/>
      <c r="T24" s="91"/>
      <c r="U24" s="91"/>
      <c r="V24" s="91"/>
      <c r="W24" s="91"/>
      <c r="X24" s="91"/>
      <c r="Y24" s="91"/>
      <c r="Z24" s="91"/>
    </row>
    <row r="25" spans="1:26">
      <c r="A25" s="87"/>
      <c r="B25" s="87"/>
      <c r="C25" s="87"/>
      <c r="D25" s="87"/>
      <c r="E25" s="87"/>
      <c r="F25" s="87"/>
      <c r="G25" s="87"/>
      <c r="H25" s="87"/>
      <c r="I25" s="87"/>
      <c r="J25" s="87"/>
      <c r="K25" s="87"/>
      <c r="L25" s="87"/>
      <c r="M25" s="91"/>
      <c r="N25" s="90"/>
      <c r="O25" s="90"/>
      <c r="P25" s="90"/>
      <c r="Q25" s="90"/>
      <c r="R25" s="90"/>
      <c r="S25" s="90"/>
      <c r="T25" s="90"/>
      <c r="U25" s="90"/>
      <c r="V25" s="90"/>
      <c r="W25" s="90"/>
      <c r="X25" s="90"/>
      <c r="Y25" s="90"/>
      <c r="Z25" s="90"/>
    </row>
    <row r="26" spans="1:26">
      <c r="A26" s="87"/>
      <c r="B26" s="87"/>
      <c r="C26" s="87"/>
      <c r="D26" s="87"/>
      <c r="E26" s="87"/>
      <c r="F26" s="87"/>
      <c r="G26" s="87"/>
      <c r="H26" s="87"/>
      <c r="I26" s="87"/>
      <c r="J26" s="87"/>
      <c r="K26" s="87"/>
      <c r="L26" s="87"/>
      <c r="M26" s="91"/>
      <c r="N26" s="90"/>
      <c r="O26" s="90"/>
      <c r="P26" s="90"/>
      <c r="Q26" s="90"/>
      <c r="R26" s="90"/>
      <c r="S26" s="90"/>
      <c r="T26" s="90"/>
      <c r="U26" s="90"/>
      <c r="V26" s="90"/>
      <c r="W26" s="90"/>
      <c r="X26" s="90"/>
      <c r="Y26" s="90"/>
      <c r="Z26" s="90"/>
    </row>
    <row r="27" spans="1:26">
      <c r="A27" s="87"/>
      <c r="B27" s="87"/>
      <c r="C27" s="87"/>
      <c r="D27" s="87"/>
      <c r="E27" s="87"/>
      <c r="F27" s="87"/>
      <c r="G27" s="87"/>
      <c r="H27" s="87"/>
      <c r="I27" s="87"/>
      <c r="J27" s="87"/>
      <c r="K27" s="87"/>
      <c r="L27" s="87"/>
      <c r="M27" s="91"/>
      <c r="N27" s="90"/>
      <c r="O27" s="90"/>
      <c r="P27" s="90"/>
      <c r="Q27" s="90"/>
      <c r="R27" s="90"/>
      <c r="S27" s="90"/>
      <c r="T27" s="90"/>
      <c r="U27" s="90"/>
      <c r="V27" s="90"/>
      <c r="W27" s="90"/>
      <c r="X27" s="90"/>
      <c r="Y27" s="90"/>
      <c r="Z27" s="90"/>
    </row>
    <row r="28" spans="1:26">
      <c r="A28" s="87"/>
      <c r="B28" s="87"/>
      <c r="C28" s="87"/>
      <c r="D28" s="87"/>
      <c r="E28" s="87"/>
      <c r="F28" s="87"/>
      <c r="G28" s="87"/>
      <c r="H28" s="87"/>
      <c r="I28" s="87"/>
      <c r="J28" s="87"/>
      <c r="K28" s="87"/>
      <c r="L28" s="87"/>
      <c r="M28" s="91"/>
      <c r="N28" s="90"/>
      <c r="O28" s="90"/>
      <c r="P28" s="90"/>
      <c r="Q28" s="90"/>
      <c r="R28" s="90"/>
      <c r="S28" s="90"/>
      <c r="T28" s="90"/>
      <c r="U28" s="90"/>
      <c r="V28" s="90"/>
      <c r="W28" s="90"/>
      <c r="X28" s="90"/>
      <c r="Y28" s="90"/>
      <c r="Z28" s="90"/>
    </row>
    <row r="29" spans="1:26">
      <c r="A29" s="197"/>
      <c r="B29" s="198"/>
      <c r="C29" s="198"/>
      <c r="D29" s="198"/>
      <c r="E29" s="198"/>
      <c r="F29" s="87"/>
      <c r="G29" s="87"/>
      <c r="H29" s="87"/>
      <c r="I29" s="87"/>
      <c r="J29" s="87"/>
      <c r="K29" s="87"/>
      <c r="L29" s="87"/>
      <c r="M29" s="91"/>
      <c r="N29" s="90"/>
      <c r="O29" s="90"/>
      <c r="P29" s="90"/>
      <c r="Q29" s="90"/>
      <c r="R29" s="90"/>
      <c r="S29" s="90"/>
      <c r="T29" s="90"/>
      <c r="U29" s="90"/>
      <c r="V29" s="90"/>
      <c r="W29" s="90"/>
      <c r="X29" s="90"/>
      <c r="Y29" s="90"/>
      <c r="Z29" s="90"/>
    </row>
    <row r="30" spans="1:26">
      <c r="A30" s="198"/>
      <c r="B30" s="198"/>
      <c r="C30" s="198"/>
      <c r="D30" s="198"/>
      <c r="E30" s="198"/>
      <c r="F30" s="87"/>
      <c r="G30" s="87"/>
      <c r="H30" s="87"/>
      <c r="I30" s="87"/>
      <c r="J30" s="87"/>
      <c r="K30" s="87"/>
      <c r="L30" s="87"/>
      <c r="M30" s="91"/>
      <c r="N30" s="90"/>
      <c r="O30" s="90"/>
      <c r="P30" s="90"/>
      <c r="Q30" s="90"/>
      <c r="R30" s="90"/>
      <c r="S30" s="90"/>
      <c r="T30" s="90"/>
      <c r="U30" s="90"/>
      <c r="V30" s="90"/>
      <c r="W30" s="90"/>
      <c r="X30" s="90"/>
      <c r="Y30" s="90"/>
      <c r="Z30" s="90"/>
    </row>
    <row r="31" spans="1:26">
      <c r="A31" s="87"/>
      <c r="B31" s="87"/>
      <c r="C31" s="87"/>
      <c r="D31" s="87"/>
      <c r="E31" s="87"/>
      <c r="F31" s="87"/>
      <c r="G31" s="87"/>
      <c r="H31" s="87"/>
      <c r="I31" s="87"/>
      <c r="J31" s="87"/>
      <c r="K31" s="87"/>
      <c r="L31" s="87"/>
      <c r="M31" s="91"/>
      <c r="N31" s="90"/>
      <c r="O31" s="90"/>
      <c r="P31" s="90"/>
      <c r="Q31" s="90"/>
      <c r="R31" s="90"/>
      <c r="S31" s="90"/>
      <c r="T31" s="90"/>
      <c r="U31" s="90"/>
      <c r="V31" s="90"/>
      <c r="W31" s="90"/>
      <c r="X31" s="90"/>
      <c r="Y31" s="90"/>
      <c r="Z31" s="90"/>
    </row>
    <row r="32" spans="1:26">
      <c r="A32" s="87"/>
      <c r="B32" s="87"/>
      <c r="C32" s="87"/>
      <c r="D32" s="87"/>
      <c r="E32" s="87"/>
      <c r="F32" s="87"/>
      <c r="G32" s="87"/>
      <c r="H32" s="87"/>
      <c r="I32" s="87"/>
      <c r="J32" s="87"/>
      <c r="K32" s="87"/>
      <c r="L32" s="87"/>
    </row>
    <row r="33" spans="1:12">
      <c r="A33" s="87"/>
      <c r="B33" s="87"/>
      <c r="C33" s="87"/>
      <c r="D33" s="87"/>
      <c r="E33" s="87"/>
      <c r="F33" s="87"/>
      <c r="G33" s="87"/>
      <c r="H33" s="87"/>
      <c r="I33" s="87"/>
      <c r="J33" s="87"/>
      <c r="K33" s="87"/>
      <c r="L33" s="87"/>
    </row>
    <row r="34" spans="1:12">
      <c r="A34" s="87"/>
      <c r="B34" s="87"/>
      <c r="C34" s="87"/>
      <c r="D34" s="87"/>
      <c r="E34" s="87"/>
      <c r="F34" s="87"/>
      <c r="G34" s="87"/>
      <c r="H34" s="87"/>
      <c r="I34" s="87"/>
      <c r="J34" s="87"/>
      <c r="K34" s="87"/>
      <c r="L34" s="87"/>
    </row>
    <row r="35" spans="1:12">
      <c r="A35" s="87"/>
      <c r="B35" s="87"/>
      <c r="C35" s="87"/>
      <c r="D35" s="87"/>
      <c r="E35" s="87"/>
      <c r="F35" s="87"/>
      <c r="G35" s="87"/>
      <c r="H35" s="87"/>
      <c r="I35" s="87"/>
      <c r="J35" s="87"/>
      <c r="K35" s="87"/>
      <c r="L35" s="87"/>
    </row>
    <row r="36" spans="1:12">
      <c r="A36" s="87"/>
      <c r="B36" s="87"/>
      <c r="C36" s="87"/>
      <c r="D36" s="87"/>
      <c r="E36" s="87"/>
      <c r="F36" s="87"/>
      <c r="G36" s="87"/>
      <c r="H36" s="87"/>
      <c r="I36" s="87"/>
      <c r="J36" s="87"/>
      <c r="K36" s="87"/>
      <c r="L36" s="87"/>
    </row>
    <row r="37" spans="1:12">
      <c r="A37" s="87"/>
      <c r="B37" s="87"/>
      <c r="C37" s="87"/>
      <c r="D37" s="87"/>
      <c r="E37" s="87"/>
      <c r="F37" s="87"/>
      <c r="G37" s="87"/>
      <c r="H37" s="87"/>
      <c r="I37" s="87"/>
      <c r="J37" s="87"/>
      <c r="K37" s="87"/>
      <c r="L37" s="87"/>
    </row>
    <row r="38" spans="1:12">
      <c r="A38" s="87"/>
      <c r="B38" s="87"/>
      <c r="C38" s="87"/>
      <c r="D38" s="87"/>
      <c r="E38" s="87"/>
      <c r="F38" s="87"/>
      <c r="G38" s="87"/>
      <c r="H38" s="87"/>
      <c r="I38" s="87"/>
      <c r="J38" s="87"/>
      <c r="K38" s="87"/>
      <c r="L38" s="87"/>
    </row>
    <row r="39" spans="1:12">
      <c r="A39" s="87"/>
      <c r="B39" s="87"/>
      <c r="C39" s="87"/>
      <c r="D39" s="87"/>
      <c r="E39" s="87"/>
      <c r="F39" s="87"/>
      <c r="G39" s="87"/>
      <c r="H39" s="87"/>
      <c r="I39" s="87"/>
      <c r="J39" s="87"/>
      <c r="K39" s="87"/>
      <c r="L39" s="87"/>
    </row>
    <row r="40" spans="1:12">
      <c r="A40" s="87"/>
      <c r="B40" s="87"/>
      <c r="C40" s="87"/>
      <c r="D40" s="87"/>
      <c r="E40" s="87"/>
      <c r="F40" s="87"/>
      <c r="G40" s="87"/>
      <c r="H40" s="87"/>
      <c r="I40" s="87"/>
      <c r="J40" s="87"/>
      <c r="K40" s="87"/>
      <c r="L40" s="87"/>
    </row>
    <row r="41" spans="1:12">
      <c r="A41" s="87"/>
      <c r="B41" s="87"/>
      <c r="C41" s="87"/>
      <c r="D41" s="87"/>
      <c r="E41" s="87"/>
      <c r="F41" s="87"/>
      <c r="G41" s="87"/>
      <c r="H41" s="87"/>
      <c r="I41" s="87"/>
      <c r="J41" s="87"/>
      <c r="K41" s="87"/>
      <c r="L41" s="87"/>
    </row>
    <row r="42" spans="1:12">
      <c r="A42" s="87"/>
      <c r="B42" s="87"/>
      <c r="C42" s="87"/>
      <c r="D42" s="87"/>
      <c r="E42" s="87"/>
      <c r="F42" s="87"/>
      <c r="G42" s="87"/>
      <c r="H42" s="87"/>
      <c r="I42" s="87"/>
      <c r="J42" s="87"/>
      <c r="K42" s="87"/>
      <c r="L42" s="87"/>
    </row>
    <row r="43" spans="1:12">
      <c r="A43" s="87"/>
      <c r="B43" s="87"/>
      <c r="C43" s="87"/>
      <c r="D43" s="87"/>
      <c r="E43" s="87"/>
      <c r="F43" s="87"/>
      <c r="G43" s="87"/>
      <c r="H43" s="87"/>
      <c r="I43" s="87"/>
      <c r="J43" s="87"/>
      <c r="K43" s="87"/>
      <c r="L43" s="87"/>
    </row>
    <row r="44" spans="1:12">
      <c r="A44" s="89"/>
      <c r="B44" s="88"/>
      <c r="C44" s="88"/>
      <c r="D44" s="88"/>
      <c r="E44" s="87"/>
      <c r="F44" s="87"/>
      <c r="G44" s="87"/>
      <c r="H44" s="87"/>
      <c r="I44" s="87"/>
      <c r="J44" s="87"/>
      <c r="K44" s="87"/>
      <c r="L44" s="87"/>
    </row>
    <row r="45" spans="1:12">
      <c r="B45" s="88"/>
      <c r="C45" s="88"/>
      <c r="D45" s="88"/>
      <c r="E45" s="87"/>
      <c r="F45" s="87"/>
      <c r="G45" s="87"/>
      <c r="H45" s="87"/>
      <c r="I45" s="87"/>
      <c r="J45" s="87"/>
      <c r="K45" s="87"/>
      <c r="L45" s="87"/>
    </row>
    <row r="46" spans="1:12">
      <c r="A46" s="87"/>
      <c r="B46" s="87"/>
      <c r="C46" s="87"/>
      <c r="D46" s="87"/>
      <c r="E46" s="87"/>
      <c r="F46" s="87"/>
      <c r="G46" s="87"/>
      <c r="H46" s="87"/>
      <c r="I46" s="87"/>
      <c r="J46" s="87"/>
      <c r="K46" s="87"/>
      <c r="L46" s="87"/>
    </row>
    <row r="47" spans="1:12">
      <c r="A47" s="87"/>
      <c r="B47" s="87"/>
      <c r="C47" s="87"/>
      <c r="D47" s="87"/>
      <c r="E47" s="87"/>
      <c r="F47" s="87"/>
      <c r="G47" s="87"/>
      <c r="H47" s="87"/>
      <c r="I47" s="87"/>
      <c r="J47" s="87"/>
      <c r="K47" s="87"/>
      <c r="L47" s="87"/>
    </row>
    <row r="48" spans="1:12">
      <c r="A48" s="87"/>
      <c r="B48" s="87"/>
      <c r="C48" s="87"/>
      <c r="D48" s="87"/>
      <c r="E48" s="87"/>
      <c r="F48" s="87"/>
      <c r="G48" s="87"/>
      <c r="H48" s="87"/>
      <c r="I48" s="87"/>
      <c r="J48" s="87"/>
      <c r="K48" s="87"/>
      <c r="L48" s="87"/>
    </row>
    <row r="49" spans="1:12">
      <c r="A49" s="87"/>
      <c r="B49" s="87"/>
      <c r="C49" s="87"/>
      <c r="D49" s="87"/>
      <c r="E49" s="87"/>
      <c r="F49" s="87"/>
      <c r="G49" s="87"/>
      <c r="H49" s="87"/>
      <c r="I49" s="87"/>
      <c r="J49" s="87"/>
      <c r="K49" s="87"/>
      <c r="L49" s="87"/>
    </row>
    <row r="50" spans="1:12">
      <c r="A50" s="87"/>
      <c r="B50" s="87"/>
      <c r="C50" s="87"/>
      <c r="D50" s="87"/>
      <c r="E50" s="87"/>
      <c r="F50" s="87"/>
      <c r="G50" s="87"/>
      <c r="H50" s="87"/>
      <c r="I50" s="87"/>
      <c r="J50" s="87"/>
      <c r="K50" s="87"/>
      <c r="L50" s="87"/>
    </row>
    <row r="51" spans="1:12">
      <c r="A51" s="87"/>
      <c r="B51" s="87"/>
      <c r="C51" s="87"/>
      <c r="D51" s="87"/>
      <c r="E51" s="87"/>
      <c r="F51" s="87"/>
      <c r="G51" s="87"/>
      <c r="H51" s="87"/>
      <c r="I51" s="87"/>
      <c r="J51" s="87"/>
      <c r="K51" s="87"/>
      <c r="L51" s="87"/>
    </row>
    <row r="52" spans="1:12">
      <c r="A52" s="87"/>
      <c r="B52" s="87"/>
      <c r="C52" s="87"/>
      <c r="D52" s="87"/>
      <c r="E52" s="87"/>
      <c r="F52" s="87"/>
      <c r="G52" s="87"/>
      <c r="H52" s="87"/>
      <c r="I52" s="87"/>
      <c r="J52" s="87"/>
      <c r="K52" s="87"/>
      <c r="L52" s="87"/>
    </row>
    <row r="53" spans="1:12">
      <c r="A53" s="87"/>
      <c r="B53" s="87"/>
      <c r="C53" s="87"/>
      <c r="D53" s="87"/>
      <c r="E53" s="87"/>
      <c r="F53" s="87"/>
      <c r="G53" s="87"/>
      <c r="H53" s="87"/>
      <c r="I53" s="87"/>
      <c r="J53" s="87"/>
      <c r="K53" s="87"/>
      <c r="L53" s="87"/>
    </row>
    <row r="54" spans="1:12">
      <c r="A54" s="87"/>
      <c r="B54" s="87"/>
      <c r="C54" s="87"/>
      <c r="D54" s="87"/>
      <c r="E54" s="87"/>
      <c r="F54" s="87"/>
      <c r="G54" s="87"/>
      <c r="H54" s="87"/>
      <c r="I54" s="87"/>
      <c r="J54" s="87"/>
      <c r="K54" s="87"/>
      <c r="L54" s="87"/>
    </row>
    <row r="55" spans="1:12">
      <c r="E55" s="88"/>
      <c r="F55" s="88"/>
      <c r="G55" s="88"/>
      <c r="H55" s="88"/>
      <c r="I55" s="88"/>
      <c r="J55" s="88"/>
      <c r="K55" s="88"/>
      <c r="L55" s="88"/>
    </row>
    <row r="56" spans="1:12">
      <c r="A56" s="87"/>
      <c r="B56" s="87"/>
      <c r="C56" s="87"/>
      <c r="D56" s="87"/>
      <c r="E56" s="87"/>
      <c r="F56" s="87"/>
      <c r="G56" s="87"/>
      <c r="H56" s="87"/>
      <c r="I56" s="87"/>
      <c r="J56" s="87"/>
      <c r="K56" s="87"/>
      <c r="L56" s="87"/>
    </row>
    <row r="57" spans="1:12">
      <c r="A57" s="87"/>
      <c r="B57" s="87"/>
      <c r="C57" s="87"/>
      <c r="D57" s="87"/>
      <c r="E57" s="87"/>
      <c r="F57" s="87"/>
      <c r="G57" s="87"/>
      <c r="H57" s="87"/>
      <c r="I57" s="87"/>
      <c r="J57" s="87"/>
      <c r="K57" s="87"/>
      <c r="L57" s="87"/>
    </row>
    <row r="58" spans="1:12">
      <c r="A58" s="87"/>
      <c r="B58" s="87"/>
      <c r="C58" s="87"/>
      <c r="D58" s="87"/>
      <c r="E58" s="87"/>
      <c r="F58" s="87"/>
      <c r="G58" s="87"/>
      <c r="H58" s="87"/>
      <c r="I58" s="87"/>
      <c r="J58" s="87"/>
      <c r="K58" s="87"/>
      <c r="L58" s="87"/>
    </row>
    <row r="59" spans="1:12">
      <c r="A59" s="87"/>
      <c r="B59" s="87"/>
      <c r="C59" s="87"/>
      <c r="D59" s="87"/>
      <c r="E59" s="87"/>
      <c r="F59" s="87"/>
      <c r="G59" s="87"/>
      <c r="H59" s="87"/>
      <c r="I59" s="87"/>
      <c r="J59" s="87"/>
      <c r="K59" s="87"/>
      <c r="L59" s="87"/>
    </row>
    <row r="60" spans="1:12">
      <c r="A60" s="87"/>
      <c r="B60" s="87"/>
      <c r="C60" s="87"/>
      <c r="D60" s="87"/>
      <c r="E60" s="87"/>
      <c r="F60" s="87"/>
      <c r="G60" s="87"/>
      <c r="H60" s="87"/>
      <c r="I60" s="87"/>
      <c r="J60" s="87"/>
      <c r="K60" s="87"/>
      <c r="L60" s="87"/>
    </row>
    <row r="61" spans="1:12">
      <c r="A61" s="87"/>
      <c r="B61" s="87"/>
      <c r="C61" s="87"/>
      <c r="D61" s="87"/>
      <c r="E61" s="87"/>
      <c r="F61" s="87"/>
      <c r="G61" s="87"/>
      <c r="H61" s="87"/>
      <c r="I61" s="87"/>
      <c r="J61" s="87"/>
      <c r="K61" s="87"/>
      <c r="L61" s="87"/>
    </row>
    <row r="62" spans="1:12">
      <c r="A62" s="87"/>
      <c r="B62" s="87"/>
      <c r="C62" s="87"/>
      <c r="D62" s="87"/>
      <c r="E62" s="87"/>
      <c r="F62" s="87"/>
      <c r="G62" s="87"/>
      <c r="H62" s="87"/>
      <c r="I62" s="87"/>
      <c r="J62" s="87"/>
      <c r="K62" s="87"/>
      <c r="L62" s="87"/>
    </row>
    <row r="63" spans="1:12">
      <c r="A63" s="87"/>
      <c r="B63" s="87"/>
      <c r="C63" s="87"/>
      <c r="D63" s="87"/>
      <c r="E63" s="87"/>
      <c r="F63" s="87"/>
      <c r="G63" s="87"/>
      <c r="H63" s="87"/>
      <c r="I63" s="87"/>
      <c r="J63" s="87"/>
      <c r="K63" s="87"/>
      <c r="L63" s="87"/>
    </row>
    <row r="64" spans="1:12">
      <c r="A64" s="87"/>
      <c r="B64" s="87"/>
      <c r="C64" s="87"/>
      <c r="D64" s="87"/>
      <c r="E64" s="87"/>
      <c r="F64" s="87"/>
      <c r="G64" s="87"/>
      <c r="H64" s="87"/>
      <c r="I64" s="87"/>
      <c r="J64" s="87"/>
      <c r="K64" s="87"/>
      <c r="L64" s="87"/>
    </row>
    <row r="65" spans="1:12">
      <c r="A65" s="87"/>
      <c r="B65" s="87"/>
      <c r="C65" s="87"/>
      <c r="D65" s="87"/>
      <c r="E65" s="87"/>
      <c r="F65" s="87"/>
      <c r="G65" s="87"/>
      <c r="H65" s="87"/>
      <c r="I65" s="87"/>
      <c r="J65" s="87"/>
      <c r="K65" s="87"/>
      <c r="L65" s="87"/>
    </row>
    <row r="66" spans="1:12">
      <c r="A66" s="87"/>
      <c r="B66" s="87"/>
      <c r="C66" s="87"/>
      <c r="D66" s="87"/>
      <c r="E66" s="87"/>
      <c r="F66" s="87"/>
      <c r="G66" s="87"/>
      <c r="H66" s="87"/>
      <c r="I66" s="87"/>
      <c r="J66" s="87"/>
      <c r="K66" s="87"/>
      <c r="L66" s="87"/>
    </row>
    <row r="67" spans="1:12">
      <c r="A67" s="87"/>
      <c r="B67" s="87"/>
      <c r="C67" s="87"/>
      <c r="D67" s="87"/>
      <c r="E67" s="87"/>
      <c r="F67" s="87"/>
      <c r="G67" s="87"/>
      <c r="H67" s="87"/>
      <c r="I67" s="87"/>
      <c r="J67" s="87"/>
      <c r="K67" s="87"/>
      <c r="L67" s="87"/>
    </row>
    <row r="68" spans="1:12">
      <c r="A68" s="87"/>
      <c r="B68" s="87"/>
      <c r="C68" s="87"/>
      <c r="D68" s="87"/>
      <c r="E68" s="87"/>
      <c r="F68" s="87"/>
      <c r="G68" s="87"/>
      <c r="H68" s="87"/>
      <c r="I68" s="87"/>
      <c r="J68" s="87"/>
      <c r="K68" s="87"/>
      <c r="L68" s="87"/>
    </row>
    <row r="69" spans="1:12">
      <c r="A69" s="87"/>
      <c r="B69" s="87"/>
      <c r="C69" s="87"/>
      <c r="D69" s="87"/>
      <c r="E69" s="87"/>
      <c r="F69" s="87"/>
      <c r="G69" s="87"/>
      <c r="H69" s="87"/>
      <c r="I69" s="87"/>
      <c r="J69" s="87"/>
      <c r="K69" s="87"/>
      <c r="L69" s="87"/>
    </row>
    <row r="70" spans="1:12">
      <c r="A70" s="87"/>
      <c r="B70" s="87"/>
      <c r="C70" s="87"/>
      <c r="D70" s="87"/>
      <c r="E70" s="87"/>
      <c r="F70" s="87"/>
      <c r="G70" s="87"/>
      <c r="H70" s="87"/>
      <c r="I70" s="87"/>
      <c r="J70" s="87"/>
      <c r="K70" s="87"/>
      <c r="L70" s="87"/>
    </row>
    <row r="71" spans="1:12">
      <c r="A71" s="87"/>
      <c r="B71" s="87"/>
      <c r="C71" s="87"/>
      <c r="D71" s="87"/>
      <c r="E71" s="87"/>
      <c r="F71" s="87"/>
      <c r="G71" s="87"/>
      <c r="H71" s="87"/>
      <c r="I71" s="87"/>
      <c r="J71" s="87"/>
      <c r="K71" s="87"/>
      <c r="L71" s="87"/>
    </row>
    <row r="72" spans="1:12">
      <c r="A72" s="87"/>
      <c r="B72" s="87"/>
      <c r="C72" s="87"/>
      <c r="D72" s="87"/>
      <c r="E72" s="87"/>
      <c r="F72" s="87"/>
      <c r="G72" s="87"/>
      <c r="H72" s="87"/>
      <c r="I72" s="87"/>
      <c r="J72" s="87"/>
      <c r="K72" s="87"/>
      <c r="L72" s="87"/>
    </row>
    <row r="73" spans="1:12">
      <c r="A73" s="87"/>
      <c r="B73" s="87"/>
      <c r="C73" s="87"/>
      <c r="D73" s="87"/>
      <c r="E73" s="87"/>
      <c r="F73" s="87"/>
      <c r="G73" s="87"/>
      <c r="H73" s="87"/>
      <c r="I73" s="87"/>
      <c r="J73" s="87"/>
      <c r="K73" s="87"/>
      <c r="L73" s="87"/>
    </row>
    <row r="74" spans="1:12">
      <c r="A74" s="87"/>
      <c r="B74" s="87"/>
      <c r="C74" s="87"/>
      <c r="D74" s="87"/>
      <c r="E74" s="87"/>
      <c r="F74" s="87"/>
      <c r="G74" s="87"/>
      <c r="H74" s="87"/>
      <c r="I74" s="87"/>
      <c r="J74" s="87"/>
      <c r="K74" s="87"/>
      <c r="L74" s="87"/>
    </row>
    <row r="75" spans="1:12">
      <c r="A75" s="87"/>
      <c r="B75" s="87"/>
      <c r="C75" s="87"/>
      <c r="D75" s="87"/>
      <c r="E75" s="87"/>
      <c r="F75" s="87"/>
      <c r="G75" s="87"/>
      <c r="H75" s="87"/>
      <c r="I75" s="87"/>
      <c r="J75" s="87"/>
      <c r="K75" s="87"/>
      <c r="L75" s="87"/>
    </row>
    <row r="76" spans="1:12">
      <c r="A76" s="87"/>
      <c r="B76" s="87"/>
      <c r="C76" s="87"/>
      <c r="D76" s="87"/>
      <c r="E76" s="87"/>
      <c r="F76" s="87"/>
      <c r="G76" s="87"/>
      <c r="H76" s="87"/>
      <c r="I76" s="87"/>
      <c r="J76" s="87"/>
      <c r="K76" s="87"/>
      <c r="L76" s="87"/>
    </row>
    <row r="77" spans="1:12">
      <c r="A77" s="87"/>
      <c r="B77" s="87"/>
      <c r="C77" s="87"/>
      <c r="D77" s="87"/>
      <c r="E77" s="87"/>
      <c r="F77" s="87"/>
      <c r="G77" s="87"/>
      <c r="H77" s="87"/>
      <c r="I77" s="87"/>
      <c r="J77" s="87"/>
      <c r="K77" s="87"/>
      <c r="L77" s="87"/>
    </row>
    <row r="78" spans="1:12">
      <c r="A78" s="87"/>
      <c r="B78" s="87"/>
      <c r="C78" s="87"/>
      <c r="D78" s="87"/>
      <c r="E78" s="87"/>
      <c r="F78" s="87"/>
      <c r="G78" s="87"/>
      <c r="H78" s="87"/>
      <c r="I78" s="87"/>
      <c r="J78" s="87"/>
      <c r="K78" s="87"/>
      <c r="L78" s="87"/>
    </row>
    <row r="79" spans="1:12">
      <c r="A79" s="87"/>
      <c r="B79" s="87"/>
      <c r="C79" s="87"/>
      <c r="D79" s="87"/>
      <c r="E79" s="87"/>
      <c r="F79" s="87"/>
      <c r="G79" s="87"/>
      <c r="H79" s="87"/>
      <c r="I79" s="87"/>
      <c r="J79" s="87"/>
      <c r="K79" s="87"/>
      <c r="L79" s="87"/>
    </row>
    <row r="80" spans="1:12">
      <c r="A80" s="87"/>
      <c r="B80" s="87"/>
      <c r="C80" s="87"/>
      <c r="D80" s="87"/>
      <c r="E80" s="87"/>
      <c r="F80" s="87"/>
      <c r="G80" s="87"/>
      <c r="H80" s="87"/>
      <c r="I80" s="87"/>
      <c r="J80" s="87"/>
      <c r="K80" s="87"/>
      <c r="L80" s="87"/>
    </row>
    <row r="81" spans="1:12">
      <c r="A81" s="87"/>
      <c r="B81" s="87"/>
      <c r="C81" s="87"/>
      <c r="D81" s="87"/>
      <c r="E81" s="87"/>
      <c r="F81" s="87"/>
      <c r="G81" s="87"/>
      <c r="H81" s="87"/>
      <c r="I81" s="87"/>
      <c r="J81" s="87"/>
      <c r="K81" s="87"/>
      <c r="L81" s="87"/>
    </row>
    <row r="82" spans="1:12">
      <c r="A82" s="87"/>
      <c r="B82" s="87"/>
      <c r="C82" s="87"/>
      <c r="D82" s="87"/>
      <c r="E82" s="87"/>
      <c r="F82" s="87"/>
      <c r="G82" s="87"/>
      <c r="H82" s="87"/>
      <c r="I82" s="87"/>
      <c r="J82" s="87"/>
      <c r="K82" s="87"/>
      <c r="L82" s="87"/>
    </row>
    <row r="83" spans="1:12">
      <c r="A83" s="87"/>
      <c r="B83" s="87"/>
      <c r="C83" s="87"/>
      <c r="D83" s="87"/>
      <c r="E83" s="87"/>
      <c r="F83" s="87"/>
      <c r="G83" s="87"/>
      <c r="H83" s="87"/>
      <c r="I83" s="87"/>
      <c r="J83" s="87"/>
      <c r="K83" s="87"/>
      <c r="L83" s="87"/>
    </row>
    <row r="84" spans="1:12">
      <c r="A84" s="87"/>
      <c r="B84" s="87"/>
      <c r="C84" s="87"/>
      <c r="D84" s="87"/>
      <c r="E84" s="87"/>
      <c r="F84" s="87"/>
      <c r="G84" s="87"/>
      <c r="H84" s="87"/>
      <c r="I84" s="87"/>
      <c r="J84" s="87"/>
      <c r="K84" s="87"/>
      <c r="L84" s="87"/>
    </row>
    <row r="85" spans="1:12">
      <c r="A85" s="87"/>
      <c r="B85" s="87"/>
      <c r="C85" s="87"/>
      <c r="D85" s="87"/>
      <c r="E85" s="87"/>
      <c r="F85" s="87"/>
      <c r="G85" s="87"/>
      <c r="H85" s="87"/>
      <c r="I85" s="87"/>
      <c r="J85" s="87"/>
      <c r="K85" s="87"/>
      <c r="L85" s="87"/>
    </row>
    <row r="86" spans="1:12">
      <c r="A86" s="87"/>
      <c r="B86" s="87"/>
      <c r="C86" s="87"/>
      <c r="D86" s="87"/>
      <c r="E86" s="87"/>
      <c r="F86" s="87"/>
      <c r="G86" s="87"/>
      <c r="H86" s="87"/>
      <c r="I86" s="87"/>
      <c r="J86" s="87"/>
      <c r="K86" s="87"/>
      <c r="L86" s="87"/>
    </row>
    <row r="87" spans="1:12">
      <c r="A87" s="87"/>
      <c r="B87" s="87"/>
      <c r="C87" s="87"/>
      <c r="D87" s="87"/>
      <c r="E87" s="87"/>
      <c r="F87" s="87"/>
      <c r="G87" s="87"/>
      <c r="H87" s="87"/>
      <c r="I87" s="87"/>
      <c r="J87" s="87"/>
      <c r="K87" s="87"/>
      <c r="L87" s="87"/>
    </row>
    <row r="88" spans="1:12">
      <c r="A88" s="87"/>
      <c r="B88" s="87"/>
      <c r="C88" s="87"/>
      <c r="D88" s="87"/>
      <c r="E88" s="87"/>
      <c r="F88" s="87"/>
      <c r="G88" s="87"/>
      <c r="H88" s="87"/>
      <c r="I88" s="87"/>
      <c r="J88" s="87"/>
      <c r="K88" s="87"/>
      <c r="L88" s="87"/>
    </row>
    <row r="89" spans="1:12">
      <c r="A89" s="87"/>
      <c r="B89" s="87"/>
      <c r="C89" s="87"/>
      <c r="D89" s="87"/>
      <c r="E89" s="87"/>
      <c r="F89" s="87"/>
      <c r="G89" s="87"/>
      <c r="H89" s="87"/>
      <c r="I89" s="87"/>
      <c r="J89" s="87"/>
      <c r="K89" s="87"/>
      <c r="L89" s="87"/>
    </row>
    <row r="90" spans="1:12">
      <c r="A90" s="87"/>
      <c r="B90" s="87"/>
      <c r="C90" s="87"/>
      <c r="D90" s="87"/>
      <c r="E90" s="87"/>
      <c r="F90" s="87"/>
      <c r="G90" s="87"/>
      <c r="H90" s="87"/>
      <c r="I90" s="87"/>
      <c r="J90" s="87"/>
      <c r="K90" s="87"/>
      <c r="L90" s="87"/>
    </row>
    <row r="91" spans="1:12">
      <c r="A91" s="87"/>
      <c r="B91" s="87"/>
      <c r="C91" s="87"/>
      <c r="D91" s="87"/>
      <c r="E91" s="87"/>
      <c r="F91" s="87"/>
      <c r="G91" s="87"/>
      <c r="H91" s="87"/>
      <c r="I91" s="87"/>
      <c r="J91" s="87"/>
      <c r="K91" s="87"/>
      <c r="L91" s="87"/>
    </row>
    <row r="92" spans="1:12">
      <c r="A92" s="87"/>
      <c r="B92" s="87"/>
      <c r="C92" s="87"/>
      <c r="D92" s="87"/>
      <c r="E92" s="87"/>
      <c r="F92" s="87"/>
      <c r="G92" s="87"/>
      <c r="H92" s="87"/>
      <c r="I92" s="87"/>
      <c r="J92" s="87"/>
      <c r="K92" s="87"/>
      <c r="L92" s="87"/>
    </row>
    <row r="93" spans="1:12">
      <c r="A93" s="87"/>
      <c r="B93" s="87"/>
      <c r="C93" s="87"/>
      <c r="D93" s="87"/>
      <c r="E93" s="87"/>
      <c r="F93" s="87"/>
      <c r="G93" s="87"/>
      <c r="H93" s="87"/>
      <c r="I93" s="87"/>
      <c r="J93" s="87"/>
      <c r="K93" s="87"/>
      <c r="L93" s="87"/>
    </row>
    <row r="94" spans="1:12">
      <c r="A94" s="87"/>
      <c r="B94" s="87"/>
      <c r="C94" s="87"/>
      <c r="D94" s="87"/>
      <c r="E94" s="87"/>
      <c r="F94" s="87"/>
      <c r="G94" s="87"/>
      <c r="H94" s="87"/>
      <c r="I94" s="87"/>
      <c r="J94" s="87"/>
      <c r="K94" s="87"/>
      <c r="L94" s="87"/>
    </row>
    <row r="95" spans="1:12">
      <c r="A95" s="87"/>
      <c r="B95" s="87"/>
      <c r="C95" s="87"/>
      <c r="D95" s="87"/>
      <c r="E95" s="87"/>
      <c r="F95" s="87"/>
      <c r="G95" s="87"/>
      <c r="H95" s="87"/>
      <c r="I95" s="87"/>
      <c r="J95" s="87"/>
      <c r="K95" s="87"/>
      <c r="L95" s="87"/>
    </row>
    <row r="96" spans="1:12">
      <c r="A96" s="87"/>
      <c r="B96" s="87"/>
      <c r="C96" s="87"/>
      <c r="D96" s="87"/>
      <c r="E96" s="87"/>
      <c r="F96" s="87"/>
      <c r="G96" s="87"/>
      <c r="H96" s="87"/>
      <c r="I96" s="87"/>
      <c r="J96" s="87"/>
      <c r="K96" s="87"/>
      <c r="L96" s="87"/>
    </row>
    <row r="97" spans="1:12">
      <c r="A97" s="87"/>
      <c r="B97" s="87"/>
      <c r="C97" s="87"/>
      <c r="D97" s="87"/>
      <c r="E97" s="87"/>
      <c r="F97" s="87"/>
      <c r="G97" s="87"/>
      <c r="H97" s="87"/>
      <c r="I97" s="87"/>
      <c r="J97" s="87"/>
      <c r="K97" s="87"/>
      <c r="L97" s="87"/>
    </row>
    <row r="98" spans="1:12">
      <c r="A98" s="87"/>
      <c r="B98" s="87"/>
      <c r="C98" s="87"/>
      <c r="D98" s="87"/>
      <c r="E98" s="87"/>
      <c r="F98" s="87"/>
      <c r="G98" s="87"/>
      <c r="H98" s="87"/>
      <c r="I98" s="87"/>
      <c r="J98" s="87"/>
      <c r="K98" s="87"/>
      <c r="L98" s="87"/>
    </row>
    <row r="99" spans="1:12">
      <c r="A99" s="87"/>
      <c r="B99" s="87"/>
      <c r="C99" s="87"/>
      <c r="D99" s="87"/>
      <c r="E99" s="87"/>
      <c r="F99" s="87"/>
      <c r="G99" s="87"/>
      <c r="H99" s="87"/>
      <c r="I99" s="87"/>
      <c r="J99" s="87"/>
      <c r="K99" s="87"/>
      <c r="L99" s="87"/>
    </row>
    <row r="100" spans="1:12">
      <c r="A100" s="87"/>
      <c r="B100" s="87"/>
      <c r="C100" s="87"/>
      <c r="D100" s="87"/>
      <c r="E100" s="87"/>
      <c r="F100" s="87"/>
      <c r="G100" s="87"/>
      <c r="H100" s="87"/>
      <c r="I100" s="87"/>
      <c r="J100" s="87"/>
      <c r="K100" s="87"/>
      <c r="L100" s="87"/>
    </row>
    <row r="101" spans="1:12">
      <c r="A101" s="87"/>
      <c r="B101" s="87"/>
      <c r="C101" s="87"/>
      <c r="D101" s="87"/>
      <c r="E101" s="87"/>
      <c r="F101" s="87"/>
      <c r="G101" s="87"/>
      <c r="H101" s="87"/>
      <c r="I101" s="87"/>
      <c r="J101" s="87"/>
      <c r="K101" s="87"/>
      <c r="L101" s="87"/>
    </row>
    <row r="102" spans="1:12">
      <c r="A102" s="87"/>
      <c r="B102" s="87"/>
      <c r="C102" s="87"/>
      <c r="D102" s="87"/>
      <c r="E102" s="87"/>
      <c r="F102" s="87"/>
      <c r="G102" s="87"/>
      <c r="H102" s="87"/>
      <c r="I102" s="87"/>
      <c r="J102" s="87"/>
      <c r="K102" s="87"/>
      <c r="L102" s="87"/>
    </row>
    <row r="103" spans="1:12">
      <c r="A103" s="87"/>
      <c r="B103" s="87"/>
      <c r="C103" s="87"/>
      <c r="D103" s="87"/>
      <c r="E103" s="87"/>
      <c r="F103" s="87"/>
      <c r="G103" s="87"/>
      <c r="H103" s="87"/>
      <c r="I103" s="87"/>
      <c r="J103" s="87"/>
      <c r="K103" s="87"/>
      <c r="L103" s="87"/>
    </row>
    <row r="104" spans="1:12">
      <c r="A104" s="87"/>
      <c r="B104" s="87"/>
      <c r="C104" s="87"/>
      <c r="D104" s="87"/>
      <c r="E104" s="87"/>
      <c r="F104" s="87"/>
      <c r="G104" s="87"/>
      <c r="H104" s="87"/>
      <c r="I104" s="87"/>
      <c r="J104" s="87"/>
      <c r="K104" s="87"/>
      <c r="L104" s="87"/>
    </row>
    <row r="105" spans="1:12">
      <c r="A105" s="87"/>
      <c r="B105" s="87"/>
      <c r="C105" s="87"/>
      <c r="D105" s="87"/>
      <c r="E105" s="87"/>
      <c r="F105" s="87"/>
      <c r="G105" s="87"/>
      <c r="H105" s="87"/>
      <c r="I105" s="87"/>
      <c r="J105" s="87"/>
      <c r="K105" s="87"/>
      <c r="L105" s="87"/>
    </row>
    <row r="106" spans="1:12">
      <c r="A106" s="87"/>
      <c r="B106" s="87"/>
      <c r="C106" s="87"/>
      <c r="D106" s="87"/>
      <c r="E106" s="87"/>
      <c r="F106" s="87"/>
      <c r="G106" s="87"/>
      <c r="H106" s="87"/>
      <c r="I106" s="87"/>
      <c r="J106" s="87"/>
      <c r="K106" s="87"/>
      <c r="L106" s="87"/>
    </row>
    <row r="107" spans="1:12">
      <c r="A107" s="87"/>
      <c r="B107" s="87"/>
      <c r="C107" s="87"/>
      <c r="D107" s="87"/>
      <c r="E107" s="87"/>
      <c r="F107" s="87"/>
      <c r="G107" s="87"/>
      <c r="H107" s="87"/>
      <c r="I107" s="87"/>
      <c r="J107" s="87"/>
      <c r="K107" s="87"/>
      <c r="L107" s="87"/>
    </row>
    <row r="108" spans="1:12">
      <c r="A108" s="87"/>
      <c r="B108" s="87"/>
      <c r="C108" s="87"/>
      <c r="D108" s="87"/>
      <c r="E108" s="87"/>
      <c r="F108" s="87"/>
      <c r="G108" s="87"/>
      <c r="H108" s="87"/>
      <c r="I108" s="87"/>
      <c r="J108" s="87"/>
      <c r="K108" s="87"/>
      <c r="L108" s="87"/>
    </row>
    <row r="109" spans="1:12">
      <c r="A109" s="87"/>
      <c r="B109" s="87"/>
      <c r="C109" s="87"/>
      <c r="D109" s="87"/>
      <c r="E109" s="87"/>
      <c r="F109" s="87"/>
      <c r="G109" s="87"/>
      <c r="H109" s="87"/>
      <c r="I109" s="87"/>
      <c r="J109" s="87"/>
      <c r="K109" s="87"/>
      <c r="L109" s="87"/>
    </row>
    <row r="110" spans="1:12">
      <c r="A110" s="87"/>
      <c r="B110" s="87"/>
      <c r="C110" s="87"/>
      <c r="D110" s="87"/>
      <c r="E110" s="87"/>
      <c r="F110" s="87"/>
      <c r="G110" s="87"/>
      <c r="H110" s="87"/>
      <c r="I110" s="87"/>
      <c r="J110" s="87"/>
      <c r="K110" s="87"/>
      <c r="L110" s="87"/>
    </row>
    <row r="111" spans="1:12">
      <c r="A111" s="87"/>
      <c r="B111" s="87"/>
      <c r="C111" s="87"/>
      <c r="D111" s="87"/>
      <c r="E111" s="87"/>
      <c r="F111" s="87"/>
      <c r="G111" s="87"/>
      <c r="H111" s="87"/>
      <c r="I111" s="87"/>
      <c r="J111" s="87"/>
      <c r="K111" s="87"/>
      <c r="L111" s="87"/>
    </row>
    <row r="112" spans="1:12">
      <c r="A112" s="87"/>
      <c r="B112" s="87"/>
      <c r="C112" s="87"/>
      <c r="D112" s="87"/>
      <c r="E112" s="87"/>
      <c r="F112" s="87"/>
      <c r="G112" s="87"/>
      <c r="H112" s="87"/>
      <c r="I112" s="87"/>
      <c r="J112" s="87"/>
      <c r="K112" s="87"/>
      <c r="L112" s="87"/>
    </row>
    <row r="113" spans="1:12">
      <c r="A113" s="87"/>
      <c r="B113" s="87"/>
      <c r="C113" s="87"/>
      <c r="D113" s="87"/>
      <c r="E113" s="87"/>
      <c r="F113" s="87"/>
      <c r="G113" s="87"/>
      <c r="H113" s="87"/>
      <c r="I113" s="87"/>
      <c r="J113" s="87"/>
      <c r="K113" s="87"/>
      <c r="L113" s="87"/>
    </row>
    <row r="114" spans="1:12">
      <c r="A114" s="87"/>
      <c r="B114" s="87"/>
      <c r="C114" s="87"/>
      <c r="D114" s="87"/>
      <c r="E114" s="87"/>
      <c r="F114" s="87"/>
      <c r="G114" s="87"/>
      <c r="H114" s="87"/>
      <c r="I114" s="87"/>
      <c r="J114" s="87"/>
      <c r="K114" s="87"/>
      <c r="L114" s="87"/>
    </row>
    <row r="115" spans="1:12">
      <c r="A115" s="87"/>
      <c r="B115" s="87"/>
      <c r="C115" s="87"/>
      <c r="D115" s="87"/>
      <c r="E115" s="87"/>
      <c r="F115" s="87"/>
      <c r="G115" s="87"/>
      <c r="H115" s="87"/>
      <c r="I115" s="87"/>
      <c r="J115" s="87"/>
      <c r="K115" s="87"/>
      <c r="L115" s="87"/>
    </row>
    <row r="116" spans="1:12">
      <c r="A116" s="87"/>
      <c r="B116" s="87"/>
      <c r="C116" s="87"/>
      <c r="D116" s="87"/>
      <c r="E116" s="87"/>
      <c r="F116" s="87"/>
      <c r="G116" s="87"/>
      <c r="H116" s="87"/>
      <c r="I116" s="87"/>
      <c r="J116" s="87"/>
      <c r="K116" s="87"/>
      <c r="L116" s="87"/>
    </row>
    <row r="117" spans="1:12">
      <c r="A117" s="87"/>
      <c r="B117" s="87"/>
      <c r="C117" s="87"/>
      <c r="D117" s="87"/>
      <c r="E117" s="87"/>
      <c r="F117" s="87"/>
      <c r="G117" s="87"/>
      <c r="H117" s="87"/>
      <c r="I117" s="87"/>
      <c r="J117" s="87"/>
      <c r="K117" s="87"/>
      <c r="L117" s="87"/>
    </row>
    <row r="118" spans="1:12">
      <c r="A118" s="87"/>
      <c r="B118" s="87"/>
      <c r="C118" s="87"/>
      <c r="D118" s="87"/>
      <c r="E118" s="87"/>
      <c r="F118" s="87"/>
      <c r="G118" s="87"/>
      <c r="H118" s="87"/>
      <c r="I118" s="87"/>
      <c r="J118" s="87"/>
      <c r="K118" s="87"/>
      <c r="L118" s="87"/>
    </row>
    <row r="119" spans="1:12">
      <c r="A119" s="87"/>
      <c r="B119" s="87"/>
      <c r="C119" s="87"/>
      <c r="D119" s="87"/>
      <c r="E119" s="87"/>
      <c r="F119" s="87"/>
      <c r="G119" s="87"/>
      <c r="H119" s="87"/>
      <c r="I119" s="87"/>
      <c r="J119" s="87"/>
      <c r="K119" s="87"/>
      <c r="L119" s="87"/>
    </row>
    <row r="120" spans="1:12">
      <c r="A120" s="87"/>
      <c r="B120" s="87"/>
      <c r="C120" s="87"/>
      <c r="D120" s="87"/>
      <c r="E120" s="87"/>
      <c r="F120" s="87"/>
      <c r="G120" s="87"/>
      <c r="H120" s="87"/>
      <c r="I120" s="87"/>
      <c r="J120" s="87"/>
      <c r="K120" s="87"/>
      <c r="L120" s="87"/>
    </row>
    <row r="121" spans="1:12">
      <c r="A121" s="87"/>
      <c r="B121" s="87"/>
      <c r="C121" s="87"/>
      <c r="D121" s="87"/>
      <c r="E121" s="87"/>
      <c r="F121" s="87"/>
      <c r="G121" s="87"/>
      <c r="H121" s="87"/>
      <c r="I121" s="87"/>
      <c r="J121" s="87"/>
      <c r="K121" s="87"/>
      <c r="L121" s="87"/>
    </row>
    <row r="122" spans="1:12">
      <c r="A122" s="87"/>
      <c r="B122" s="87"/>
      <c r="C122" s="87"/>
      <c r="D122" s="87"/>
      <c r="E122" s="87"/>
      <c r="F122" s="87"/>
      <c r="G122" s="87"/>
      <c r="H122" s="87"/>
      <c r="I122" s="87"/>
      <c r="J122" s="87"/>
      <c r="K122" s="87"/>
      <c r="L122" s="87"/>
    </row>
    <row r="123" spans="1:12">
      <c r="A123" s="87"/>
      <c r="B123" s="87"/>
      <c r="C123" s="87"/>
      <c r="D123" s="87"/>
      <c r="E123" s="87"/>
      <c r="F123" s="87"/>
      <c r="G123" s="87"/>
      <c r="H123" s="87"/>
      <c r="I123" s="87"/>
      <c r="J123" s="87"/>
      <c r="K123" s="87"/>
      <c r="L123" s="87"/>
    </row>
    <row r="124" spans="1:12">
      <c r="A124" s="87"/>
      <c r="B124" s="87"/>
      <c r="C124" s="87"/>
      <c r="D124" s="87"/>
      <c r="E124" s="87"/>
      <c r="F124" s="87"/>
      <c r="G124" s="87"/>
      <c r="H124" s="87"/>
      <c r="I124" s="87"/>
      <c r="J124" s="87"/>
      <c r="K124" s="87"/>
      <c r="L124" s="87"/>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election activeCell="H2" sqref="H2"/>
    </sheetView>
  </sheetViews>
  <sheetFormatPr defaultRowHeight="14.25"/>
  <cols>
    <col min="1" max="5" width="9" style="150" customWidth="1"/>
    <col min="6" max="7" width="9" style="150"/>
    <col min="8" max="8" width="12.375" style="150" customWidth="1"/>
    <col min="9" max="9" width="17.125" style="162" bestFit="1" customWidth="1"/>
    <col min="10" max="10" width="13.375" style="163" bestFit="1" customWidth="1"/>
    <col min="11" max="11" width="10.625" style="163" bestFit="1" customWidth="1"/>
    <col min="12" max="12" width="12.25" style="163" customWidth="1"/>
    <col min="13" max="13" width="11.5" style="165" bestFit="1" customWidth="1"/>
    <col min="14" max="14" width="8.125" style="165" bestFit="1" customWidth="1"/>
    <col min="15" max="15" width="9" style="150" customWidth="1"/>
    <col min="16" max="16" width="9.625" style="150" customWidth="1"/>
    <col min="17" max="16384" width="9" style="150"/>
  </cols>
  <sheetData>
    <row r="1" spans="2:16">
      <c r="I1" s="151"/>
      <c r="J1" s="208" t="s">
        <v>289</v>
      </c>
      <c r="K1" s="208"/>
      <c r="L1" s="152" t="s">
        <v>290</v>
      </c>
      <c r="M1" s="209" t="s">
        <v>291</v>
      </c>
      <c r="N1" s="209"/>
      <c r="O1" s="209" t="s">
        <v>292</v>
      </c>
      <c r="P1" s="209"/>
    </row>
    <row r="2" spans="2:16" ht="24">
      <c r="E2" s="84"/>
      <c r="F2" s="84"/>
      <c r="G2" s="84"/>
      <c r="H2" s="153"/>
      <c r="I2" s="154" t="s">
        <v>35</v>
      </c>
      <c r="J2" s="155" t="s">
        <v>111</v>
      </c>
      <c r="K2" s="155" t="s">
        <v>112</v>
      </c>
      <c r="L2" s="155" t="s">
        <v>293</v>
      </c>
      <c r="M2" s="140" t="s">
        <v>294</v>
      </c>
      <c r="N2" s="140" t="s">
        <v>295</v>
      </c>
      <c r="O2" s="156" t="s">
        <v>296</v>
      </c>
      <c r="P2" s="156" t="s">
        <v>297</v>
      </c>
    </row>
    <row r="3" spans="2:16" ht="15.75">
      <c r="E3" s="84"/>
      <c r="F3" s="84"/>
      <c r="G3" s="84"/>
      <c r="I3" s="151">
        <v>41882</v>
      </c>
      <c r="J3" s="155">
        <v>24810.957600000002</v>
      </c>
      <c r="K3" s="155">
        <v>143.5514</v>
      </c>
      <c r="L3" s="152">
        <v>237</v>
      </c>
      <c r="M3" s="157">
        <v>47959.5</v>
      </c>
      <c r="N3" s="157">
        <v>37.85</v>
      </c>
      <c r="O3" s="157">
        <v>2956.8</v>
      </c>
      <c r="P3" s="157"/>
    </row>
    <row r="4" spans="2:16" ht="15.75">
      <c r="E4" s="84"/>
      <c r="F4" s="84"/>
      <c r="G4" s="84"/>
      <c r="I4" s="151">
        <v>41851</v>
      </c>
      <c r="J4" s="155">
        <v>21899.308300000001</v>
      </c>
      <c r="K4" s="155">
        <v>157.35550000000001</v>
      </c>
      <c r="L4" s="152">
        <v>243.6</v>
      </c>
      <c r="M4" s="157">
        <v>47690.3</v>
      </c>
      <c r="N4" s="157">
        <v>37.75</v>
      </c>
      <c r="O4" s="157">
        <v>2043.7</v>
      </c>
      <c r="P4" s="157"/>
    </row>
    <row r="5" spans="2:16">
      <c r="B5" s="106"/>
      <c r="I5" s="158">
        <v>41820</v>
      </c>
      <c r="J5" s="155">
        <v>17982.1708</v>
      </c>
      <c r="K5" s="155">
        <v>146.0025</v>
      </c>
      <c r="L5" s="155">
        <v>454.7</v>
      </c>
      <c r="M5" s="157">
        <v>46406.5</v>
      </c>
      <c r="N5" s="157">
        <v>36.94</v>
      </c>
      <c r="O5" s="157">
        <v>1394.3</v>
      </c>
      <c r="P5" s="157"/>
    </row>
    <row r="6" spans="2:16">
      <c r="B6" s="106"/>
      <c r="I6" s="158">
        <v>41790</v>
      </c>
      <c r="J6" s="155">
        <v>14000.2523</v>
      </c>
      <c r="K6" s="155">
        <v>179.7602</v>
      </c>
      <c r="L6" s="155">
        <v>253.9</v>
      </c>
      <c r="M6" s="157">
        <v>45419.5</v>
      </c>
      <c r="N6" s="157">
        <v>36.28</v>
      </c>
      <c r="O6" s="157">
        <v>810.9</v>
      </c>
      <c r="P6" s="157"/>
    </row>
    <row r="7" spans="2:16">
      <c r="I7" s="158">
        <v>41759</v>
      </c>
      <c r="J7" s="155">
        <v>9441.4302000000007</v>
      </c>
      <c r="K7" s="155">
        <v>158.01599999999999</v>
      </c>
      <c r="L7" s="155">
        <v>142</v>
      </c>
      <c r="M7" s="157">
        <v>44501.8</v>
      </c>
      <c r="N7" s="157">
        <v>35.9</v>
      </c>
      <c r="O7" s="157">
        <v>479.8</v>
      </c>
      <c r="P7" s="157"/>
    </row>
    <row r="8" spans="2:16" ht="15" customHeight="1">
      <c r="I8" s="158">
        <v>41729</v>
      </c>
      <c r="J8" s="155">
        <v>7176.7</v>
      </c>
      <c r="K8" s="155">
        <v>161.5</v>
      </c>
      <c r="L8" s="155">
        <v>284.3</v>
      </c>
      <c r="M8" s="157">
        <v>42978.6</v>
      </c>
      <c r="N8" s="157">
        <v>34.700000000000003</v>
      </c>
      <c r="O8" s="157">
        <v>279.3</v>
      </c>
      <c r="P8" s="159">
        <f t="shared" ref="P8" si="0">O8*100</f>
        <v>27930</v>
      </c>
    </row>
    <row r="9" spans="2:16">
      <c r="I9" s="158">
        <v>41698</v>
      </c>
      <c r="J9" s="155">
        <v>4156.2464</v>
      </c>
      <c r="K9" s="155">
        <v>136.90389999999999</v>
      </c>
      <c r="L9" s="155">
        <v>226.3</v>
      </c>
      <c r="M9" s="157">
        <v>41923.800000000003</v>
      </c>
      <c r="N9" s="157">
        <v>33.94</v>
      </c>
      <c r="O9" s="157">
        <v>134</v>
      </c>
      <c r="P9" s="159"/>
    </row>
    <row r="10" spans="2:16">
      <c r="I10" s="158">
        <v>41639</v>
      </c>
      <c r="J10" s="155">
        <v>14248.525299999999</v>
      </c>
      <c r="K10" s="155">
        <v>21.2316</v>
      </c>
      <c r="L10" s="155">
        <v>1111.7</v>
      </c>
      <c r="M10" s="157">
        <v>40161.1</v>
      </c>
      <c r="N10" s="157">
        <v>32.700000000000003</v>
      </c>
      <c r="O10" s="157"/>
      <c r="P10" s="159">
        <v>20010</v>
      </c>
    </row>
    <row r="11" spans="2:16">
      <c r="I11" s="158">
        <v>41608</v>
      </c>
      <c r="J11" s="155">
        <v>11858.0774</v>
      </c>
      <c r="K11" s="155">
        <v>15.2537</v>
      </c>
      <c r="L11" s="155">
        <v>335.2</v>
      </c>
      <c r="M11" s="157">
        <v>38687.800000000003</v>
      </c>
      <c r="N11" s="157">
        <v>31.6</v>
      </c>
      <c r="O11" s="157"/>
      <c r="P11" s="159"/>
    </row>
    <row r="12" spans="2:16">
      <c r="I12" s="158">
        <v>41578</v>
      </c>
      <c r="J12" s="155">
        <v>10617.266</v>
      </c>
      <c r="K12" s="155">
        <v>13.7151</v>
      </c>
      <c r="L12" s="155">
        <v>230.3</v>
      </c>
      <c r="M12" s="157">
        <v>37940.6</v>
      </c>
      <c r="N12" s="157">
        <v>31.2</v>
      </c>
      <c r="O12" s="157"/>
      <c r="P12" s="159"/>
    </row>
    <row r="13" spans="2:16">
      <c r="I13" s="158">
        <v>41547</v>
      </c>
      <c r="J13" s="155">
        <v>9404.1836000000003</v>
      </c>
      <c r="K13" s="155">
        <v>9.3699999999999992</v>
      </c>
      <c r="L13" s="155">
        <v>347.8</v>
      </c>
      <c r="M13" s="157">
        <v>36759.800000000003</v>
      </c>
      <c r="N13" s="157">
        <v>30.47</v>
      </c>
      <c r="O13" s="157"/>
      <c r="P13" s="159">
        <v>15769.999999999998</v>
      </c>
    </row>
    <row r="14" spans="2:16">
      <c r="I14" s="158">
        <v>41517</v>
      </c>
      <c r="J14" s="155">
        <v>8211.0764999999992</v>
      </c>
      <c r="K14" s="155">
        <v>4.5747</v>
      </c>
      <c r="L14" s="155">
        <v>215.6</v>
      </c>
      <c r="M14" s="157">
        <v>35129</v>
      </c>
      <c r="N14" s="157">
        <v>29.4</v>
      </c>
      <c r="O14" s="157"/>
      <c r="P14" s="159"/>
    </row>
    <row r="15" spans="2:16">
      <c r="I15" s="158">
        <v>41486</v>
      </c>
      <c r="J15" s="155">
        <v>6987.058</v>
      </c>
      <c r="K15" s="155">
        <v>-1.2089000000000001</v>
      </c>
      <c r="L15" s="155">
        <v>217.7</v>
      </c>
      <c r="M15" s="157">
        <v>33373.9</v>
      </c>
      <c r="N15" s="157">
        <v>28.16</v>
      </c>
      <c r="O15" s="157"/>
      <c r="P15" s="159"/>
    </row>
    <row r="16" spans="2:16">
      <c r="I16" s="158">
        <v>41455</v>
      </c>
      <c r="J16" s="155">
        <v>5789.4312</v>
      </c>
      <c r="K16" s="155">
        <v>-5.6936999999999998</v>
      </c>
      <c r="L16" s="155">
        <v>470.1</v>
      </c>
      <c r="M16" s="157">
        <v>31887</v>
      </c>
      <c r="N16" s="157">
        <v>27.1</v>
      </c>
      <c r="O16" s="157"/>
      <c r="P16" s="159">
        <v>12610</v>
      </c>
    </row>
    <row r="17" spans="1:16">
      <c r="I17" s="158">
        <v>41425</v>
      </c>
      <c r="J17" s="155">
        <v>4376.4119000000001</v>
      </c>
      <c r="K17" s="155">
        <v>-9.9749999999999996</v>
      </c>
      <c r="L17" s="155">
        <v>173.9</v>
      </c>
      <c r="M17" s="157">
        <v>30437.3</v>
      </c>
      <c r="N17" s="157">
        <v>26.1</v>
      </c>
      <c r="O17" s="157"/>
      <c r="P17" s="159"/>
    </row>
    <row r="18" spans="1:16">
      <c r="I18" s="158">
        <v>41394</v>
      </c>
      <c r="J18" s="155">
        <v>3450.8</v>
      </c>
      <c r="K18" s="155">
        <v>-8.1999999999999993</v>
      </c>
      <c r="L18" s="155">
        <v>164.5</v>
      </c>
      <c r="M18" s="157">
        <v>28874.3</v>
      </c>
      <c r="N18" s="157">
        <v>25</v>
      </c>
      <c r="O18" s="157"/>
      <c r="P18" s="159"/>
    </row>
    <row r="19" spans="1:16">
      <c r="I19" s="158">
        <v>41364</v>
      </c>
      <c r="J19" s="155">
        <v>2566.3000000000002</v>
      </c>
      <c r="K19" s="155">
        <v>10.4</v>
      </c>
      <c r="L19" s="155">
        <v>488</v>
      </c>
      <c r="M19" s="157">
        <v>27726.7</v>
      </c>
      <c r="N19" s="157">
        <v>24.2</v>
      </c>
      <c r="O19" s="157"/>
      <c r="P19" s="159">
        <v>9020</v>
      </c>
    </row>
    <row r="20" spans="1:16">
      <c r="I20" s="158">
        <v>41333</v>
      </c>
      <c r="J20" s="155">
        <v>1681.2208000000001</v>
      </c>
      <c r="K20" s="155">
        <v>27.23</v>
      </c>
      <c r="L20" s="155"/>
      <c r="M20" s="157">
        <v>25991.599999999999</v>
      </c>
      <c r="N20" s="157">
        <v>23</v>
      </c>
      <c r="O20" s="157"/>
      <c r="P20" s="159"/>
    </row>
    <row r="21" spans="1:16">
      <c r="I21" s="158">
        <v>41274</v>
      </c>
      <c r="J21" s="155">
        <v>11777.5</v>
      </c>
      <c r="K21" s="155">
        <v>41</v>
      </c>
      <c r="L21" s="155">
        <v>773.9</v>
      </c>
      <c r="M21" s="157">
        <v>24588</v>
      </c>
      <c r="N21" s="157">
        <v>21.9</v>
      </c>
      <c r="O21" s="157"/>
      <c r="P21" s="159">
        <v>6833</v>
      </c>
    </row>
    <row r="22" spans="1:16">
      <c r="I22" s="158">
        <v>41243</v>
      </c>
      <c r="J22" s="155">
        <v>10310.6</v>
      </c>
      <c r="K22" s="155">
        <v>36.799999999999997</v>
      </c>
      <c r="L22" s="155">
        <v>376.9</v>
      </c>
      <c r="M22" s="157">
        <v>23280.3</v>
      </c>
      <c r="N22" s="157">
        <v>20.9</v>
      </c>
      <c r="O22" s="157"/>
      <c r="P22" s="159"/>
    </row>
    <row r="23" spans="1:16">
      <c r="I23" s="158">
        <v>41213</v>
      </c>
      <c r="J23" s="155">
        <v>9355.7999999999993</v>
      </c>
      <c r="K23" s="155">
        <v>36.700000000000003</v>
      </c>
      <c r="L23" s="155">
        <v>210</v>
      </c>
      <c r="M23" s="157">
        <v>22048.6</v>
      </c>
      <c r="N23" s="157">
        <v>20</v>
      </c>
      <c r="O23" s="157"/>
      <c r="P23" s="159"/>
    </row>
    <row r="24" spans="1:16">
      <c r="I24" s="158">
        <v>41182</v>
      </c>
      <c r="J24" s="155">
        <v>8616.2999999999993</v>
      </c>
      <c r="K24" s="155">
        <v>37.5</v>
      </c>
      <c r="L24" s="155">
        <v>324.89999999999998</v>
      </c>
      <c r="M24" s="157">
        <v>21241.5</v>
      </c>
      <c r="N24" s="157">
        <v>19</v>
      </c>
      <c r="O24" s="157"/>
      <c r="P24" s="159">
        <v>4370</v>
      </c>
    </row>
    <row r="25" spans="1:16">
      <c r="A25" s="160"/>
      <c r="I25" s="158">
        <v>41152</v>
      </c>
      <c r="J25" s="155">
        <v>7868</v>
      </c>
      <c r="K25" s="155">
        <v>40.5</v>
      </c>
      <c r="L25" s="155">
        <v>240.9</v>
      </c>
      <c r="M25" s="157">
        <v>20263.900000000001</v>
      </c>
      <c r="N25" s="157">
        <v>18.7</v>
      </c>
      <c r="O25" s="157"/>
      <c r="P25" s="159"/>
    </row>
    <row r="26" spans="1:16">
      <c r="I26" s="158">
        <v>41121</v>
      </c>
      <c r="J26" s="155">
        <v>7086.2</v>
      </c>
      <c r="K26" s="155">
        <v>44.1</v>
      </c>
      <c r="L26" s="155">
        <v>201.6</v>
      </c>
      <c r="M26" s="157">
        <v>19255.7</v>
      </c>
      <c r="N26" s="157">
        <v>18</v>
      </c>
      <c r="O26" s="157"/>
      <c r="P26" s="159"/>
    </row>
    <row r="27" spans="1:16">
      <c r="I27" s="158">
        <v>41090</v>
      </c>
      <c r="J27" s="155">
        <v>6317.5</v>
      </c>
      <c r="K27" s="155">
        <v>30.8</v>
      </c>
      <c r="L27" s="155">
        <v>612.79999999999995</v>
      </c>
      <c r="M27" s="157">
        <v>18376.099999999999</v>
      </c>
      <c r="N27" s="157">
        <v>17.3</v>
      </c>
      <c r="O27" s="157"/>
      <c r="P27" s="159">
        <v>2770</v>
      </c>
    </row>
    <row r="28" spans="1:16">
      <c r="I28" s="158">
        <v>41060</v>
      </c>
      <c r="J28" s="155">
        <v>5000.6000000000004</v>
      </c>
      <c r="K28" s="155">
        <v>44.2</v>
      </c>
      <c r="L28" s="155">
        <v>212.7</v>
      </c>
      <c r="M28" s="157">
        <v>17575.3</v>
      </c>
      <c r="N28" s="157">
        <v>16.7</v>
      </c>
      <c r="O28" s="157"/>
      <c r="P28" s="159"/>
    </row>
    <row r="29" spans="1:16">
      <c r="I29" s="158">
        <v>41029</v>
      </c>
      <c r="J29" s="155">
        <v>3903.7</v>
      </c>
      <c r="K29" s="155">
        <v>57.8</v>
      </c>
      <c r="L29" s="155">
        <v>147.30000000000001</v>
      </c>
      <c r="M29" s="157">
        <v>16667.5</v>
      </c>
      <c r="N29" s="157">
        <v>16</v>
      </c>
      <c r="O29" s="157"/>
      <c r="P29" s="159"/>
    </row>
    <row r="30" spans="1:16">
      <c r="I30" s="158">
        <v>40999</v>
      </c>
      <c r="J30" s="155">
        <v>3024.5</v>
      </c>
      <c r="K30" s="155">
        <v>99.1</v>
      </c>
      <c r="L30" s="155">
        <v>326.39999999999998</v>
      </c>
      <c r="M30" s="157">
        <v>15897.1</v>
      </c>
      <c r="N30" s="157">
        <v>15.4</v>
      </c>
      <c r="O30" s="157"/>
      <c r="P30" s="159">
        <v>1780</v>
      </c>
    </row>
    <row r="31" spans="1:16">
      <c r="I31" s="158">
        <v>40968</v>
      </c>
      <c r="J31" s="155">
        <v>1281</v>
      </c>
      <c r="K31" s="155">
        <v>38.9</v>
      </c>
      <c r="L31" s="155"/>
      <c r="M31" s="157">
        <v>15206</v>
      </c>
      <c r="N31" s="157">
        <v>14.9</v>
      </c>
      <c r="O31" s="157"/>
      <c r="P31" s="159"/>
    </row>
    <row r="32" spans="1:16">
      <c r="I32" s="158">
        <v>40939</v>
      </c>
      <c r="J32" s="155">
        <v>553.60230000000001</v>
      </c>
      <c r="K32" s="155">
        <v>17.325600000000001</v>
      </c>
      <c r="L32" s="155"/>
      <c r="M32" s="157">
        <v>14391.9</v>
      </c>
      <c r="N32" s="157">
        <v>14.3</v>
      </c>
      <c r="O32" s="157"/>
      <c r="P32" s="159"/>
    </row>
    <row r="33" spans="9:16">
      <c r="I33" s="158">
        <v>40908</v>
      </c>
      <c r="J33" s="155">
        <v>6962.9</v>
      </c>
      <c r="K33" s="155">
        <v>5.2</v>
      </c>
      <c r="L33" s="155">
        <v>675.7</v>
      </c>
      <c r="M33" s="157">
        <v>13660</v>
      </c>
      <c r="N33" s="157">
        <v>13.7</v>
      </c>
      <c r="O33" s="157"/>
      <c r="P33" s="159">
        <v>1040</v>
      </c>
    </row>
    <row r="34" spans="9:16">
      <c r="I34" s="158">
        <v>40877</v>
      </c>
      <c r="J34" s="155">
        <v>6271.1</v>
      </c>
      <c r="K34" s="155">
        <v>10.3</v>
      </c>
      <c r="L34" s="155">
        <v>363.6</v>
      </c>
      <c r="M34" s="157">
        <v>12842.4</v>
      </c>
      <c r="N34" s="157">
        <v>13</v>
      </c>
      <c r="O34" s="157"/>
      <c r="P34" s="159"/>
    </row>
    <row r="35" spans="9:16">
      <c r="I35" s="158">
        <v>40847</v>
      </c>
      <c r="J35" s="155">
        <v>5718.9</v>
      </c>
      <c r="K35" s="155">
        <v>14</v>
      </c>
      <c r="L35" s="155">
        <v>217.7</v>
      </c>
      <c r="M35" s="157"/>
      <c r="N35" s="157">
        <v>12.2</v>
      </c>
      <c r="O35" s="157"/>
      <c r="P35" s="159"/>
    </row>
    <row r="36" spans="9:16">
      <c r="I36" s="158">
        <v>40816</v>
      </c>
      <c r="J36" s="155">
        <v>5262.6</v>
      </c>
      <c r="K36" s="155">
        <v>24.2</v>
      </c>
      <c r="L36" s="155">
        <v>381.3</v>
      </c>
      <c r="M36" s="157"/>
      <c r="N36" s="157">
        <v>11.5</v>
      </c>
      <c r="O36" s="157"/>
      <c r="P36" s="159">
        <v>450</v>
      </c>
    </row>
    <row r="37" spans="9:16">
      <c r="I37" s="158">
        <v>40786</v>
      </c>
      <c r="J37" s="155">
        <v>4823.8999999999996</v>
      </c>
      <c r="K37" s="155">
        <v>37.5</v>
      </c>
      <c r="L37" s="155">
        <v>105.2</v>
      </c>
      <c r="M37" s="157"/>
      <c r="N37" s="157">
        <v>10.8</v>
      </c>
      <c r="O37" s="157"/>
      <c r="P37" s="159"/>
    </row>
    <row r="38" spans="9:16">
      <c r="I38" s="158">
        <v>40755</v>
      </c>
      <c r="J38" s="155">
        <v>4219.1000000000004</v>
      </c>
      <c r="K38" s="155">
        <v>45.3</v>
      </c>
      <c r="L38" s="155">
        <v>156.6</v>
      </c>
      <c r="M38" s="157"/>
      <c r="N38" s="157">
        <v>10</v>
      </c>
      <c r="O38" s="157"/>
      <c r="P38" s="159"/>
    </row>
    <row r="39" spans="9:16">
      <c r="I39" s="158">
        <v>40724</v>
      </c>
      <c r="J39" s="155">
        <v>4106.7</v>
      </c>
      <c r="K39" s="155">
        <v>68.099999999999994</v>
      </c>
      <c r="L39" s="155">
        <v>647.6</v>
      </c>
      <c r="M39" s="157"/>
      <c r="N39" s="157">
        <v>9.4</v>
      </c>
      <c r="O39" s="157"/>
      <c r="P39" s="159">
        <v>220.00000000000003</v>
      </c>
    </row>
    <row r="40" spans="9:16">
      <c r="I40" s="158">
        <v>40694</v>
      </c>
      <c r="J40" s="155">
        <v>2884.3</v>
      </c>
      <c r="K40" s="155">
        <v>44.4</v>
      </c>
      <c r="L40" s="155">
        <v>187.1</v>
      </c>
      <c r="M40" s="157"/>
      <c r="N40" s="157">
        <v>8.6999999999999993</v>
      </c>
      <c r="O40" s="157"/>
      <c r="P40" s="159"/>
    </row>
    <row r="41" spans="9:16">
      <c r="I41" s="158">
        <v>40663</v>
      </c>
      <c r="J41" s="155">
        <v>2026.9</v>
      </c>
      <c r="K41" s="155">
        <v>27.3</v>
      </c>
      <c r="L41" s="155">
        <v>139</v>
      </c>
      <c r="M41" s="157"/>
      <c r="N41" s="157">
        <v>8.1</v>
      </c>
      <c r="O41" s="157"/>
      <c r="P41" s="159"/>
    </row>
    <row r="42" spans="9:16">
      <c r="I42" s="158">
        <v>40633</v>
      </c>
      <c r="J42" s="155">
        <v>1359.1</v>
      </c>
      <c r="K42" s="155">
        <v>27.1</v>
      </c>
      <c r="L42" s="155">
        <v>247.7</v>
      </c>
      <c r="M42" s="157"/>
      <c r="N42" s="157">
        <v>7.5</v>
      </c>
      <c r="O42" s="157"/>
      <c r="P42" s="159">
        <v>80</v>
      </c>
    </row>
    <row r="43" spans="9:16">
      <c r="I43" s="158">
        <v>40602</v>
      </c>
      <c r="J43" s="155">
        <v>842.5</v>
      </c>
      <c r="K43" s="155">
        <v>18.5</v>
      </c>
      <c r="L43" s="155">
        <v>99.7</v>
      </c>
      <c r="M43" s="157"/>
      <c r="N43" s="157">
        <v>7</v>
      </c>
      <c r="O43" s="157"/>
      <c r="P43" s="159"/>
    </row>
    <row r="44" spans="9:16">
      <c r="I44" s="158">
        <v>40574</v>
      </c>
      <c r="J44" s="155">
        <v>442.87740000000002</v>
      </c>
      <c r="K44" s="155">
        <v>19.7546</v>
      </c>
      <c r="L44" s="155">
        <v>110.2</v>
      </c>
      <c r="M44" s="157"/>
      <c r="N44" s="157">
        <v>6.4</v>
      </c>
      <c r="O44" s="157"/>
      <c r="P44" s="159"/>
    </row>
    <row r="45" spans="9:16">
      <c r="I45" s="158">
        <v>40543</v>
      </c>
      <c r="J45" s="155">
        <v>6593</v>
      </c>
      <c r="K45" s="155">
        <v>4.5999999999999996</v>
      </c>
      <c r="L45" s="155">
        <v>712.7</v>
      </c>
      <c r="M45" s="157"/>
      <c r="N45" s="157"/>
      <c r="O45" s="157"/>
      <c r="P45" s="159">
        <v>20</v>
      </c>
    </row>
    <row r="46" spans="9:16">
      <c r="I46" s="158">
        <v>40512</v>
      </c>
      <c r="J46" s="155">
        <v>5701.9</v>
      </c>
      <c r="K46" s="155">
        <v>-1</v>
      </c>
      <c r="L46" s="155">
        <v>416.5</v>
      </c>
      <c r="M46" s="157"/>
      <c r="N46" s="157"/>
      <c r="O46" s="157"/>
      <c r="P46" s="159"/>
    </row>
    <row r="47" spans="9:16">
      <c r="I47" s="158">
        <v>40482</v>
      </c>
      <c r="J47" s="155">
        <v>5070.6000000000004</v>
      </c>
      <c r="K47" s="155">
        <v>-3.6</v>
      </c>
      <c r="L47" s="155">
        <v>275.89999999999998</v>
      </c>
      <c r="M47" s="157"/>
      <c r="N47" s="157"/>
      <c r="O47" s="157"/>
      <c r="P47" s="159"/>
    </row>
    <row r="48" spans="9:16">
      <c r="I48" s="158">
        <v>40451</v>
      </c>
      <c r="J48" s="155">
        <v>4298.8999999999996</v>
      </c>
      <c r="K48" s="155">
        <v>-10.3</v>
      </c>
      <c r="L48" s="155">
        <v>337.9</v>
      </c>
      <c r="M48" s="157"/>
      <c r="N48" s="157"/>
      <c r="O48" s="157"/>
      <c r="P48" s="159"/>
    </row>
    <row r="49" spans="9:16">
      <c r="I49" s="158">
        <v>40421</v>
      </c>
      <c r="J49" s="155">
        <v>3539.1</v>
      </c>
      <c r="K49" s="155">
        <v>-16.399999999999999</v>
      </c>
      <c r="L49" s="155">
        <v>398.9</v>
      </c>
      <c r="M49" s="161"/>
      <c r="N49" s="161"/>
      <c r="O49" s="157"/>
      <c r="P49" s="159"/>
    </row>
    <row r="50" spans="9:16">
      <c r="I50" s="158">
        <v>40390</v>
      </c>
      <c r="J50" s="155">
        <v>1084.5999999999999</v>
      </c>
      <c r="K50" s="155">
        <v>-34.1</v>
      </c>
      <c r="L50" s="155">
        <v>140</v>
      </c>
      <c r="M50" s="161"/>
      <c r="N50" s="161"/>
      <c r="O50" s="157"/>
      <c r="P50" s="159"/>
    </row>
    <row r="51" spans="9:16">
      <c r="I51" s="158">
        <v>40359</v>
      </c>
      <c r="J51" s="155">
        <v>917.1</v>
      </c>
      <c r="K51" s="155">
        <v>-40.6</v>
      </c>
      <c r="L51" s="155">
        <v>308.39999999999998</v>
      </c>
      <c r="M51" s="161"/>
      <c r="N51" s="161"/>
      <c r="O51" s="157"/>
      <c r="P51" s="159"/>
    </row>
    <row r="52" spans="9:16">
      <c r="I52" s="158">
        <v>40329</v>
      </c>
      <c r="J52" s="155">
        <v>744.4</v>
      </c>
      <c r="K52" s="155">
        <v>-45.8</v>
      </c>
      <c r="L52" s="155">
        <v>142.5</v>
      </c>
      <c r="M52" s="161"/>
      <c r="N52" s="161"/>
      <c r="O52" s="157"/>
      <c r="P52" s="159"/>
    </row>
    <row r="53" spans="9:16">
      <c r="I53" s="158">
        <v>40298</v>
      </c>
      <c r="J53" s="155">
        <v>1003.2</v>
      </c>
      <c r="K53" s="155">
        <v>-40.6</v>
      </c>
      <c r="L53" s="155">
        <v>105.4</v>
      </c>
      <c r="M53" s="161"/>
      <c r="N53" s="161"/>
      <c r="O53" s="157"/>
      <c r="P53" s="159"/>
    </row>
    <row r="54" spans="9:16">
      <c r="I54" s="158">
        <v>40268</v>
      </c>
      <c r="J54" s="155">
        <v>460.4</v>
      </c>
      <c r="K54" s="155">
        <v>-41.3</v>
      </c>
      <c r="L54" s="155"/>
      <c r="M54" s="161"/>
      <c r="N54" s="161"/>
      <c r="O54" s="157"/>
      <c r="P54" s="159"/>
    </row>
    <row r="55" spans="9:16">
      <c r="I55" s="158">
        <v>40237</v>
      </c>
      <c r="J55" s="155">
        <v>255.4</v>
      </c>
      <c r="K55" s="155">
        <v>-19</v>
      </c>
      <c r="L55" s="155"/>
      <c r="M55" s="161"/>
      <c r="N55" s="161"/>
      <c r="O55" s="157"/>
      <c r="P55" s="159"/>
    </row>
    <row r="56" spans="9:16">
      <c r="I56" s="158">
        <v>40209</v>
      </c>
      <c r="J56" s="155">
        <v>120.3706</v>
      </c>
      <c r="K56" s="155">
        <v>13.2098</v>
      </c>
      <c r="L56" s="155"/>
      <c r="M56" s="161"/>
      <c r="N56" s="161"/>
      <c r="O56" s="157"/>
      <c r="P56" s="159"/>
    </row>
    <row r="57" spans="9:16">
      <c r="I57" s="158">
        <v>40178</v>
      </c>
      <c r="J57" s="155">
        <v>3021.58</v>
      </c>
      <c r="K57" s="155">
        <v>102.2</v>
      </c>
      <c r="L57" s="155">
        <v>951.5</v>
      </c>
      <c r="M57" s="161"/>
      <c r="N57" s="161"/>
      <c r="O57" s="157"/>
      <c r="P57" s="159"/>
    </row>
    <row r="58" spans="9:16">
      <c r="I58" s="158">
        <v>40147</v>
      </c>
      <c r="J58" s="155">
        <v>2750.11</v>
      </c>
      <c r="K58" s="155">
        <v>112.8</v>
      </c>
      <c r="L58" s="155">
        <v>449.2</v>
      </c>
      <c r="M58" s="161"/>
      <c r="N58" s="161"/>
      <c r="O58" s="157"/>
      <c r="P58" s="159"/>
    </row>
    <row r="59" spans="9:16">
      <c r="I59" s="158">
        <v>40117</v>
      </c>
      <c r="J59" s="155">
        <v>2596.33</v>
      </c>
      <c r="K59" s="155">
        <v>123.5</v>
      </c>
      <c r="L59" s="155">
        <v>245.7</v>
      </c>
      <c r="M59" s="161"/>
      <c r="N59" s="161"/>
      <c r="O59" s="157"/>
      <c r="P59" s="159"/>
    </row>
    <row r="60" spans="9:16">
      <c r="I60" s="158">
        <v>40086</v>
      </c>
      <c r="J60" s="155">
        <v>2475.7399999999998</v>
      </c>
      <c r="K60" s="155">
        <v>136.1</v>
      </c>
      <c r="L60" s="155">
        <v>358</v>
      </c>
      <c r="M60" s="161"/>
      <c r="N60" s="161"/>
      <c r="O60" s="157"/>
      <c r="P60" s="159"/>
    </row>
    <row r="61" spans="9:16">
      <c r="I61" s="158">
        <v>40056</v>
      </c>
      <c r="J61" s="155">
        <v>2343</v>
      </c>
      <c r="K61" s="155">
        <v>147.4</v>
      </c>
      <c r="L61" s="155">
        <v>230.6</v>
      </c>
      <c r="M61" s="161"/>
      <c r="N61" s="161"/>
      <c r="O61" s="157"/>
      <c r="P61" s="159"/>
    </row>
    <row r="62" spans="9:16">
      <c r="I62" s="158">
        <v>40025</v>
      </c>
      <c r="J62" s="155">
        <v>2233.3000000000002</v>
      </c>
      <c r="K62" s="155">
        <v>159.1</v>
      </c>
      <c r="L62" s="155">
        <v>198.5</v>
      </c>
      <c r="M62" s="161"/>
      <c r="N62" s="161"/>
      <c r="O62" s="157"/>
      <c r="P62" s="159"/>
    </row>
    <row r="63" spans="9:16">
      <c r="I63" s="158">
        <v>39994</v>
      </c>
      <c r="J63" s="155">
        <v>2153.73</v>
      </c>
      <c r="K63" s="155">
        <v>193.7</v>
      </c>
      <c r="L63" s="155">
        <v>414.2</v>
      </c>
      <c r="M63" s="161"/>
      <c r="N63" s="161"/>
      <c r="O63" s="157"/>
      <c r="P63" s="159"/>
    </row>
    <row r="64" spans="9:16">
      <c r="I64" s="158">
        <v>39964</v>
      </c>
      <c r="J64" s="155">
        <v>2018.61</v>
      </c>
      <c r="K64" s="155">
        <v>306</v>
      </c>
      <c r="L64" s="155">
        <v>229.4</v>
      </c>
      <c r="M64" s="161"/>
      <c r="N64" s="161"/>
      <c r="O64" s="157"/>
      <c r="P64" s="159"/>
    </row>
    <row r="65" spans="1:12">
      <c r="L65" s="164"/>
    </row>
    <row r="66" spans="1:12" ht="15.75">
      <c r="A66" s="160" t="s">
        <v>298</v>
      </c>
      <c r="B66" s="88"/>
      <c r="C66" s="88"/>
      <c r="I66" s="166"/>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5" workbookViewId="0">
      <selection activeCell="A12" sqref="A12:L12"/>
    </sheetView>
  </sheetViews>
  <sheetFormatPr defaultRowHeight="12"/>
  <cols>
    <col min="1" max="1" width="9.75" style="82" customWidth="1"/>
    <col min="2" max="59" width="9" style="82"/>
    <col min="60" max="16384" width="9" style="81"/>
  </cols>
  <sheetData>
    <row r="1" spans="1:2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2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29" ht="14.25" customHeight="1"/>
    <row r="4" spans="1:29" ht="24.75" customHeight="1" thickBot="1">
      <c r="A4" s="218" t="s">
        <v>164</v>
      </c>
      <c r="B4" s="219"/>
      <c r="C4" s="219"/>
      <c r="D4" s="219"/>
      <c r="E4" s="219"/>
      <c r="F4" s="219"/>
      <c r="G4" s="219"/>
      <c r="H4" s="219"/>
      <c r="I4" s="219"/>
      <c r="J4" s="219"/>
      <c r="K4" s="219"/>
      <c r="L4" s="220"/>
    </row>
    <row r="5" spans="1:29" s="83" customFormat="1" ht="15" thickBot="1">
      <c r="A5" s="210" t="s">
        <v>301</v>
      </c>
      <c r="B5" s="211"/>
      <c r="C5" s="211"/>
      <c r="D5" s="211"/>
      <c r="E5" s="211"/>
      <c r="F5" s="211"/>
      <c r="G5" s="211"/>
      <c r="H5" s="211"/>
      <c r="I5" s="211"/>
      <c r="J5" s="211"/>
      <c r="K5" s="211"/>
      <c r="L5" s="212"/>
    </row>
    <row r="6" spans="1:29" s="83" customFormat="1" ht="63.75" customHeight="1" thickBot="1">
      <c r="A6" s="213" t="s">
        <v>302</v>
      </c>
      <c r="B6" s="214"/>
      <c r="C6" s="214"/>
      <c r="D6" s="214"/>
      <c r="E6" s="214"/>
      <c r="F6" s="214"/>
      <c r="G6" s="214"/>
      <c r="H6" s="214"/>
      <c r="I6" s="214"/>
      <c r="J6" s="214"/>
      <c r="K6" s="214"/>
      <c r="L6" s="215"/>
    </row>
    <row r="7" spans="1:29" s="83" customFormat="1" ht="15" thickBot="1">
      <c r="A7" s="210" t="s">
        <v>303</v>
      </c>
      <c r="B7" s="211"/>
      <c r="C7" s="211"/>
      <c r="D7" s="211"/>
      <c r="E7" s="211"/>
      <c r="F7" s="211"/>
      <c r="G7" s="211"/>
      <c r="H7" s="211"/>
      <c r="I7" s="211"/>
      <c r="J7" s="211"/>
      <c r="K7" s="211"/>
      <c r="L7" s="212"/>
    </row>
    <row r="8" spans="1:29" s="83" customFormat="1" ht="77.25" customHeight="1" thickBot="1">
      <c r="A8" s="213" t="s">
        <v>304</v>
      </c>
      <c r="B8" s="214"/>
      <c r="C8" s="214"/>
      <c r="D8" s="214"/>
      <c r="E8" s="214"/>
      <c r="F8" s="214"/>
      <c r="G8" s="214"/>
      <c r="H8" s="214"/>
      <c r="I8" s="214"/>
      <c r="J8" s="214"/>
      <c r="K8" s="214"/>
      <c r="L8" s="215"/>
    </row>
    <row r="9" spans="1:29" s="83" customFormat="1" ht="15" customHeight="1" thickBot="1">
      <c r="A9" s="210" t="s">
        <v>307</v>
      </c>
      <c r="B9" s="211"/>
      <c r="C9" s="211"/>
      <c r="D9" s="211"/>
      <c r="E9" s="211"/>
      <c r="F9" s="211"/>
      <c r="G9" s="211"/>
      <c r="H9" s="211"/>
      <c r="I9" s="211"/>
      <c r="J9" s="211"/>
      <c r="K9" s="211"/>
      <c r="L9" s="212"/>
    </row>
    <row r="10" spans="1:29" s="83" customFormat="1" ht="87" customHeight="1" thickBot="1">
      <c r="A10" s="213" t="s">
        <v>308</v>
      </c>
      <c r="B10" s="214"/>
      <c r="C10" s="214"/>
      <c r="D10" s="214"/>
      <c r="E10" s="214"/>
      <c r="F10" s="214"/>
      <c r="G10" s="214"/>
      <c r="H10" s="214"/>
      <c r="I10" s="214"/>
      <c r="J10" s="214"/>
      <c r="K10" s="214"/>
      <c r="L10" s="215"/>
      <c r="N10" s="109"/>
    </row>
    <row r="11" spans="1:29" s="83" customFormat="1" ht="15" thickBot="1">
      <c r="A11" s="210" t="s">
        <v>311</v>
      </c>
      <c r="B11" s="211"/>
      <c r="C11" s="211"/>
      <c r="D11" s="211"/>
      <c r="E11" s="211"/>
      <c r="F11" s="211"/>
      <c r="G11" s="211"/>
      <c r="H11" s="211"/>
      <c r="I11" s="211"/>
      <c r="J11" s="211"/>
      <c r="K11" s="211"/>
      <c r="L11" s="212"/>
    </row>
    <row r="12" spans="1:29" s="83" customFormat="1" ht="54" customHeight="1" thickBot="1">
      <c r="A12" s="213" t="s">
        <v>365</v>
      </c>
      <c r="B12" s="214"/>
      <c r="C12" s="214"/>
      <c r="D12" s="214"/>
      <c r="E12" s="214"/>
      <c r="F12" s="214"/>
      <c r="G12" s="214"/>
      <c r="H12" s="214"/>
      <c r="I12" s="214"/>
      <c r="J12" s="214"/>
      <c r="K12" s="214"/>
      <c r="L12" s="215"/>
    </row>
    <row r="13" spans="1:29" s="83" customFormat="1" ht="18" customHeight="1" thickBot="1">
      <c r="A13" s="210" t="s">
        <v>320</v>
      </c>
      <c r="B13" s="211"/>
      <c r="C13" s="211"/>
      <c r="D13" s="211"/>
      <c r="E13" s="211"/>
      <c r="F13" s="211"/>
      <c r="G13" s="211"/>
      <c r="H13" s="211"/>
      <c r="I13" s="211"/>
      <c r="J13" s="211"/>
      <c r="K13" s="211"/>
      <c r="L13" s="212"/>
    </row>
    <row r="14" spans="1:29" s="83" customFormat="1" ht="92.25" customHeight="1" thickBot="1">
      <c r="A14" s="213" t="s">
        <v>367</v>
      </c>
      <c r="B14" s="214"/>
      <c r="C14" s="214"/>
      <c r="D14" s="214"/>
      <c r="E14" s="214"/>
      <c r="F14" s="214"/>
      <c r="G14" s="214"/>
      <c r="H14" s="214"/>
      <c r="I14" s="214"/>
      <c r="J14" s="214"/>
      <c r="K14" s="214"/>
      <c r="L14" s="215"/>
    </row>
    <row r="15" spans="1:29" ht="16.5" customHeight="1" thickBot="1">
      <c r="A15" s="210" t="s">
        <v>323</v>
      </c>
      <c r="B15" s="216"/>
      <c r="C15" s="216"/>
      <c r="D15" s="216"/>
      <c r="E15" s="216"/>
      <c r="F15" s="216"/>
      <c r="G15" s="216"/>
      <c r="H15" s="216"/>
      <c r="I15" s="216"/>
      <c r="J15" s="216"/>
      <c r="K15" s="216"/>
      <c r="L15" s="217"/>
    </row>
    <row r="16" spans="1:29" ht="75" customHeight="1" thickBot="1">
      <c r="A16" s="213" t="s">
        <v>324</v>
      </c>
      <c r="B16" s="214"/>
      <c r="C16" s="214"/>
      <c r="D16" s="214"/>
      <c r="E16" s="214"/>
      <c r="F16" s="214"/>
      <c r="G16" s="214"/>
      <c r="H16" s="214"/>
      <c r="I16" s="214"/>
      <c r="J16" s="214"/>
      <c r="K16" s="214"/>
      <c r="L16" s="215"/>
    </row>
    <row r="17" spans="1:12" ht="12.75">
      <c r="A17" s="221"/>
      <c r="B17" s="221"/>
      <c r="C17" s="221"/>
      <c r="D17" s="221"/>
      <c r="E17" s="221"/>
      <c r="F17" s="221"/>
      <c r="G17" s="221"/>
      <c r="H17" s="221"/>
      <c r="I17" s="221"/>
      <c r="J17" s="221"/>
      <c r="K17" s="221"/>
      <c r="L17" s="221"/>
    </row>
    <row r="18" spans="1:12" ht="22.5" customHeight="1" thickBot="1">
      <c r="A18" s="218" t="s">
        <v>162</v>
      </c>
      <c r="B18" s="219"/>
      <c r="C18" s="219"/>
      <c r="D18" s="219"/>
      <c r="E18" s="219"/>
      <c r="F18" s="219"/>
      <c r="G18" s="219"/>
      <c r="H18" s="219"/>
      <c r="I18" s="219"/>
      <c r="J18" s="219"/>
      <c r="K18" s="219"/>
      <c r="L18" s="220"/>
    </row>
    <row r="19" spans="1:12" ht="16.5" customHeight="1" thickBot="1">
      <c r="A19" s="210" t="s">
        <v>339</v>
      </c>
      <c r="B19" s="211"/>
      <c r="C19" s="211"/>
      <c r="D19" s="211"/>
      <c r="E19" s="211"/>
      <c r="F19" s="211"/>
      <c r="G19" s="211"/>
      <c r="H19" s="211"/>
      <c r="I19" s="211"/>
      <c r="J19" s="211"/>
      <c r="K19" s="211"/>
      <c r="L19" s="212"/>
    </row>
    <row r="20" spans="1:12" ht="103.5" customHeight="1" thickBot="1">
      <c r="A20" s="213" t="s">
        <v>340</v>
      </c>
      <c r="B20" s="214"/>
      <c r="C20" s="214"/>
      <c r="D20" s="214"/>
      <c r="E20" s="214"/>
      <c r="F20" s="214"/>
      <c r="G20" s="214"/>
      <c r="H20" s="214"/>
      <c r="I20" s="214"/>
      <c r="J20" s="214"/>
      <c r="K20" s="214"/>
      <c r="L20" s="215"/>
    </row>
    <row r="21" spans="1:12" ht="17.25" customHeight="1" thickBot="1">
      <c r="A21" s="210" t="s">
        <v>354</v>
      </c>
      <c r="B21" s="211"/>
      <c r="C21" s="211"/>
      <c r="D21" s="211"/>
      <c r="E21" s="211"/>
      <c r="F21" s="211"/>
      <c r="G21" s="211"/>
      <c r="H21" s="211"/>
      <c r="I21" s="211"/>
      <c r="J21" s="211"/>
      <c r="K21" s="211"/>
      <c r="L21" s="212"/>
    </row>
    <row r="22" spans="1:12" ht="78.75" customHeight="1" thickBot="1">
      <c r="A22" s="213" t="s">
        <v>355</v>
      </c>
      <c r="B22" s="214"/>
      <c r="C22" s="214"/>
      <c r="D22" s="214"/>
      <c r="E22" s="214"/>
      <c r="F22" s="214"/>
      <c r="G22" s="214"/>
      <c r="H22" s="214"/>
      <c r="I22" s="214"/>
      <c r="J22" s="214"/>
      <c r="K22" s="214"/>
      <c r="L22" s="215"/>
    </row>
    <row r="23" spans="1:12" ht="17.25" customHeight="1" thickBot="1">
      <c r="A23" s="210" t="s">
        <v>356</v>
      </c>
      <c r="B23" s="211"/>
      <c r="C23" s="211"/>
      <c r="D23" s="211"/>
      <c r="E23" s="211"/>
      <c r="F23" s="211"/>
      <c r="G23" s="211"/>
      <c r="H23" s="211"/>
      <c r="I23" s="211"/>
      <c r="J23" s="211"/>
      <c r="K23" s="211"/>
      <c r="L23" s="212"/>
    </row>
    <row r="24" spans="1:12" ht="75.75" customHeight="1" thickBot="1">
      <c r="A24" s="213" t="s">
        <v>357</v>
      </c>
      <c r="B24" s="214"/>
      <c r="C24" s="214"/>
      <c r="D24" s="214"/>
      <c r="E24" s="214"/>
      <c r="F24" s="214"/>
      <c r="G24" s="214"/>
      <c r="H24" s="214"/>
      <c r="I24" s="214"/>
      <c r="J24" s="214"/>
      <c r="K24" s="214"/>
      <c r="L24" s="215"/>
    </row>
    <row r="25" spans="1:12" ht="13.5" thickBot="1">
      <c r="A25" s="210" t="s">
        <v>362</v>
      </c>
      <c r="B25" s="211"/>
      <c r="C25" s="211"/>
      <c r="D25" s="211"/>
      <c r="E25" s="211"/>
      <c r="F25" s="211"/>
      <c r="G25" s="211"/>
      <c r="H25" s="211"/>
      <c r="I25" s="211"/>
      <c r="J25" s="211"/>
      <c r="K25" s="211"/>
      <c r="L25" s="212"/>
    </row>
    <row r="26" spans="1:12" ht="98.25" customHeight="1" thickBot="1">
      <c r="A26" s="213" t="s">
        <v>363</v>
      </c>
      <c r="B26" s="214"/>
      <c r="C26" s="214"/>
      <c r="D26" s="214"/>
      <c r="E26" s="214"/>
      <c r="F26" s="214"/>
      <c r="G26" s="214"/>
      <c r="H26" s="214"/>
      <c r="I26" s="214"/>
      <c r="J26" s="214"/>
      <c r="K26" s="214"/>
      <c r="L26" s="215"/>
    </row>
    <row r="27" spans="1:12" ht="12.75">
      <c r="A27" s="104"/>
      <c r="B27" s="105"/>
      <c r="C27" s="105"/>
      <c r="D27" s="105"/>
      <c r="E27" s="105"/>
      <c r="F27" s="105"/>
      <c r="G27" s="105"/>
      <c r="H27" s="105"/>
      <c r="I27" s="105"/>
      <c r="J27" s="105"/>
      <c r="K27" s="105"/>
      <c r="L27" s="105"/>
    </row>
    <row r="28" spans="1:12">
      <c r="A28" s="106" t="s">
        <v>49</v>
      </c>
      <c r="B28" s="107"/>
      <c r="C28" s="107"/>
    </row>
  </sheetData>
  <mergeCells count="23">
    <mergeCell ref="A4:L4"/>
    <mergeCell ref="A17:L17"/>
    <mergeCell ref="A21:L21"/>
    <mergeCell ref="A22:L22"/>
    <mergeCell ref="A18:L18"/>
    <mergeCell ref="A7:L7"/>
    <mergeCell ref="A8:L8"/>
    <mergeCell ref="A11:L11"/>
    <mergeCell ref="A12:L12"/>
    <mergeCell ref="A19:L19"/>
    <mergeCell ref="A20:L20"/>
    <mergeCell ref="A13:L13"/>
    <mergeCell ref="A14:L14"/>
    <mergeCell ref="A5:L5"/>
    <mergeCell ref="A6:L6"/>
    <mergeCell ref="A25:L25"/>
    <mergeCell ref="A26:L26"/>
    <mergeCell ref="A23:L23"/>
    <mergeCell ref="A24:L24"/>
    <mergeCell ref="A9:L9"/>
    <mergeCell ref="A10:L10"/>
    <mergeCell ref="A15:L15"/>
    <mergeCell ref="A16:L16"/>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4" workbookViewId="0">
      <selection activeCell="O10" sqref="O10"/>
    </sheetView>
  </sheetViews>
  <sheetFormatPr defaultRowHeight="12"/>
  <cols>
    <col min="1" max="1" width="9.75" style="82" customWidth="1"/>
    <col min="2" max="59" width="9" style="82"/>
    <col min="60" max="16384" width="9" style="81"/>
  </cols>
  <sheetData>
    <row r="1" spans="1:2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2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29" ht="14.25" customHeight="1"/>
    <row r="4" spans="1:29" ht="19.5" customHeight="1" thickBot="1">
      <c r="A4" s="218" t="s">
        <v>163</v>
      </c>
      <c r="B4" s="219"/>
      <c r="C4" s="219"/>
      <c r="D4" s="219"/>
      <c r="E4" s="219"/>
      <c r="F4" s="219"/>
      <c r="G4" s="219"/>
      <c r="H4" s="219"/>
      <c r="I4" s="219"/>
      <c r="J4" s="219"/>
      <c r="K4" s="219"/>
      <c r="L4" s="220"/>
    </row>
    <row r="5" spans="1:29" s="83" customFormat="1" ht="15" thickBot="1">
      <c r="A5" s="210" t="s">
        <v>299</v>
      </c>
      <c r="B5" s="211"/>
      <c r="C5" s="211"/>
      <c r="D5" s="211"/>
      <c r="E5" s="211"/>
      <c r="F5" s="211"/>
      <c r="G5" s="211"/>
      <c r="H5" s="211"/>
      <c r="I5" s="211"/>
      <c r="J5" s="211"/>
      <c r="K5" s="211"/>
      <c r="L5" s="212"/>
    </row>
    <row r="6" spans="1:29" s="83" customFormat="1" ht="78" customHeight="1" thickBot="1">
      <c r="A6" s="213" t="s">
        <v>366</v>
      </c>
      <c r="B6" s="214"/>
      <c r="C6" s="214"/>
      <c r="D6" s="214"/>
      <c r="E6" s="214"/>
      <c r="F6" s="214"/>
      <c r="G6" s="214"/>
      <c r="H6" s="214"/>
      <c r="I6" s="214"/>
      <c r="J6" s="214"/>
      <c r="K6" s="214"/>
      <c r="L6" s="215"/>
    </row>
    <row r="7" spans="1:29" s="83" customFormat="1" ht="15" thickBot="1">
      <c r="A7" s="210" t="s">
        <v>343</v>
      </c>
      <c r="B7" s="211"/>
      <c r="C7" s="211"/>
      <c r="D7" s="211"/>
      <c r="E7" s="211"/>
      <c r="F7" s="211"/>
      <c r="G7" s="211"/>
      <c r="H7" s="211"/>
      <c r="I7" s="211"/>
      <c r="J7" s="211"/>
      <c r="K7" s="211"/>
      <c r="L7" s="212"/>
    </row>
    <row r="8" spans="1:29" s="83" customFormat="1" ht="51.75" customHeight="1" thickBot="1">
      <c r="A8" s="213" t="s">
        <v>344</v>
      </c>
      <c r="B8" s="214"/>
      <c r="C8" s="214"/>
      <c r="D8" s="214"/>
      <c r="E8" s="214"/>
      <c r="F8" s="214"/>
      <c r="G8" s="214"/>
      <c r="H8" s="214"/>
      <c r="I8" s="214"/>
      <c r="J8" s="214"/>
      <c r="K8" s="214"/>
      <c r="L8" s="215"/>
    </row>
    <row r="9" spans="1:29" s="83" customFormat="1" ht="15" customHeight="1" thickBot="1">
      <c r="A9" s="210" t="s">
        <v>312</v>
      </c>
      <c r="B9" s="211"/>
      <c r="C9" s="211"/>
      <c r="D9" s="211"/>
      <c r="E9" s="211"/>
      <c r="F9" s="211"/>
      <c r="G9" s="211"/>
      <c r="H9" s="211"/>
      <c r="I9" s="211"/>
      <c r="J9" s="211"/>
      <c r="K9" s="211"/>
      <c r="L9" s="212"/>
    </row>
    <row r="10" spans="1:29" s="83" customFormat="1" ht="54.75" customHeight="1" thickBot="1">
      <c r="A10" s="213" t="s">
        <v>313</v>
      </c>
      <c r="B10" s="214"/>
      <c r="C10" s="214"/>
      <c r="D10" s="214"/>
      <c r="E10" s="214"/>
      <c r="F10" s="214"/>
      <c r="G10" s="214"/>
      <c r="H10" s="214"/>
      <c r="I10" s="214"/>
      <c r="J10" s="214"/>
      <c r="K10" s="214"/>
      <c r="L10" s="215"/>
    </row>
    <row r="11" spans="1:29" ht="13.5" thickBot="1">
      <c r="A11" s="210" t="s">
        <v>316</v>
      </c>
      <c r="B11" s="211"/>
      <c r="C11" s="211"/>
      <c r="D11" s="211"/>
      <c r="E11" s="211"/>
      <c r="F11" s="211"/>
      <c r="G11" s="211"/>
      <c r="H11" s="211"/>
      <c r="I11" s="211"/>
      <c r="J11" s="211"/>
      <c r="K11" s="211"/>
      <c r="L11" s="212"/>
    </row>
    <row r="12" spans="1:29" ht="39" customHeight="1" thickBot="1">
      <c r="A12" s="213" t="s">
        <v>317</v>
      </c>
      <c r="B12" s="214"/>
      <c r="C12" s="214"/>
      <c r="D12" s="214"/>
      <c r="E12" s="214"/>
      <c r="F12" s="214"/>
      <c r="G12" s="214"/>
      <c r="H12" s="214"/>
      <c r="I12" s="214"/>
      <c r="J12" s="214"/>
      <c r="K12" s="214"/>
      <c r="L12" s="215"/>
    </row>
    <row r="13" spans="1:29" s="83" customFormat="1" ht="15" thickBot="1">
      <c r="A13" s="210" t="s">
        <v>327</v>
      </c>
      <c r="B13" s="211"/>
      <c r="C13" s="211"/>
      <c r="D13" s="211"/>
      <c r="E13" s="211"/>
      <c r="F13" s="211"/>
      <c r="G13" s="211"/>
      <c r="H13" s="211"/>
      <c r="I13" s="211"/>
      <c r="J13" s="211"/>
      <c r="K13" s="211"/>
      <c r="L13" s="212"/>
    </row>
    <row r="14" spans="1:29" s="83" customFormat="1" ht="78" customHeight="1" thickBot="1">
      <c r="A14" s="213" t="s">
        <v>328</v>
      </c>
      <c r="B14" s="214"/>
      <c r="C14" s="214"/>
      <c r="D14" s="214"/>
      <c r="E14" s="214"/>
      <c r="F14" s="214"/>
      <c r="G14" s="214"/>
      <c r="H14" s="214"/>
      <c r="I14" s="214"/>
      <c r="J14" s="214"/>
      <c r="K14" s="214"/>
      <c r="L14" s="215"/>
    </row>
    <row r="15" spans="1:29" s="83" customFormat="1" ht="15" thickBot="1">
      <c r="A15" s="210" t="s">
        <v>341</v>
      </c>
      <c r="B15" s="211"/>
      <c r="C15" s="211"/>
      <c r="D15" s="211"/>
      <c r="E15" s="211"/>
      <c r="F15" s="211"/>
      <c r="G15" s="211"/>
      <c r="H15" s="211"/>
      <c r="I15" s="211"/>
      <c r="J15" s="211"/>
      <c r="K15" s="211"/>
      <c r="L15" s="212"/>
    </row>
    <row r="16" spans="1:29" s="83" customFormat="1" ht="54.75" customHeight="1" thickBot="1">
      <c r="A16" s="213" t="s">
        <v>342</v>
      </c>
      <c r="B16" s="214"/>
      <c r="C16" s="214"/>
      <c r="D16" s="214"/>
      <c r="E16" s="214"/>
      <c r="F16" s="214"/>
      <c r="G16" s="214"/>
      <c r="H16" s="214"/>
      <c r="I16" s="214"/>
      <c r="J16" s="214"/>
      <c r="K16" s="214"/>
      <c r="L16" s="215"/>
    </row>
    <row r="17" spans="1:12" s="82" customFormat="1" ht="12.75">
      <c r="A17" s="221"/>
      <c r="B17" s="221"/>
      <c r="C17" s="221"/>
      <c r="D17" s="221"/>
      <c r="E17" s="221"/>
      <c r="F17" s="221"/>
      <c r="G17" s="221"/>
      <c r="H17" s="221"/>
      <c r="I17" s="221"/>
      <c r="J17" s="221"/>
      <c r="K17" s="221"/>
      <c r="L17" s="221"/>
    </row>
    <row r="18" spans="1:12" s="82" customFormat="1" ht="25.5" customHeight="1" thickBot="1">
      <c r="A18" s="218" t="s">
        <v>162</v>
      </c>
      <c r="B18" s="219"/>
      <c r="C18" s="219"/>
      <c r="D18" s="219"/>
      <c r="E18" s="219"/>
      <c r="F18" s="219"/>
      <c r="G18" s="219"/>
      <c r="H18" s="219"/>
      <c r="I18" s="219"/>
      <c r="J18" s="219"/>
      <c r="K18" s="219"/>
      <c r="L18" s="220"/>
    </row>
    <row r="19" spans="1:12" ht="13.5" thickBot="1">
      <c r="A19" s="210" t="s">
        <v>335</v>
      </c>
      <c r="B19" s="211"/>
      <c r="C19" s="211"/>
      <c r="D19" s="211"/>
      <c r="E19" s="211"/>
      <c r="F19" s="211"/>
      <c r="G19" s="211"/>
      <c r="H19" s="211"/>
      <c r="I19" s="211"/>
      <c r="J19" s="211"/>
      <c r="K19" s="211"/>
      <c r="L19" s="212"/>
    </row>
    <row r="20" spans="1:12" ht="82.5" customHeight="1" thickBot="1">
      <c r="A20" s="213" t="s">
        <v>336</v>
      </c>
      <c r="B20" s="222"/>
      <c r="C20" s="222"/>
      <c r="D20" s="222"/>
      <c r="E20" s="222"/>
      <c r="F20" s="222"/>
      <c r="G20" s="222"/>
      <c r="H20" s="222"/>
      <c r="I20" s="222"/>
      <c r="J20" s="222"/>
      <c r="K20" s="222"/>
      <c r="L20" s="223"/>
    </row>
    <row r="21" spans="1:12" ht="15.75" customHeight="1" thickBot="1">
      <c r="A21" s="210" t="s">
        <v>337</v>
      </c>
      <c r="B21" s="211"/>
      <c r="C21" s="211"/>
      <c r="D21" s="211"/>
      <c r="E21" s="211"/>
      <c r="F21" s="211"/>
      <c r="G21" s="211"/>
      <c r="H21" s="211"/>
      <c r="I21" s="211"/>
      <c r="J21" s="211"/>
      <c r="K21" s="211"/>
      <c r="L21" s="212"/>
    </row>
    <row r="22" spans="1:12" ht="111" customHeight="1" thickBot="1">
      <c r="A22" s="213" t="s">
        <v>338</v>
      </c>
      <c r="B22" s="222"/>
      <c r="C22" s="222"/>
      <c r="D22" s="222"/>
      <c r="E22" s="222"/>
      <c r="F22" s="222"/>
      <c r="G22" s="222"/>
      <c r="H22" s="222"/>
      <c r="I22" s="222"/>
      <c r="J22" s="222"/>
      <c r="K22" s="222"/>
      <c r="L22" s="223"/>
    </row>
    <row r="23" spans="1:12" ht="13.5" thickBot="1">
      <c r="A23" s="210" t="s">
        <v>352</v>
      </c>
      <c r="B23" s="211"/>
      <c r="C23" s="211"/>
      <c r="D23" s="211"/>
      <c r="E23" s="211"/>
      <c r="F23" s="211"/>
      <c r="G23" s="211"/>
      <c r="H23" s="211"/>
      <c r="I23" s="211"/>
      <c r="J23" s="211"/>
      <c r="K23" s="211"/>
      <c r="L23" s="212"/>
    </row>
    <row r="24" spans="1:12" ht="110.25" customHeight="1" thickBot="1">
      <c r="A24" s="213" t="s">
        <v>353</v>
      </c>
      <c r="B24" s="222"/>
      <c r="C24" s="222"/>
      <c r="D24" s="222"/>
      <c r="E24" s="222"/>
      <c r="F24" s="222"/>
      <c r="G24" s="222"/>
      <c r="H24" s="222"/>
      <c r="I24" s="222"/>
      <c r="J24" s="222"/>
      <c r="K24" s="222"/>
      <c r="L24" s="223"/>
    </row>
    <row r="25" spans="1:12" ht="13.5" thickBot="1">
      <c r="A25" s="210" t="s">
        <v>358</v>
      </c>
      <c r="B25" s="211"/>
      <c r="C25" s="211"/>
      <c r="D25" s="211"/>
      <c r="E25" s="211"/>
      <c r="F25" s="211"/>
      <c r="G25" s="211"/>
      <c r="H25" s="211"/>
      <c r="I25" s="211"/>
      <c r="J25" s="211"/>
      <c r="K25" s="211"/>
      <c r="L25" s="212"/>
    </row>
    <row r="26" spans="1:12" ht="82.5" customHeight="1" thickBot="1">
      <c r="A26" s="213" t="s">
        <v>359</v>
      </c>
      <c r="B26" s="222"/>
      <c r="C26" s="222"/>
      <c r="D26" s="222"/>
      <c r="E26" s="222"/>
      <c r="F26" s="222"/>
      <c r="G26" s="222"/>
      <c r="H26" s="222"/>
      <c r="I26" s="222"/>
      <c r="J26" s="222"/>
      <c r="K26" s="222"/>
      <c r="L26" s="223"/>
    </row>
    <row r="27" spans="1:12" ht="12.75">
      <c r="A27" s="104"/>
      <c r="B27" s="105"/>
      <c r="C27" s="105"/>
      <c r="D27" s="105"/>
      <c r="E27" s="105"/>
      <c r="F27" s="105"/>
      <c r="G27" s="105"/>
      <c r="H27" s="105"/>
      <c r="I27" s="105"/>
      <c r="J27" s="105"/>
      <c r="K27" s="105"/>
      <c r="L27" s="105"/>
    </row>
    <row r="28" spans="1:12">
      <c r="A28" s="106" t="s">
        <v>49</v>
      </c>
      <c r="B28" s="107"/>
      <c r="C28" s="107"/>
    </row>
    <row r="30" spans="1:12">
      <c r="E30" s="112"/>
    </row>
  </sheetData>
  <mergeCells count="23">
    <mergeCell ref="A26:L26"/>
    <mergeCell ref="A12:L12"/>
    <mergeCell ref="A13:L13"/>
    <mergeCell ref="A14:L14"/>
    <mergeCell ref="A17:L17"/>
    <mergeCell ref="A18:L18"/>
    <mergeCell ref="A25:L25"/>
    <mergeCell ref="A19:L19"/>
    <mergeCell ref="A20:L20"/>
    <mergeCell ref="A21:L21"/>
    <mergeCell ref="A22:L22"/>
    <mergeCell ref="A23:L23"/>
    <mergeCell ref="A24:L24"/>
    <mergeCell ref="A4:L4"/>
    <mergeCell ref="A15:L15"/>
    <mergeCell ref="A16:L16"/>
    <mergeCell ref="A11:L11"/>
    <mergeCell ref="A7:L7"/>
    <mergeCell ref="A8:L8"/>
    <mergeCell ref="A9:L9"/>
    <mergeCell ref="A5:L5"/>
    <mergeCell ref="A6:L6"/>
    <mergeCell ref="A10:L10"/>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R8" sqref="R8"/>
    </sheetView>
  </sheetViews>
  <sheetFormatPr defaultRowHeight="14.25"/>
  <cols>
    <col min="1" max="16384" width="9" style="83"/>
  </cols>
  <sheetData>
    <row r="1" spans="1:5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5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59" s="84" customFormat="1" ht="16.5" customHeight="1">
      <c r="A3" s="80"/>
      <c r="B3" s="80"/>
      <c r="C3" s="80"/>
      <c r="D3" s="80"/>
      <c r="E3" s="80"/>
      <c r="F3" s="80"/>
      <c r="G3" s="80"/>
      <c r="H3" s="80"/>
      <c r="I3" s="80"/>
      <c r="J3" s="80"/>
      <c r="K3" s="80"/>
      <c r="L3" s="80"/>
      <c r="M3" s="80"/>
      <c r="N3" s="86"/>
      <c r="O3" s="86"/>
      <c r="P3" s="86"/>
      <c r="Q3" s="86"/>
      <c r="R3" s="86"/>
      <c r="S3" s="86"/>
      <c r="T3" s="86"/>
      <c r="U3" s="86"/>
      <c r="V3" s="86"/>
      <c r="W3" s="86"/>
      <c r="X3" s="86"/>
      <c r="Y3" s="86"/>
      <c r="Z3" s="85"/>
      <c r="AA3" s="85"/>
      <c r="AB3" s="85"/>
      <c r="AC3" s="85"/>
    </row>
    <row r="4" spans="1:59" s="81" customFormat="1" thickBot="1">
      <c r="A4" s="218" t="s">
        <v>216</v>
      </c>
      <c r="B4" s="219"/>
      <c r="C4" s="219"/>
      <c r="D4" s="219"/>
      <c r="E4" s="219"/>
      <c r="F4" s="219"/>
      <c r="G4" s="219"/>
      <c r="H4" s="219"/>
      <c r="I4" s="219"/>
      <c r="J4" s="219"/>
      <c r="K4" s="219"/>
      <c r="L4" s="220"/>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row>
    <row r="5" spans="1:59" ht="15" customHeight="1" thickBot="1">
      <c r="A5" s="210" t="s">
        <v>349</v>
      </c>
      <c r="B5" s="216"/>
      <c r="C5" s="216"/>
      <c r="D5" s="216"/>
      <c r="E5" s="216"/>
      <c r="F5" s="216"/>
      <c r="G5" s="216"/>
      <c r="H5" s="216"/>
      <c r="I5" s="216"/>
      <c r="J5" s="216"/>
      <c r="K5" s="216"/>
      <c r="L5" s="217"/>
    </row>
    <row r="6" spans="1:59" ht="42.75" customHeight="1" thickBot="1">
      <c r="A6" s="213" t="s">
        <v>300</v>
      </c>
      <c r="B6" s="222"/>
      <c r="C6" s="222"/>
      <c r="D6" s="222"/>
      <c r="E6" s="222"/>
      <c r="F6" s="222"/>
      <c r="G6" s="222"/>
      <c r="H6" s="222"/>
      <c r="I6" s="222"/>
      <c r="J6" s="222"/>
      <c r="K6" s="222"/>
      <c r="L6" s="223"/>
    </row>
    <row r="7" spans="1:59" ht="15" customHeight="1" thickBot="1">
      <c r="A7" s="210" t="s">
        <v>305</v>
      </c>
      <c r="B7" s="211"/>
      <c r="C7" s="211"/>
      <c r="D7" s="211"/>
      <c r="E7" s="211"/>
      <c r="F7" s="211"/>
      <c r="G7" s="211"/>
      <c r="H7" s="211"/>
      <c r="I7" s="211"/>
      <c r="J7" s="211"/>
      <c r="K7" s="211"/>
      <c r="L7" s="212"/>
    </row>
    <row r="8" spans="1:59" ht="58.5" customHeight="1" thickBot="1">
      <c r="A8" s="213" t="s">
        <v>306</v>
      </c>
      <c r="B8" s="222"/>
      <c r="C8" s="222"/>
      <c r="D8" s="222"/>
      <c r="E8" s="222"/>
      <c r="F8" s="222"/>
      <c r="G8" s="222"/>
      <c r="H8" s="222"/>
      <c r="I8" s="222"/>
      <c r="J8" s="222"/>
      <c r="K8" s="222"/>
      <c r="L8" s="223"/>
    </row>
    <row r="9" spans="1:59" ht="15" customHeight="1" thickBot="1">
      <c r="A9" s="210" t="s">
        <v>309</v>
      </c>
      <c r="B9" s="211"/>
      <c r="C9" s="211"/>
      <c r="D9" s="211"/>
      <c r="E9" s="211"/>
      <c r="F9" s="211"/>
      <c r="G9" s="211"/>
      <c r="H9" s="211"/>
      <c r="I9" s="211"/>
      <c r="J9" s="211"/>
      <c r="K9" s="211"/>
      <c r="L9" s="212"/>
    </row>
    <row r="10" spans="1:59" ht="64.5" customHeight="1" thickBot="1">
      <c r="A10" s="213" t="s">
        <v>310</v>
      </c>
      <c r="B10" s="222"/>
      <c r="C10" s="222"/>
      <c r="D10" s="222"/>
      <c r="E10" s="222"/>
      <c r="F10" s="222"/>
      <c r="G10" s="222"/>
      <c r="H10" s="222"/>
      <c r="I10" s="222"/>
      <c r="J10" s="222"/>
      <c r="K10" s="222"/>
      <c r="L10" s="223"/>
    </row>
    <row r="11" spans="1:59" ht="15" customHeight="1" thickBot="1">
      <c r="A11" s="210" t="s">
        <v>350</v>
      </c>
      <c r="B11" s="216"/>
      <c r="C11" s="216"/>
      <c r="D11" s="216"/>
      <c r="E11" s="216"/>
      <c r="F11" s="216"/>
      <c r="G11" s="216"/>
      <c r="H11" s="216"/>
      <c r="I11" s="216"/>
      <c r="J11" s="216"/>
      <c r="K11" s="216"/>
      <c r="L11" s="217"/>
    </row>
    <row r="12" spans="1:59" ht="78.75" customHeight="1" thickBot="1">
      <c r="A12" s="213" t="s">
        <v>351</v>
      </c>
      <c r="B12" s="222"/>
      <c r="C12" s="222"/>
      <c r="D12" s="222"/>
      <c r="E12" s="222"/>
      <c r="F12" s="222"/>
      <c r="G12" s="222"/>
      <c r="H12" s="222"/>
      <c r="I12" s="222"/>
      <c r="J12" s="222"/>
      <c r="K12" s="222"/>
      <c r="L12" s="223"/>
    </row>
    <row r="13" spans="1:59" ht="17.25" customHeight="1" thickBot="1">
      <c r="A13" s="210" t="s">
        <v>329</v>
      </c>
      <c r="B13" s="211"/>
      <c r="C13" s="211"/>
      <c r="D13" s="211"/>
      <c r="E13" s="211"/>
      <c r="F13" s="211"/>
      <c r="G13" s="211"/>
      <c r="H13" s="211"/>
      <c r="I13" s="211"/>
      <c r="J13" s="211"/>
      <c r="K13" s="211"/>
      <c r="L13" s="212"/>
    </row>
    <row r="14" spans="1:59" ht="43.5" customHeight="1" thickBot="1">
      <c r="A14" s="213" t="s">
        <v>330</v>
      </c>
      <c r="B14" s="214"/>
      <c r="C14" s="214"/>
      <c r="D14" s="214"/>
      <c r="E14" s="214"/>
      <c r="F14" s="214"/>
      <c r="G14" s="214"/>
      <c r="H14" s="214"/>
      <c r="I14" s="214"/>
      <c r="J14" s="214"/>
      <c r="K14" s="214"/>
      <c r="L14" s="215"/>
    </row>
    <row r="15" spans="1:59" ht="19.5" customHeight="1" thickBot="1">
      <c r="A15" s="210" t="s">
        <v>345</v>
      </c>
      <c r="B15" s="211"/>
      <c r="C15" s="211"/>
      <c r="D15" s="211"/>
      <c r="E15" s="211"/>
      <c r="F15" s="211"/>
      <c r="G15" s="211"/>
      <c r="H15" s="211"/>
      <c r="I15" s="211"/>
      <c r="J15" s="211"/>
      <c r="K15" s="211"/>
      <c r="L15" s="212"/>
    </row>
    <row r="16" spans="1:59" ht="99.75" customHeight="1" thickBot="1">
      <c r="A16" s="213" t="s">
        <v>346</v>
      </c>
      <c r="B16" s="214"/>
      <c r="C16" s="214"/>
      <c r="D16" s="214"/>
      <c r="E16" s="214"/>
      <c r="F16" s="214"/>
      <c r="G16" s="214"/>
      <c r="H16" s="214"/>
      <c r="I16" s="214"/>
      <c r="J16" s="214"/>
      <c r="K16" s="214"/>
      <c r="L16" s="215"/>
    </row>
    <row r="17" spans="1:12" ht="16.5" customHeight="1" thickBot="1">
      <c r="A17" s="210" t="s">
        <v>347</v>
      </c>
      <c r="B17" s="211"/>
      <c r="C17" s="211"/>
      <c r="D17" s="211"/>
      <c r="E17" s="211"/>
      <c r="F17" s="211"/>
      <c r="G17" s="211"/>
      <c r="H17" s="211"/>
      <c r="I17" s="211"/>
      <c r="J17" s="211"/>
      <c r="K17" s="211"/>
      <c r="L17" s="212"/>
    </row>
    <row r="18" spans="1:12" ht="98.25" customHeight="1" thickBot="1">
      <c r="A18" s="213" t="s">
        <v>348</v>
      </c>
      <c r="B18" s="214"/>
      <c r="C18" s="214"/>
      <c r="D18" s="214"/>
      <c r="E18" s="214"/>
      <c r="F18" s="214"/>
      <c r="G18" s="214"/>
      <c r="H18" s="214"/>
      <c r="I18" s="214"/>
      <c r="J18" s="214"/>
      <c r="K18" s="214"/>
      <c r="L18" s="215"/>
    </row>
    <row r="19" spans="1:12">
      <c r="A19" s="104"/>
      <c r="B19" s="104"/>
      <c r="C19" s="104"/>
      <c r="D19" s="104"/>
      <c r="E19" s="104"/>
      <c r="F19" s="104"/>
      <c r="G19" s="104"/>
      <c r="H19" s="104"/>
      <c r="I19" s="104"/>
      <c r="J19" s="104"/>
      <c r="K19" s="104"/>
      <c r="L19" s="104"/>
    </row>
    <row r="20" spans="1:12">
      <c r="A20" s="106" t="s">
        <v>165</v>
      </c>
      <c r="B20" s="108"/>
      <c r="C20" s="108"/>
      <c r="D20" s="100"/>
      <c r="E20" s="100"/>
      <c r="F20" s="100"/>
      <c r="G20" s="100"/>
      <c r="H20" s="100"/>
      <c r="I20" s="100"/>
      <c r="J20" s="100"/>
      <c r="K20" s="100"/>
      <c r="L20" s="100"/>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workbookViewId="0">
      <selection activeCell="N18" sqref="N18"/>
    </sheetView>
  </sheetViews>
  <sheetFormatPr defaultRowHeight="14.25"/>
  <cols>
    <col min="1" max="16384" width="9" style="83"/>
  </cols>
  <sheetData>
    <row r="1" spans="1:59" s="84" customFormat="1" ht="15.75">
      <c r="A1" s="80"/>
      <c r="B1" s="80"/>
      <c r="C1" s="80"/>
      <c r="D1" s="80"/>
      <c r="E1" s="80"/>
      <c r="F1" s="80"/>
      <c r="G1" s="80"/>
      <c r="H1" s="80"/>
      <c r="I1" s="80"/>
      <c r="J1" s="80"/>
      <c r="K1" s="80"/>
      <c r="L1" s="80"/>
      <c r="M1" s="80"/>
      <c r="N1" s="86"/>
      <c r="O1" s="86"/>
      <c r="P1" s="86"/>
      <c r="Q1" s="86"/>
      <c r="R1" s="86"/>
      <c r="S1" s="86"/>
      <c r="T1" s="86"/>
      <c r="U1" s="86"/>
      <c r="V1" s="86"/>
      <c r="W1" s="86"/>
      <c r="X1" s="86"/>
      <c r="Y1" s="86"/>
      <c r="Z1" s="85"/>
      <c r="AA1" s="85"/>
      <c r="AB1" s="85"/>
      <c r="AC1" s="85"/>
    </row>
    <row r="2" spans="1:59" s="84" customFormat="1" ht="15.75">
      <c r="A2" s="80"/>
      <c r="B2" s="80"/>
      <c r="C2" s="80"/>
      <c r="D2" s="80"/>
      <c r="E2" s="80"/>
      <c r="F2" s="80"/>
      <c r="G2" s="80"/>
      <c r="H2" s="80"/>
      <c r="I2" s="80"/>
      <c r="J2" s="80"/>
      <c r="K2" s="80"/>
      <c r="L2" s="80"/>
      <c r="M2" s="80"/>
      <c r="N2" s="86"/>
      <c r="O2" s="86"/>
      <c r="P2" s="86"/>
      <c r="Q2" s="86"/>
      <c r="R2" s="86"/>
      <c r="S2" s="86"/>
      <c r="T2" s="86"/>
      <c r="U2" s="86"/>
      <c r="V2" s="86"/>
      <c r="W2" s="86"/>
      <c r="X2" s="86"/>
      <c r="Y2" s="86"/>
      <c r="Z2" s="85"/>
      <c r="AA2" s="85"/>
      <c r="AB2" s="85"/>
      <c r="AC2" s="85"/>
    </row>
    <row r="3" spans="1:59" s="84" customFormat="1" ht="16.5" customHeight="1">
      <c r="A3" s="80"/>
      <c r="B3" s="80"/>
      <c r="C3" s="80"/>
      <c r="D3" s="80"/>
      <c r="E3" s="80"/>
      <c r="F3" s="80"/>
      <c r="G3" s="80"/>
      <c r="H3" s="80"/>
      <c r="I3" s="80"/>
      <c r="J3" s="80"/>
      <c r="K3" s="80"/>
      <c r="L3" s="80"/>
      <c r="M3" s="80"/>
      <c r="N3" s="86"/>
      <c r="O3" s="86"/>
      <c r="P3" s="86"/>
      <c r="Q3" s="86"/>
      <c r="R3" s="86"/>
      <c r="S3" s="86"/>
      <c r="T3" s="86"/>
      <c r="U3" s="86"/>
      <c r="V3" s="86"/>
      <c r="W3" s="86"/>
      <c r="X3" s="86"/>
      <c r="Y3" s="86"/>
      <c r="Z3" s="85"/>
      <c r="AA3" s="85"/>
      <c r="AB3" s="85"/>
      <c r="AC3" s="85"/>
    </row>
    <row r="4" spans="1:59" s="81" customFormat="1" thickBot="1">
      <c r="A4" s="218" t="s">
        <v>166</v>
      </c>
      <c r="B4" s="219"/>
      <c r="C4" s="219"/>
      <c r="D4" s="219"/>
      <c r="E4" s="219"/>
      <c r="F4" s="219"/>
      <c r="G4" s="219"/>
      <c r="H4" s="219"/>
      <c r="I4" s="219"/>
      <c r="J4" s="219"/>
      <c r="K4" s="219"/>
      <c r="L4" s="220"/>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row>
    <row r="5" spans="1:59" ht="17.25" customHeight="1" thickBot="1">
      <c r="A5" s="210" t="s">
        <v>314</v>
      </c>
      <c r="B5" s="216"/>
      <c r="C5" s="216"/>
      <c r="D5" s="216"/>
      <c r="E5" s="216"/>
      <c r="F5" s="216"/>
      <c r="G5" s="216"/>
      <c r="H5" s="216"/>
      <c r="I5" s="216"/>
      <c r="J5" s="216"/>
      <c r="K5" s="216"/>
      <c r="L5" s="217"/>
    </row>
    <row r="6" spans="1:59" ht="85.5" customHeight="1" thickBot="1">
      <c r="A6" s="213" t="s">
        <v>315</v>
      </c>
      <c r="B6" s="222"/>
      <c r="C6" s="222"/>
      <c r="D6" s="222"/>
      <c r="E6" s="222"/>
      <c r="F6" s="222"/>
      <c r="G6" s="222"/>
      <c r="H6" s="222"/>
      <c r="I6" s="222"/>
      <c r="J6" s="222"/>
      <c r="K6" s="222"/>
      <c r="L6" s="223"/>
    </row>
    <row r="7" spans="1:59" ht="15" customHeight="1" thickBot="1">
      <c r="A7" s="210" t="s">
        <v>318</v>
      </c>
      <c r="B7" s="211"/>
      <c r="C7" s="211"/>
      <c r="D7" s="211"/>
      <c r="E7" s="211"/>
      <c r="F7" s="211"/>
      <c r="G7" s="211"/>
      <c r="H7" s="211"/>
      <c r="I7" s="211"/>
      <c r="J7" s="211"/>
      <c r="K7" s="211"/>
      <c r="L7" s="212"/>
    </row>
    <row r="8" spans="1:59" ht="80.25" customHeight="1" thickBot="1">
      <c r="A8" s="213" t="s">
        <v>319</v>
      </c>
      <c r="B8" s="214"/>
      <c r="C8" s="214"/>
      <c r="D8" s="214"/>
      <c r="E8" s="214"/>
      <c r="F8" s="214"/>
      <c r="G8" s="214"/>
      <c r="H8" s="214"/>
      <c r="I8" s="214"/>
      <c r="J8" s="214"/>
      <c r="K8" s="214"/>
      <c r="L8" s="215"/>
    </row>
    <row r="9" spans="1:59" ht="16.5" customHeight="1" thickBot="1">
      <c r="A9" s="210" t="s">
        <v>321</v>
      </c>
      <c r="B9" s="216"/>
      <c r="C9" s="216"/>
      <c r="D9" s="216"/>
      <c r="E9" s="216"/>
      <c r="F9" s="216"/>
      <c r="G9" s="216"/>
      <c r="H9" s="216"/>
      <c r="I9" s="216"/>
      <c r="J9" s="216"/>
      <c r="K9" s="216"/>
      <c r="L9" s="217"/>
    </row>
    <row r="10" spans="1:59" ht="57" customHeight="1" thickBot="1">
      <c r="A10" s="213" t="s">
        <v>322</v>
      </c>
      <c r="B10" s="222"/>
      <c r="C10" s="222"/>
      <c r="D10" s="222"/>
      <c r="E10" s="222"/>
      <c r="F10" s="222"/>
      <c r="G10" s="222"/>
      <c r="H10" s="222"/>
      <c r="I10" s="222"/>
      <c r="J10" s="222"/>
      <c r="K10" s="222"/>
      <c r="L10" s="223"/>
    </row>
    <row r="11" spans="1:59" ht="18.75" customHeight="1" thickBot="1">
      <c r="A11" s="210" t="s">
        <v>325</v>
      </c>
      <c r="B11" s="211"/>
      <c r="C11" s="211"/>
      <c r="D11" s="211"/>
      <c r="E11" s="211"/>
      <c r="F11" s="211"/>
      <c r="G11" s="211"/>
      <c r="H11" s="211"/>
      <c r="I11" s="211"/>
      <c r="J11" s="211"/>
      <c r="K11" s="211"/>
      <c r="L11" s="212"/>
    </row>
    <row r="12" spans="1:59" ht="127.5" customHeight="1" thickBot="1">
      <c r="A12" s="213" t="s">
        <v>326</v>
      </c>
      <c r="B12" s="214"/>
      <c r="C12" s="214"/>
      <c r="D12" s="214"/>
      <c r="E12" s="214"/>
      <c r="F12" s="214"/>
      <c r="G12" s="214"/>
      <c r="H12" s="214"/>
      <c r="I12" s="214"/>
      <c r="J12" s="214"/>
      <c r="K12" s="214"/>
      <c r="L12" s="215"/>
    </row>
    <row r="13" spans="1:59" ht="17.25" customHeight="1" thickBot="1">
      <c r="A13" s="210" t="s">
        <v>331</v>
      </c>
      <c r="B13" s="211"/>
      <c r="C13" s="211"/>
      <c r="D13" s="211"/>
      <c r="E13" s="211"/>
      <c r="F13" s="211"/>
      <c r="G13" s="211"/>
      <c r="H13" s="211"/>
      <c r="I13" s="211"/>
      <c r="J13" s="211"/>
      <c r="K13" s="211"/>
      <c r="L13" s="212"/>
    </row>
    <row r="14" spans="1:59" ht="72" customHeight="1" thickBot="1">
      <c r="A14" s="213" t="s">
        <v>332</v>
      </c>
      <c r="B14" s="214"/>
      <c r="C14" s="214"/>
      <c r="D14" s="214"/>
      <c r="E14" s="214"/>
      <c r="F14" s="214"/>
      <c r="G14" s="214"/>
      <c r="H14" s="214"/>
      <c r="I14" s="214"/>
      <c r="J14" s="214"/>
      <c r="K14" s="214"/>
      <c r="L14" s="215"/>
    </row>
    <row r="15" spans="1:59" ht="15" thickBot="1">
      <c r="A15" s="210" t="s">
        <v>333</v>
      </c>
      <c r="B15" s="211"/>
      <c r="C15" s="211"/>
      <c r="D15" s="211"/>
      <c r="E15" s="211"/>
      <c r="F15" s="211"/>
      <c r="G15" s="211"/>
      <c r="H15" s="211"/>
      <c r="I15" s="211"/>
      <c r="J15" s="211"/>
      <c r="K15" s="211"/>
      <c r="L15" s="212"/>
    </row>
    <row r="16" spans="1:59" ht="75.75" customHeight="1" thickBot="1">
      <c r="A16" s="213" t="s">
        <v>334</v>
      </c>
      <c r="B16" s="214"/>
      <c r="C16" s="214"/>
      <c r="D16" s="214"/>
      <c r="E16" s="214"/>
      <c r="F16" s="214"/>
      <c r="G16" s="214"/>
      <c r="H16" s="214"/>
      <c r="I16" s="214"/>
      <c r="J16" s="214"/>
      <c r="K16" s="214"/>
      <c r="L16" s="215"/>
    </row>
    <row r="17" spans="1:12" ht="15" thickBot="1">
      <c r="A17" s="210" t="s">
        <v>360</v>
      </c>
      <c r="B17" s="211"/>
      <c r="C17" s="211"/>
      <c r="D17" s="211"/>
      <c r="E17" s="211"/>
      <c r="F17" s="211"/>
      <c r="G17" s="211"/>
      <c r="H17" s="211"/>
      <c r="I17" s="211"/>
      <c r="J17" s="211"/>
      <c r="K17" s="211"/>
      <c r="L17" s="212"/>
    </row>
    <row r="18" spans="1:12" ht="124.5" customHeight="1" thickBot="1">
      <c r="A18" s="213" t="s">
        <v>361</v>
      </c>
      <c r="B18" s="214"/>
      <c r="C18" s="214"/>
      <c r="D18" s="214"/>
      <c r="E18" s="214"/>
      <c r="F18" s="214"/>
      <c r="G18" s="214"/>
      <c r="H18" s="214"/>
      <c r="I18" s="214"/>
      <c r="J18" s="214"/>
      <c r="K18" s="214"/>
      <c r="L18" s="215"/>
    </row>
    <row r="19" spans="1:12">
      <c r="A19" s="104"/>
      <c r="B19" s="104"/>
      <c r="C19" s="104"/>
      <c r="D19" s="104"/>
      <c r="E19" s="104"/>
      <c r="F19" s="104"/>
      <c r="G19" s="104"/>
      <c r="H19" s="104"/>
      <c r="I19" s="104"/>
      <c r="J19" s="104"/>
      <c r="K19" s="104"/>
      <c r="L19" s="104"/>
    </row>
    <row r="20" spans="1:12">
      <c r="A20" s="106" t="s">
        <v>167</v>
      </c>
      <c r="B20" s="108"/>
      <c r="C20" s="108"/>
      <c r="D20" s="100"/>
      <c r="E20" s="100"/>
      <c r="F20" s="100"/>
      <c r="G20" s="100"/>
      <c r="H20" s="100"/>
      <c r="I20" s="100"/>
      <c r="J20" s="100"/>
      <c r="K20" s="100"/>
      <c r="L20" s="100"/>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A4" workbookViewId="0">
      <selection activeCell="A22" sqref="A22:XFD22"/>
    </sheetView>
  </sheetViews>
  <sheetFormatPr defaultRowHeight="12"/>
  <cols>
    <col min="1" max="2" width="9" style="124"/>
    <col min="3" max="3" width="11.625" style="125" bestFit="1" customWidth="1"/>
    <col min="4" max="4" width="13.875" style="126" customWidth="1"/>
    <col min="5" max="5" width="12.125" style="126" customWidth="1"/>
    <col min="6" max="6" width="10.25" style="126" bestFit="1" customWidth="1"/>
    <col min="7" max="7" width="9.125" style="126" bestFit="1" customWidth="1"/>
    <col min="8" max="8" width="11.375" style="126" customWidth="1"/>
    <col min="9" max="9" width="10.25" style="126" bestFit="1" customWidth="1"/>
    <col min="10" max="10" width="9.125" style="126" bestFit="1" customWidth="1"/>
    <col min="11" max="11" width="20.375" style="124" customWidth="1"/>
    <col min="12" max="16384" width="9" style="127"/>
  </cols>
  <sheetData>
    <row r="1" spans="1:12" ht="15.75" customHeight="1"/>
    <row r="2" spans="1:12" ht="15.75" customHeight="1"/>
    <row r="4" spans="1:12" ht="23.25" customHeight="1">
      <c r="A4" s="229" t="s">
        <v>247</v>
      </c>
      <c r="B4" s="230"/>
      <c r="C4" s="230"/>
      <c r="D4" s="230"/>
      <c r="E4" s="230"/>
      <c r="F4" s="230"/>
      <c r="G4" s="230"/>
      <c r="H4" s="230"/>
      <c r="I4" s="230"/>
      <c r="J4" s="230"/>
      <c r="K4" s="231"/>
    </row>
    <row r="5" spans="1:12" ht="15">
      <c r="A5" s="128"/>
      <c r="B5" s="129"/>
      <c r="C5" s="129"/>
      <c r="D5" s="129"/>
      <c r="E5" s="129" t="s">
        <v>87</v>
      </c>
      <c r="F5" s="129"/>
      <c r="G5" s="129"/>
      <c r="H5" s="129" t="s">
        <v>86</v>
      </c>
      <c r="I5" s="129"/>
      <c r="J5" s="129"/>
      <c r="K5" s="129"/>
    </row>
    <row r="6" spans="1:12" ht="12.75">
      <c r="A6" s="129" t="s">
        <v>8</v>
      </c>
      <c r="B6" s="130" t="s">
        <v>248</v>
      </c>
      <c r="C6" s="129" t="s">
        <v>85</v>
      </c>
      <c r="D6" s="129" t="s">
        <v>84</v>
      </c>
      <c r="E6" s="129" t="s">
        <v>83</v>
      </c>
      <c r="F6" s="129" t="s">
        <v>82</v>
      </c>
      <c r="G6" s="129" t="s">
        <v>81</v>
      </c>
      <c r="H6" s="129" t="s">
        <v>83</v>
      </c>
      <c r="I6" s="129" t="s">
        <v>82</v>
      </c>
      <c r="J6" s="129" t="s">
        <v>81</v>
      </c>
      <c r="K6" s="129" t="s">
        <v>80</v>
      </c>
    </row>
    <row r="7" spans="1:12" ht="20.25" customHeight="1">
      <c r="A7" s="131" t="s">
        <v>66</v>
      </c>
      <c r="B7" s="131" t="s">
        <v>65</v>
      </c>
      <c r="C7" s="132">
        <v>41907</v>
      </c>
      <c r="D7" s="133">
        <v>1546.6618000000001</v>
      </c>
      <c r="E7" s="133">
        <v>21426.5281</v>
      </c>
      <c r="F7" s="133">
        <v>11915.023999999999</v>
      </c>
      <c r="G7" s="133">
        <v>55.608747924027874</v>
      </c>
      <c r="H7" s="133">
        <v>21426.5281</v>
      </c>
      <c r="I7" s="133">
        <v>13461.685799999999</v>
      </c>
      <c r="J7" s="133">
        <v>62.827191307769546</v>
      </c>
      <c r="K7" s="131" t="s">
        <v>47</v>
      </c>
      <c r="L7" s="134"/>
    </row>
    <row r="8" spans="1:12" ht="21" customHeight="1">
      <c r="A8" s="131" t="s">
        <v>68</v>
      </c>
      <c r="B8" s="131" t="s">
        <v>67</v>
      </c>
      <c r="C8" s="132">
        <v>41907</v>
      </c>
      <c r="D8" s="133">
        <v>283.0188</v>
      </c>
      <c r="E8" s="133">
        <v>18618.137699999999</v>
      </c>
      <c r="F8" s="133">
        <v>16000</v>
      </c>
      <c r="G8" s="133">
        <v>85.93770364046668</v>
      </c>
      <c r="H8" s="133">
        <v>18618.137699999999</v>
      </c>
      <c r="I8" s="133">
        <v>16283.0188</v>
      </c>
      <c r="J8" s="133">
        <v>87.457827750409209</v>
      </c>
      <c r="K8" s="131" t="s">
        <v>47</v>
      </c>
      <c r="L8" s="134"/>
    </row>
    <row r="9" spans="1:12" ht="21.75" customHeight="1">
      <c r="A9" s="131" t="s">
        <v>64</v>
      </c>
      <c r="B9" s="131" t="s">
        <v>63</v>
      </c>
      <c r="C9" s="132">
        <v>41911</v>
      </c>
      <c r="D9" s="133">
        <v>2672.9265</v>
      </c>
      <c r="E9" s="133">
        <v>22156.26</v>
      </c>
      <c r="F9" s="133">
        <v>7709.3627999999999</v>
      </c>
      <c r="G9" s="133">
        <v>34.795415832816552</v>
      </c>
      <c r="H9" s="133">
        <v>22156.26</v>
      </c>
      <c r="I9" s="133">
        <v>10382.2893</v>
      </c>
      <c r="J9" s="133">
        <v>46.859394590964364</v>
      </c>
      <c r="K9" s="131" t="s">
        <v>62</v>
      </c>
    </row>
    <row r="10" spans="1:12" ht="19.5" customHeight="1">
      <c r="A10" s="131" t="s">
        <v>61</v>
      </c>
      <c r="B10" s="131" t="s">
        <v>60</v>
      </c>
      <c r="C10" s="132">
        <v>41925</v>
      </c>
      <c r="D10" s="133">
        <v>4257.5129999999999</v>
      </c>
      <c r="E10" s="133">
        <v>42389.280200000001</v>
      </c>
      <c r="F10" s="133">
        <v>38131.767200000002</v>
      </c>
      <c r="G10" s="133">
        <v>89.956156415224996</v>
      </c>
      <c r="H10" s="133">
        <v>42389.280200000001</v>
      </c>
      <c r="I10" s="133">
        <v>42389.280200000001</v>
      </c>
      <c r="J10" s="133">
        <v>100.00000000000001</v>
      </c>
      <c r="K10" s="131" t="s">
        <v>47</v>
      </c>
    </row>
    <row r="11" spans="1:12" ht="21.75" customHeight="1">
      <c r="A11" s="131" t="s">
        <v>211</v>
      </c>
      <c r="B11" s="131" t="s">
        <v>212</v>
      </c>
      <c r="C11" s="132">
        <v>41946</v>
      </c>
      <c r="D11" s="133">
        <v>1353.1004</v>
      </c>
      <c r="E11" s="133">
        <v>88210.847200000004</v>
      </c>
      <c r="F11" s="133">
        <v>45086.366699999999</v>
      </c>
      <c r="G11" s="133">
        <v>51.11204362177353</v>
      </c>
      <c r="H11" s="133">
        <v>88210.847200000004</v>
      </c>
      <c r="I11" s="133">
        <v>46439.467100000002</v>
      </c>
      <c r="J11" s="133">
        <v>52.645982409292628</v>
      </c>
      <c r="K11" s="131" t="s">
        <v>47</v>
      </c>
    </row>
    <row r="12" spans="1:12" ht="21.75" customHeight="1">
      <c r="A12" s="131" t="s">
        <v>64</v>
      </c>
      <c r="B12" s="131" t="s">
        <v>63</v>
      </c>
      <c r="C12" s="132">
        <v>41974</v>
      </c>
      <c r="D12" s="133">
        <v>4382.76</v>
      </c>
      <c r="E12" s="133">
        <v>22156.26</v>
      </c>
      <c r="F12" s="133">
        <v>10382.2893</v>
      </c>
      <c r="G12" s="133">
        <v>46.859394590964364</v>
      </c>
      <c r="H12" s="133">
        <v>22156.26</v>
      </c>
      <c r="I12" s="133">
        <v>14765.049300000001</v>
      </c>
      <c r="J12" s="133">
        <v>66.640530937983229</v>
      </c>
      <c r="K12" s="131" t="s">
        <v>47</v>
      </c>
    </row>
    <row r="13" spans="1:12" ht="21.75" customHeight="1">
      <c r="A13" s="131" t="s">
        <v>74</v>
      </c>
      <c r="B13" s="131" t="s">
        <v>73</v>
      </c>
      <c r="C13" s="132">
        <v>41976</v>
      </c>
      <c r="D13" s="133">
        <v>4690.2</v>
      </c>
      <c r="E13" s="133">
        <v>8000</v>
      </c>
      <c r="F13" s="133">
        <v>3168.32</v>
      </c>
      <c r="G13" s="133">
        <v>39.603999999999999</v>
      </c>
      <c r="H13" s="133">
        <v>8000</v>
      </c>
      <c r="I13" s="133">
        <v>7858.52</v>
      </c>
      <c r="J13" s="133">
        <v>98.231499999999997</v>
      </c>
      <c r="K13" s="131" t="s">
        <v>48</v>
      </c>
    </row>
    <row r="14" spans="1:12" ht="26.25" customHeight="1">
      <c r="A14" s="131" t="s">
        <v>64</v>
      </c>
      <c r="B14" s="131" t="s">
        <v>63</v>
      </c>
      <c r="C14" s="132">
        <v>41981</v>
      </c>
      <c r="D14" s="133">
        <v>3568.7181</v>
      </c>
      <c r="E14" s="133">
        <v>22156.26</v>
      </c>
      <c r="F14" s="133">
        <v>14765.049300000001</v>
      </c>
      <c r="G14" s="133">
        <v>66.640530937983229</v>
      </c>
      <c r="H14" s="133">
        <v>22156.26</v>
      </c>
      <c r="I14" s="133">
        <v>18333.767400000001</v>
      </c>
      <c r="J14" s="133">
        <v>82.74757292070052</v>
      </c>
      <c r="K14" s="131" t="s">
        <v>62</v>
      </c>
    </row>
    <row r="15" spans="1:12" ht="12.75" customHeight="1">
      <c r="A15" s="135"/>
      <c r="B15" s="136"/>
      <c r="C15" s="137"/>
      <c r="D15" s="138"/>
      <c r="E15" s="138"/>
      <c r="F15" s="138"/>
      <c r="G15" s="138"/>
      <c r="H15" s="138"/>
      <c r="I15" s="138"/>
      <c r="J15" s="138"/>
      <c r="K15" s="139"/>
    </row>
    <row r="16" spans="1:12" ht="12.75" customHeight="1">
      <c r="A16" s="232" t="s">
        <v>249</v>
      </c>
      <c r="B16" s="230"/>
      <c r="C16" s="230"/>
      <c r="D16" s="230"/>
      <c r="E16" s="230"/>
      <c r="F16" s="230"/>
      <c r="G16" s="230"/>
      <c r="H16" s="230"/>
      <c r="I16" s="230"/>
      <c r="J16" s="230"/>
      <c r="K16" s="231"/>
    </row>
    <row r="17" spans="1:11" ht="12.75">
      <c r="A17" s="129" t="s">
        <v>8</v>
      </c>
      <c r="B17" s="130" t="s">
        <v>248</v>
      </c>
      <c r="C17" s="130" t="s">
        <v>250</v>
      </c>
      <c r="D17" s="233" t="s">
        <v>251</v>
      </c>
      <c r="E17" s="234"/>
      <c r="F17" s="234"/>
      <c r="G17" s="234"/>
      <c r="H17" s="234"/>
      <c r="I17" s="234"/>
      <c r="J17" s="234"/>
      <c r="K17" s="235"/>
    </row>
    <row r="18" spans="1:11" ht="47.25" customHeight="1">
      <c r="A18" s="140" t="s">
        <v>252</v>
      </c>
      <c r="B18" s="141" t="s">
        <v>253</v>
      </c>
      <c r="C18" s="142">
        <v>41902</v>
      </c>
      <c r="D18" s="226" t="s">
        <v>254</v>
      </c>
      <c r="E18" s="227"/>
      <c r="F18" s="227"/>
      <c r="G18" s="227"/>
      <c r="H18" s="227"/>
      <c r="I18" s="227"/>
      <c r="J18" s="227"/>
      <c r="K18" s="228"/>
    </row>
    <row r="19" spans="1:11" ht="40.5" customHeight="1">
      <c r="A19" s="140" t="s">
        <v>255</v>
      </c>
      <c r="B19" s="141" t="s">
        <v>256</v>
      </c>
      <c r="C19" s="142">
        <v>41888</v>
      </c>
      <c r="D19" s="226" t="s">
        <v>257</v>
      </c>
      <c r="E19" s="227"/>
      <c r="F19" s="227"/>
      <c r="G19" s="227"/>
      <c r="H19" s="227"/>
      <c r="I19" s="227"/>
      <c r="J19" s="227"/>
      <c r="K19" s="228"/>
    </row>
    <row r="20" spans="1:11" ht="42.75" customHeight="1">
      <c r="A20" s="140" t="s">
        <v>151</v>
      </c>
      <c r="B20" s="141" t="s">
        <v>258</v>
      </c>
      <c r="C20" s="142">
        <v>41843</v>
      </c>
      <c r="D20" s="224" t="s">
        <v>259</v>
      </c>
      <c r="E20" s="225"/>
      <c r="F20" s="225"/>
      <c r="G20" s="225"/>
      <c r="H20" s="225"/>
      <c r="I20" s="225"/>
      <c r="J20" s="225"/>
      <c r="K20" s="225"/>
    </row>
    <row r="21" spans="1:11" ht="33" customHeight="1">
      <c r="A21" s="140" t="s">
        <v>126</v>
      </c>
      <c r="B21" s="141" t="s">
        <v>260</v>
      </c>
      <c r="C21" s="142">
        <v>41817</v>
      </c>
      <c r="D21" s="226" t="s">
        <v>261</v>
      </c>
      <c r="E21" s="227"/>
      <c r="F21" s="227"/>
      <c r="G21" s="227"/>
      <c r="H21" s="227"/>
      <c r="I21" s="227"/>
      <c r="J21" s="227"/>
      <c r="K21" s="228"/>
    </row>
    <row r="22" spans="1:11" ht="45.75" customHeight="1">
      <c r="A22" s="140" t="s">
        <v>152</v>
      </c>
      <c r="B22" s="141" t="s">
        <v>262</v>
      </c>
      <c r="C22" s="142">
        <v>41804</v>
      </c>
      <c r="D22" s="224" t="s">
        <v>263</v>
      </c>
      <c r="E22" s="225"/>
      <c r="F22" s="225"/>
      <c r="G22" s="225"/>
      <c r="H22" s="225"/>
      <c r="I22" s="225"/>
      <c r="J22" s="225"/>
      <c r="K22" s="225"/>
    </row>
    <row r="23" spans="1:11" ht="35.25" customHeight="1">
      <c r="A23" s="140" t="s">
        <v>153</v>
      </c>
      <c r="B23" s="141" t="s">
        <v>264</v>
      </c>
      <c r="C23" s="142">
        <v>41779</v>
      </c>
      <c r="D23" s="224" t="s">
        <v>265</v>
      </c>
      <c r="E23" s="225"/>
      <c r="F23" s="225"/>
      <c r="G23" s="225"/>
      <c r="H23" s="225"/>
      <c r="I23" s="225"/>
      <c r="J23" s="225"/>
      <c r="K23" s="225"/>
    </row>
    <row r="24" spans="1:11" ht="52.5" customHeight="1">
      <c r="A24" s="140" t="s">
        <v>154</v>
      </c>
      <c r="B24" s="141" t="s">
        <v>266</v>
      </c>
      <c r="C24" s="142">
        <v>41740</v>
      </c>
      <c r="D24" s="224" t="s">
        <v>267</v>
      </c>
      <c r="E24" s="225"/>
      <c r="F24" s="225"/>
      <c r="G24" s="225"/>
      <c r="H24" s="225"/>
      <c r="I24" s="225"/>
      <c r="J24" s="225"/>
      <c r="K24" s="225"/>
    </row>
    <row r="25" spans="1:11" ht="35.25" customHeight="1">
      <c r="A25" s="140" t="s">
        <v>155</v>
      </c>
      <c r="B25" s="141" t="s">
        <v>268</v>
      </c>
      <c r="C25" s="142">
        <v>41730</v>
      </c>
      <c r="D25" s="224" t="s">
        <v>269</v>
      </c>
      <c r="E25" s="225"/>
      <c r="F25" s="225"/>
      <c r="G25" s="225"/>
      <c r="H25" s="225"/>
      <c r="I25" s="225"/>
      <c r="J25" s="225"/>
      <c r="K25" s="225"/>
    </row>
    <row r="26" spans="1:11" ht="42.75" customHeight="1">
      <c r="A26" s="140" t="s">
        <v>156</v>
      </c>
      <c r="B26" s="141" t="s">
        <v>270</v>
      </c>
      <c r="C26" s="142">
        <v>41689</v>
      </c>
      <c r="D26" s="224" t="s">
        <v>271</v>
      </c>
      <c r="E26" s="225"/>
      <c r="F26" s="225"/>
      <c r="G26" s="225"/>
      <c r="H26" s="225"/>
      <c r="I26" s="225"/>
      <c r="J26" s="225"/>
      <c r="K26" s="225"/>
    </row>
    <row r="27" spans="1:11" ht="45.75" customHeight="1">
      <c r="A27" s="140" t="s">
        <v>157</v>
      </c>
      <c r="B27" s="141" t="s">
        <v>272</v>
      </c>
      <c r="C27" s="142">
        <v>41667</v>
      </c>
      <c r="D27" s="224" t="s">
        <v>273</v>
      </c>
      <c r="E27" s="225"/>
      <c r="F27" s="225"/>
      <c r="G27" s="225"/>
      <c r="H27" s="225"/>
      <c r="I27" s="225"/>
      <c r="J27" s="225"/>
      <c r="K27" s="225"/>
    </row>
    <row r="28" spans="1:11" ht="32.25" customHeight="1">
      <c r="A28" s="140" t="s">
        <v>68</v>
      </c>
      <c r="B28" s="141" t="s">
        <v>274</v>
      </c>
      <c r="C28" s="142">
        <v>41617</v>
      </c>
      <c r="D28" s="224" t="s">
        <v>275</v>
      </c>
      <c r="E28" s="225"/>
      <c r="F28" s="225"/>
      <c r="G28" s="225"/>
      <c r="H28" s="225"/>
      <c r="I28" s="225"/>
      <c r="J28" s="225"/>
      <c r="K28" s="225"/>
    </row>
    <row r="29" spans="1:11" ht="44.25" customHeight="1">
      <c r="A29" s="140" t="s">
        <v>158</v>
      </c>
      <c r="B29" s="141" t="s">
        <v>276</v>
      </c>
      <c r="C29" s="142">
        <v>41590</v>
      </c>
      <c r="D29" s="224" t="s">
        <v>277</v>
      </c>
      <c r="E29" s="225"/>
      <c r="F29" s="225"/>
      <c r="G29" s="225"/>
      <c r="H29" s="225"/>
      <c r="I29" s="225"/>
      <c r="J29" s="225"/>
      <c r="K29" s="225"/>
    </row>
    <row r="30" spans="1:11" ht="33.75" customHeight="1">
      <c r="A30" s="140" t="s">
        <v>159</v>
      </c>
      <c r="B30" s="141" t="s">
        <v>278</v>
      </c>
      <c r="C30" s="142">
        <v>41544</v>
      </c>
      <c r="D30" s="224" t="s">
        <v>279</v>
      </c>
      <c r="E30" s="225"/>
      <c r="F30" s="225"/>
      <c r="G30" s="225"/>
      <c r="H30" s="225"/>
      <c r="I30" s="225"/>
      <c r="J30" s="225"/>
      <c r="K30" s="225"/>
    </row>
    <row r="31" spans="1:11" ht="41.25" customHeight="1">
      <c r="A31" s="140" t="s">
        <v>136</v>
      </c>
      <c r="B31" s="141" t="s">
        <v>280</v>
      </c>
      <c r="C31" s="142">
        <v>41535</v>
      </c>
      <c r="D31" s="226" t="s">
        <v>281</v>
      </c>
      <c r="E31" s="227"/>
      <c r="F31" s="227"/>
      <c r="G31" s="227"/>
      <c r="H31" s="227"/>
      <c r="I31" s="227"/>
      <c r="J31" s="227"/>
      <c r="K31" s="228"/>
    </row>
    <row r="32" spans="1:11" ht="39.75" customHeight="1">
      <c r="A32" s="140" t="s">
        <v>160</v>
      </c>
      <c r="B32" s="141" t="s">
        <v>282</v>
      </c>
      <c r="C32" s="142">
        <v>41526</v>
      </c>
      <c r="D32" s="226" t="s">
        <v>283</v>
      </c>
      <c r="E32" s="227"/>
      <c r="F32" s="227"/>
      <c r="G32" s="227"/>
      <c r="H32" s="227"/>
      <c r="I32" s="227"/>
      <c r="J32" s="227"/>
      <c r="K32" s="228"/>
    </row>
    <row r="33" spans="1:11" ht="46.5" customHeight="1">
      <c r="A33" s="140" t="s">
        <v>161</v>
      </c>
      <c r="B33" s="141" t="s">
        <v>284</v>
      </c>
      <c r="C33" s="142">
        <v>41508</v>
      </c>
      <c r="D33" s="224" t="s">
        <v>285</v>
      </c>
      <c r="E33" s="225"/>
      <c r="F33" s="225"/>
      <c r="G33" s="225"/>
      <c r="H33" s="225"/>
      <c r="I33" s="225"/>
      <c r="J33" s="225"/>
      <c r="K33" s="225"/>
    </row>
    <row r="34" spans="1:11" ht="30" customHeight="1">
      <c r="A34" s="140" t="s">
        <v>134</v>
      </c>
      <c r="B34" s="141" t="s">
        <v>286</v>
      </c>
      <c r="C34" s="142">
        <v>41464</v>
      </c>
      <c r="D34" s="224" t="s">
        <v>287</v>
      </c>
      <c r="E34" s="225"/>
      <c r="F34" s="225"/>
      <c r="G34" s="225"/>
      <c r="H34" s="225"/>
      <c r="I34" s="225"/>
      <c r="J34" s="225"/>
      <c r="K34" s="225"/>
    </row>
    <row r="35" spans="1:11">
      <c r="A35" s="143"/>
      <c r="B35" s="144"/>
      <c r="C35" s="145"/>
      <c r="D35" s="146"/>
      <c r="E35" s="147"/>
      <c r="F35" s="147"/>
      <c r="G35" s="147"/>
      <c r="H35" s="147"/>
      <c r="I35" s="147"/>
      <c r="J35" s="147"/>
      <c r="K35" s="147"/>
    </row>
    <row r="36" spans="1:11" ht="12.75">
      <c r="A36" s="148" t="s">
        <v>288</v>
      </c>
      <c r="C36" s="149"/>
    </row>
    <row r="37" spans="1:11">
      <c r="C37" s="149"/>
    </row>
  </sheetData>
  <mergeCells count="20">
    <mergeCell ref="D26:K26"/>
    <mergeCell ref="A4:K4"/>
    <mergeCell ref="A16:K16"/>
    <mergeCell ref="D17:K17"/>
    <mergeCell ref="D18:K18"/>
    <mergeCell ref="D19:K19"/>
    <mergeCell ref="D20:K20"/>
    <mergeCell ref="D21:K21"/>
    <mergeCell ref="D22:K22"/>
    <mergeCell ref="D23:K23"/>
    <mergeCell ref="D24:K24"/>
    <mergeCell ref="D25:K25"/>
    <mergeCell ref="D33:K33"/>
    <mergeCell ref="D34:K34"/>
    <mergeCell ref="D27:K27"/>
    <mergeCell ref="D28:K28"/>
    <mergeCell ref="D29:K29"/>
    <mergeCell ref="D30:K30"/>
    <mergeCell ref="D31:K31"/>
    <mergeCell ref="D32:K32"/>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B1" workbookViewId="0">
      <selection activeCell="I30" sqref="I30"/>
    </sheetView>
  </sheetViews>
  <sheetFormatPr defaultRowHeight="12"/>
  <cols>
    <col min="1" max="2" width="9" style="119"/>
    <col min="3" max="3" width="12" style="119" customWidth="1"/>
    <col min="4" max="4" width="11.625" style="119" customWidth="1"/>
    <col min="5" max="5" width="10" style="119" customWidth="1"/>
    <col min="6" max="6" width="12.75" style="119" customWidth="1"/>
    <col min="7" max="7" width="10.125" style="119" customWidth="1"/>
    <col min="8" max="8" width="12.75" style="119" customWidth="1"/>
    <col min="9" max="9" width="10.375" style="119" customWidth="1"/>
    <col min="10" max="10" width="11.125" style="119" customWidth="1"/>
    <col min="11" max="11" width="11.75" style="119" customWidth="1"/>
    <col min="12" max="12" width="12.25" style="119" customWidth="1"/>
    <col min="13" max="13" width="17.125" style="119" customWidth="1"/>
    <col min="14" max="16384" width="9" style="119"/>
  </cols>
  <sheetData>
    <row r="1" spans="1:14" ht="14.25" customHeight="1"/>
    <row r="2" spans="1:14" ht="13.5" customHeight="1"/>
    <row r="3" spans="1:14" ht="13.5" customHeight="1"/>
    <row r="4" spans="1:14" ht="17.25" customHeight="1">
      <c r="A4" s="101"/>
      <c r="B4" s="101"/>
      <c r="C4" s="236" t="s">
        <v>224</v>
      </c>
      <c r="D4" s="237"/>
      <c r="E4" s="238"/>
      <c r="F4" s="236" t="s">
        <v>225</v>
      </c>
      <c r="G4" s="237"/>
      <c r="H4" s="238"/>
      <c r="I4" s="236" t="s">
        <v>226</v>
      </c>
      <c r="J4" s="237"/>
      <c r="K4" s="238"/>
      <c r="L4" s="236" t="s">
        <v>227</v>
      </c>
      <c r="M4" s="237"/>
      <c r="N4" s="238"/>
    </row>
    <row r="5" spans="1:14" ht="28.5" customHeight="1">
      <c r="A5" s="102" t="s">
        <v>228</v>
      </c>
      <c r="B5" s="102" t="s">
        <v>229</v>
      </c>
      <c r="C5" s="102" t="s">
        <v>230</v>
      </c>
      <c r="D5" s="102" t="s">
        <v>245</v>
      </c>
      <c r="E5" s="102" t="s">
        <v>232</v>
      </c>
      <c r="F5" s="102" t="s">
        <v>230</v>
      </c>
      <c r="G5" s="102" t="s">
        <v>244</v>
      </c>
      <c r="H5" s="102" t="s">
        <v>232</v>
      </c>
      <c r="I5" s="102" t="s">
        <v>230</v>
      </c>
      <c r="J5" s="102" t="s">
        <v>245</v>
      </c>
      <c r="K5" s="102" t="s">
        <v>232</v>
      </c>
      <c r="L5" s="102" t="s">
        <v>230</v>
      </c>
      <c r="M5" s="102" t="s">
        <v>231</v>
      </c>
      <c r="N5" s="102" t="s">
        <v>232</v>
      </c>
    </row>
    <row r="6" spans="1:14" ht="18" customHeight="1">
      <c r="A6" s="120" t="s">
        <v>136</v>
      </c>
      <c r="B6" s="120" t="s">
        <v>141</v>
      </c>
      <c r="C6" s="121">
        <v>17211.313647999999</v>
      </c>
      <c r="D6" s="121">
        <v>11110.075202</v>
      </c>
      <c r="E6" s="121">
        <v>54.916265957422809</v>
      </c>
      <c r="F6" s="121">
        <v>6194.147602</v>
      </c>
      <c r="G6" s="121">
        <v>3472.7500270000005</v>
      </c>
      <c r="H6" s="121">
        <v>78.364338171236852</v>
      </c>
      <c r="I6" s="121">
        <v>6042.1536070000002</v>
      </c>
      <c r="J6" s="121">
        <v>3607.0300939999997</v>
      </c>
      <c r="K6" s="121">
        <v>67.510485067774454</v>
      </c>
      <c r="L6" s="121">
        <v>6042.1536070000002</v>
      </c>
      <c r="M6" s="121">
        <v>3607.0300939999997</v>
      </c>
      <c r="N6" s="121">
        <v>67.510485067774454</v>
      </c>
    </row>
    <row r="7" spans="1:14" ht="18" customHeight="1">
      <c r="A7" s="120" t="s">
        <v>130</v>
      </c>
      <c r="B7" s="120" t="s">
        <v>114</v>
      </c>
      <c r="C7" s="121">
        <v>3769730.9</v>
      </c>
      <c r="D7" s="121">
        <v>3750478.4</v>
      </c>
      <c r="E7" s="121">
        <v>0.51333451220516291</v>
      </c>
      <c r="F7" s="121">
        <v>-21004.9</v>
      </c>
      <c r="G7" s="121">
        <v>-77267.3</v>
      </c>
      <c r="H7" s="121">
        <v>72.815278908412736</v>
      </c>
      <c r="I7" s="121">
        <v>117131.1</v>
      </c>
      <c r="J7" s="121">
        <v>32924.400000000001</v>
      </c>
      <c r="K7" s="121">
        <v>255.75773590407115</v>
      </c>
      <c r="L7" s="121">
        <v>112820.6</v>
      </c>
      <c r="M7" s="121">
        <v>31001.200000000001</v>
      </c>
      <c r="N7" s="121">
        <v>263.92333200005163</v>
      </c>
    </row>
    <row r="8" spans="1:14" ht="16.5" customHeight="1">
      <c r="A8" s="120" t="s">
        <v>131</v>
      </c>
      <c r="B8" s="120" t="s">
        <v>169</v>
      </c>
      <c r="C8" s="121">
        <v>17796.405615</v>
      </c>
      <c r="D8" s="121">
        <v>17121.488249000002</v>
      </c>
      <c r="E8" s="121">
        <v>3.9419316602890353</v>
      </c>
      <c r="F8" s="121">
        <v>-24.883466000000002</v>
      </c>
      <c r="G8" s="121">
        <v>1012.9852089999999</v>
      </c>
      <c r="H8" s="121">
        <v>-102.45644909510223</v>
      </c>
      <c r="I8" s="121">
        <v>107.309545</v>
      </c>
      <c r="J8" s="121">
        <v>1464.676054</v>
      </c>
      <c r="K8" s="121">
        <v>-92.67349631975344</v>
      </c>
      <c r="L8" s="121">
        <v>209.87068100000002</v>
      </c>
      <c r="M8" s="121">
        <v>1434.5702229999999</v>
      </c>
      <c r="N8" s="121">
        <v>-85.37048395155486</v>
      </c>
    </row>
    <row r="9" spans="1:14" ht="17.25" customHeight="1">
      <c r="A9" s="120" t="s">
        <v>152</v>
      </c>
      <c r="B9" s="120" t="s">
        <v>170</v>
      </c>
      <c r="C9" s="121">
        <v>44562.721329</v>
      </c>
      <c r="D9" s="121">
        <v>42706.498985999999</v>
      </c>
      <c r="E9" s="121">
        <v>4.3464633886484263</v>
      </c>
      <c r="F9" s="121">
        <v>-7043.5408939999998</v>
      </c>
      <c r="G9" s="121">
        <v>-6388.4302700000007</v>
      </c>
      <c r="H9" s="121">
        <v>-10.254641536535061</v>
      </c>
      <c r="I9" s="121">
        <v>-7073.1260510000002</v>
      </c>
      <c r="J9" s="121">
        <v>4633.2184700000007</v>
      </c>
      <c r="K9" s="121">
        <v>-252.66118135370377</v>
      </c>
      <c r="L9" s="121">
        <v>-5918.7646530000002</v>
      </c>
      <c r="M9" s="121">
        <v>5023.4712140000001</v>
      </c>
      <c r="N9" s="121">
        <v>-217.82220701304888</v>
      </c>
    </row>
    <row r="10" spans="1:14" ht="15" customHeight="1">
      <c r="A10" s="120" t="s">
        <v>138</v>
      </c>
      <c r="B10" s="120" t="s">
        <v>171</v>
      </c>
      <c r="C10" s="121">
        <v>0</v>
      </c>
      <c r="D10" s="121">
        <v>715.83545599999991</v>
      </c>
      <c r="E10" s="121">
        <v>-100</v>
      </c>
      <c r="F10" s="121">
        <v>-111.69068999999999</v>
      </c>
      <c r="G10" s="121">
        <v>77.062043000000003</v>
      </c>
      <c r="H10" s="121">
        <v>-244.93606145375614</v>
      </c>
      <c r="I10" s="121">
        <v>-109.44473000000001</v>
      </c>
      <c r="J10" s="121">
        <v>37.795460999999996</v>
      </c>
      <c r="K10" s="121">
        <v>-389.57109426446743</v>
      </c>
      <c r="L10" s="121">
        <v>-109.44473000000001</v>
      </c>
      <c r="M10" s="121">
        <v>37.795460999999996</v>
      </c>
      <c r="N10" s="121">
        <v>-389.57109426446743</v>
      </c>
    </row>
    <row r="11" spans="1:14" ht="15" customHeight="1">
      <c r="A11" s="120" t="s">
        <v>139</v>
      </c>
      <c r="B11" s="120" t="s">
        <v>172</v>
      </c>
      <c r="C11" s="121">
        <v>58559.382258000005</v>
      </c>
      <c r="D11" s="121">
        <v>53230.747304000004</v>
      </c>
      <c r="E11" s="121">
        <v>10.010445511065711</v>
      </c>
      <c r="F11" s="121">
        <v>1062.871774</v>
      </c>
      <c r="G11" s="121">
        <v>-863.02783599999998</v>
      </c>
      <c r="H11" s="121">
        <v>223.15614047007401</v>
      </c>
      <c r="I11" s="121">
        <v>2158.6553089999998</v>
      </c>
      <c r="J11" s="121">
        <v>1066.603797</v>
      </c>
      <c r="K11" s="121">
        <v>102.38586390481413</v>
      </c>
      <c r="L11" s="121">
        <v>1974.2577739999999</v>
      </c>
      <c r="M11" s="121">
        <v>1359.981683</v>
      </c>
      <c r="N11" s="121">
        <v>45.167967971815685</v>
      </c>
    </row>
    <row r="12" spans="1:14" ht="15.75" customHeight="1">
      <c r="A12" s="120" t="s">
        <v>173</v>
      </c>
      <c r="B12" s="120" t="s">
        <v>174</v>
      </c>
      <c r="C12" s="121">
        <v>16020.794713999998</v>
      </c>
      <c r="D12" s="121">
        <v>18234.984109000001</v>
      </c>
      <c r="E12" s="121">
        <v>-12.142535369181786</v>
      </c>
      <c r="F12" s="121">
        <v>3432.4677670000001</v>
      </c>
      <c r="G12" s="121">
        <v>7675.8816760000009</v>
      </c>
      <c r="H12" s="121">
        <v>-55.28242992942144</v>
      </c>
      <c r="I12" s="121">
        <v>3403.6880380000002</v>
      </c>
      <c r="J12" s="121">
        <v>7104.1013090000006</v>
      </c>
      <c r="K12" s="121">
        <v>-52.088407949814055</v>
      </c>
      <c r="L12" s="121">
        <v>3768.723954</v>
      </c>
      <c r="M12" s="121">
        <v>7104.1013090000006</v>
      </c>
      <c r="N12" s="121">
        <v>-46.950025202688174</v>
      </c>
    </row>
    <row r="13" spans="1:14" ht="15" customHeight="1">
      <c r="A13" s="120" t="s">
        <v>134</v>
      </c>
      <c r="B13" s="120" t="s">
        <v>175</v>
      </c>
      <c r="C13" s="121">
        <v>12055.742232999999</v>
      </c>
      <c r="D13" s="121">
        <v>13520.286811000002</v>
      </c>
      <c r="E13" s="121">
        <v>-10.832200518175846</v>
      </c>
      <c r="F13" s="121">
        <v>1919.816904</v>
      </c>
      <c r="G13" s="121">
        <v>2983.6758380000001</v>
      </c>
      <c r="H13" s="121">
        <v>-35.655982478080453</v>
      </c>
      <c r="I13" s="121">
        <v>1532.4114849999999</v>
      </c>
      <c r="J13" s="121">
        <v>2494.914221</v>
      </c>
      <c r="K13" s="121">
        <v>-38.578590313786989</v>
      </c>
      <c r="L13" s="121">
        <v>1564.0178069999999</v>
      </c>
      <c r="M13" s="121">
        <v>2494.914221</v>
      </c>
      <c r="N13" s="121">
        <v>-37.311760306808559</v>
      </c>
    </row>
    <row r="14" spans="1:14" ht="14.25" customHeight="1">
      <c r="A14" s="120" t="s">
        <v>176</v>
      </c>
      <c r="B14" s="120" t="s">
        <v>177</v>
      </c>
      <c r="C14" s="121">
        <v>84409.139899999995</v>
      </c>
      <c r="D14" s="121">
        <v>44135.99325</v>
      </c>
      <c r="E14" s="121">
        <v>91.247853927021339</v>
      </c>
      <c r="F14" s="121">
        <v>6193.7562639999996</v>
      </c>
      <c r="G14" s="121">
        <v>978.94928200000004</v>
      </c>
      <c r="H14" s="121">
        <v>532.69429559681726</v>
      </c>
      <c r="I14" s="121">
        <v>5213.9099040000001</v>
      </c>
      <c r="J14" s="121">
        <v>1475.4587320000001</v>
      </c>
      <c r="K14" s="121">
        <v>253.37551575790195</v>
      </c>
      <c r="L14" s="121">
        <v>5213.9099040000001</v>
      </c>
      <c r="M14" s="121">
        <v>1475.4587320000001</v>
      </c>
      <c r="N14" s="121">
        <v>253.37551575790195</v>
      </c>
    </row>
    <row r="15" spans="1:14" ht="16.5" customHeight="1">
      <c r="A15" s="120" t="s">
        <v>178</v>
      </c>
      <c r="B15" s="120" t="s">
        <v>179</v>
      </c>
      <c r="C15" s="121">
        <v>64769.184695000004</v>
      </c>
      <c r="D15" s="121">
        <v>41910.068431</v>
      </c>
      <c r="E15" s="121">
        <v>54.543256834893626</v>
      </c>
      <c r="F15" s="121">
        <v>7608.4959709999994</v>
      </c>
      <c r="G15" s="121">
        <v>4779.146017</v>
      </c>
      <c r="H15" s="121">
        <v>59.201998514706588</v>
      </c>
      <c r="I15" s="121">
        <v>11786.366714</v>
      </c>
      <c r="J15" s="121">
        <v>8257.3737419999998</v>
      </c>
      <c r="K15" s="121">
        <v>42.737474192917553</v>
      </c>
      <c r="L15" s="121">
        <v>11679.433923999999</v>
      </c>
      <c r="M15" s="121">
        <v>8249.5003059999999</v>
      </c>
      <c r="N15" s="121">
        <v>41.577471250050756</v>
      </c>
    </row>
    <row r="16" spans="1:14" ht="14.25" customHeight="1">
      <c r="A16" s="120" t="s">
        <v>180</v>
      </c>
      <c r="B16" s="120" t="s">
        <v>181</v>
      </c>
      <c r="C16" s="121">
        <v>11384.757812</v>
      </c>
      <c r="D16" s="121">
        <v>10902.314816</v>
      </c>
      <c r="E16" s="121">
        <v>4.4251427714413181</v>
      </c>
      <c r="F16" s="121">
        <v>-2305.448531</v>
      </c>
      <c r="G16" s="121">
        <v>-2779.221583</v>
      </c>
      <c r="H16" s="121">
        <v>17.046969370775788</v>
      </c>
      <c r="I16" s="121">
        <v>-1978.370279</v>
      </c>
      <c r="J16" s="121">
        <v>-2336.0516120000002</v>
      </c>
      <c r="K16" s="121">
        <v>15.311362607000492</v>
      </c>
      <c r="L16" s="121">
        <v>-1663.955162</v>
      </c>
      <c r="M16" s="121">
        <v>-2336.128882</v>
      </c>
      <c r="N16" s="121">
        <v>28.772972466507952</v>
      </c>
    </row>
    <row r="17" spans="1:14" ht="15.75" customHeight="1">
      <c r="A17" s="120" t="s">
        <v>64</v>
      </c>
      <c r="B17" s="120" t="s">
        <v>63</v>
      </c>
      <c r="C17" s="121">
        <v>15380.948219999998</v>
      </c>
      <c r="D17" s="121">
        <v>12643.840681</v>
      </c>
      <c r="E17" s="121">
        <v>21.647754096688928</v>
      </c>
      <c r="F17" s="121">
        <v>2485.96938</v>
      </c>
      <c r="G17" s="121">
        <v>691.067859</v>
      </c>
      <c r="H17" s="121">
        <v>259.7286934451397</v>
      </c>
      <c r="I17" s="121">
        <v>2497.2943690000002</v>
      </c>
      <c r="J17" s="121">
        <v>1593.064433</v>
      </c>
      <c r="K17" s="121">
        <v>56.760412025343363</v>
      </c>
      <c r="L17" s="121">
        <v>2366.3655250000002</v>
      </c>
      <c r="M17" s="121">
        <v>1019.0375710000001</v>
      </c>
      <c r="N17" s="121">
        <v>132.21572907050353</v>
      </c>
    </row>
    <row r="18" spans="1:14" ht="15" customHeight="1">
      <c r="A18" s="120" t="s">
        <v>127</v>
      </c>
      <c r="B18" s="120" t="s">
        <v>182</v>
      </c>
      <c r="C18" s="121">
        <v>368835.79878200003</v>
      </c>
      <c r="D18" s="121">
        <v>289093.57102500001</v>
      </c>
      <c r="E18" s="121">
        <v>27.58353548792828</v>
      </c>
      <c r="F18" s="121">
        <v>-145.16589099999999</v>
      </c>
      <c r="G18" s="121">
        <v>-22083.836773999999</v>
      </c>
      <c r="H18" s="121">
        <v>99.342660007472489</v>
      </c>
      <c r="I18" s="121">
        <v>-710.21051699999998</v>
      </c>
      <c r="J18" s="121">
        <v>-22763.110699000001</v>
      </c>
      <c r="K18" s="121">
        <v>96.879993572094705</v>
      </c>
      <c r="L18" s="121">
        <v>3347.923045</v>
      </c>
      <c r="M18" s="121">
        <v>-15957.719343000001</v>
      </c>
      <c r="N18" s="121">
        <v>120.97995943554803</v>
      </c>
    </row>
    <row r="19" spans="1:14" ht="16.5" customHeight="1">
      <c r="A19" s="120" t="s">
        <v>183</v>
      </c>
      <c r="B19" s="120" t="s">
        <v>184</v>
      </c>
      <c r="C19" s="121">
        <v>97043.762502999991</v>
      </c>
      <c r="D19" s="121">
        <v>102188.94432899999</v>
      </c>
      <c r="E19" s="121">
        <v>-5.0349691542315504</v>
      </c>
      <c r="F19" s="121">
        <v>3501.6306049999998</v>
      </c>
      <c r="G19" s="121">
        <v>14179.173616999999</v>
      </c>
      <c r="H19" s="121">
        <v>-75.304409836679412</v>
      </c>
      <c r="I19" s="121">
        <v>3694.1514790000001</v>
      </c>
      <c r="J19" s="121">
        <v>12479.166643999999</v>
      </c>
      <c r="K19" s="121">
        <v>-70.39745053187383</v>
      </c>
      <c r="L19" s="121">
        <v>2033.9717760000001</v>
      </c>
      <c r="M19" s="121">
        <v>11054.201692000001</v>
      </c>
      <c r="N19" s="121">
        <v>-81.600012079823017</v>
      </c>
    </row>
    <row r="20" spans="1:14" ht="16.5" customHeight="1">
      <c r="A20" s="120" t="s">
        <v>185</v>
      </c>
      <c r="B20" s="120" t="s">
        <v>186</v>
      </c>
      <c r="C20" s="121">
        <v>46209.165611000004</v>
      </c>
      <c r="D20" s="121">
        <v>39302.627879</v>
      </c>
      <c r="E20" s="121">
        <v>17.572712321585687</v>
      </c>
      <c r="F20" s="121">
        <v>5410.4128039999996</v>
      </c>
      <c r="G20" s="121">
        <v>5046.9864799999996</v>
      </c>
      <c r="H20" s="121">
        <v>7.2008578869820958</v>
      </c>
      <c r="I20" s="121">
        <v>5181.2772150000001</v>
      </c>
      <c r="J20" s="121">
        <v>4460.9482010000002</v>
      </c>
      <c r="K20" s="121">
        <v>16.147441789136344</v>
      </c>
      <c r="L20" s="121">
        <v>4943.1498869999996</v>
      </c>
      <c r="M20" s="121">
        <v>4460.9482010000002</v>
      </c>
      <c r="N20" s="121">
        <v>10.809398905190278</v>
      </c>
    </row>
    <row r="21" spans="1:14" ht="13.5" customHeight="1">
      <c r="A21" s="120" t="s">
        <v>187</v>
      </c>
      <c r="B21" s="120" t="s">
        <v>188</v>
      </c>
      <c r="C21" s="121">
        <v>25914.655992</v>
      </c>
      <c r="D21" s="121">
        <v>35280.246233999998</v>
      </c>
      <c r="E21" s="121">
        <v>-26.546272324409877</v>
      </c>
      <c r="F21" s="121">
        <v>-1823.1392430000001</v>
      </c>
      <c r="G21" s="121">
        <v>880.29645900000003</v>
      </c>
      <c r="H21" s="121">
        <v>-307.10514331399804</v>
      </c>
      <c r="I21" s="121">
        <v>-1478.7106839999999</v>
      </c>
      <c r="J21" s="121">
        <v>1519.1132419999999</v>
      </c>
      <c r="K21" s="121">
        <v>-197.34038537200772</v>
      </c>
      <c r="L21" s="121">
        <v>-1466.2744009999999</v>
      </c>
      <c r="M21" s="121">
        <v>1529.7158119999999</v>
      </c>
      <c r="N21" s="121">
        <v>-195.85273221978045</v>
      </c>
    </row>
    <row r="22" spans="1:14" ht="15" customHeight="1">
      <c r="A22" s="120" t="s">
        <v>189</v>
      </c>
      <c r="B22" s="120" t="s">
        <v>113</v>
      </c>
      <c r="C22" s="121">
        <v>128983.137216</v>
      </c>
      <c r="D22" s="121">
        <v>109459.47246500001</v>
      </c>
      <c r="E22" s="121">
        <v>17.836432344622104</v>
      </c>
      <c r="F22" s="121">
        <v>-1833.3836410000001</v>
      </c>
      <c r="G22" s="121">
        <v>1444.8689769999999</v>
      </c>
      <c r="H22" s="121">
        <v>-226.88926609848585</v>
      </c>
      <c r="I22" s="121">
        <v>6913.9527650000009</v>
      </c>
      <c r="J22" s="121">
        <v>6960.7628640000003</v>
      </c>
      <c r="K22" s="121">
        <v>-0.67248518466408358</v>
      </c>
      <c r="L22" s="121">
        <v>5278.2078140000003</v>
      </c>
      <c r="M22" s="121">
        <v>4519.6455770000002</v>
      </c>
      <c r="N22" s="121">
        <v>16.783666419779536</v>
      </c>
    </row>
    <row r="23" spans="1:14" ht="16.5" customHeight="1">
      <c r="A23" s="120" t="s">
        <v>190</v>
      </c>
      <c r="B23" s="120" t="s">
        <v>191</v>
      </c>
      <c r="C23" s="121">
        <v>2688929.9655570001</v>
      </c>
      <c r="D23" s="121">
        <v>1979286.4142150001</v>
      </c>
      <c r="E23" s="121">
        <v>35.85350489173392</v>
      </c>
      <c r="F23" s="121">
        <v>5555.3411689999994</v>
      </c>
      <c r="G23" s="121">
        <v>39170.277823000004</v>
      </c>
      <c r="H23" s="121">
        <v>-85.817457833454498</v>
      </c>
      <c r="I23" s="121">
        <v>7360.4084249999996</v>
      </c>
      <c r="J23" s="121">
        <v>28462.934986</v>
      </c>
      <c r="K23" s="121">
        <v>-74.140374389990527</v>
      </c>
      <c r="L23" s="121">
        <v>5787.8302939999994</v>
      </c>
      <c r="M23" s="121">
        <v>26997.527714999997</v>
      </c>
      <c r="N23" s="121">
        <v>-78.561628475394642</v>
      </c>
    </row>
    <row r="24" spans="1:14" ht="15.75" customHeight="1">
      <c r="A24" s="120" t="s">
        <v>157</v>
      </c>
      <c r="B24" s="120" t="s">
        <v>192</v>
      </c>
      <c r="C24" s="121">
        <v>18885.899293999999</v>
      </c>
      <c r="D24" s="121">
        <v>14537.722062999999</v>
      </c>
      <c r="E24" s="121">
        <v>29.909618660729244</v>
      </c>
      <c r="F24" s="121">
        <v>784.07077500000003</v>
      </c>
      <c r="G24" s="121">
        <v>291.880965</v>
      </c>
      <c r="H24" s="121">
        <v>168.62689555654993</v>
      </c>
      <c r="I24" s="121">
        <v>581.58623799999998</v>
      </c>
      <c r="J24" s="121">
        <v>290.65855099999999</v>
      </c>
      <c r="K24" s="121">
        <v>100.09259524589042</v>
      </c>
      <c r="L24" s="121">
        <v>611.44152199999996</v>
      </c>
      <c r="M24" s="121">
        <v>311.367997</v>
      </c>
      <c r="N24" s="121">
        <v>96.372629136962956</v>
      </c>
    </row>
    <row r="25" spans="1:14" ht="15" customHeight="1">
      <c r="A25" s="120" t="s">
        <v>155</v>
      </c>
      <c r="B25" s="120" t="s">
        <v>193</v>
      </c>
      <c r="C25" s="121">
        <v>94248.85510700001</v>
      </c>
      <c r="D25" s="121">
        <v>52265.843648000002</v>
      </c>
      <c r="E25" s="121">
        <v>80.325904125354199</v>
      </c>
      <c r="F25" s="121">
        <v>5981.5442739999999</v>
      </c>
      <c r="G25" s="121">
        <v>2248.2481440000001</v>
      </c>
      <c r="H25" s="121">
        <v>166.05356219077564</v>
      </c>
      <c r="I25" s="121">
        <v>4967.9205499999998</v>
      </c>
      <c r="J25" s="121">
        <v>1657.5826880000002</v>
      </c>
      <c r="K25" s="121">
        <v>199.70876179903726</v>
      </c>
      <c r="L25" s="121">
        <v>4995.2424419999998</v>
      </c>
      <c r="M25" s="121">
        <v>1657.5826880000002</v>
      </c>
      <c r="N25" s="121">
        <v>201.35705917797318</v>
      </c>
    </row>
    <row r="26" spans="1:14" ht="15" customHeight="1">
      <c r="A26" s="120" t="s">
        <v>194</v>
      </c>
      <c r="B26" s="120" t="s">
        <v>195</v>
      </c>
      <c r="C26" s="121">
        <v>60881.638007000009</v>
      </c>
      <c r="D26" s="121">
        <v>53232.813001999995</v>
      </c>
      <c r="E26" s="121">
        <v>14.368628245726262</v>
      </c>
      <c r="F26" s="121">
        <v>-8442.3175069999998</v>
      </c>
      <c r="G26" s="121">
        <v>-540.96039699999994</v>
      </c>
      <c r="H26" s="121">
        <v>-1460.6165541541482</v>
      </c>
      <c r="I26" s="121">
        <v>-6025.8258089999999</v>
      </c>
      <c r="J26" s="121">
        <v>899.13085799999999</v>
      </c>
      <c r="K26" s="121">
        <v>-770.18340605100229</v>
      </c>
      <c r="L26" s="121">
        <v>-6025.8258089999999</v>
      </c>
      <c r="M26" s="121">
        <v>899.13085799999999</v>
      </c>
      <c r="N26" s="121">
        <v>-770.18340605100229</v>
      </c>
    </row>
    <row r="27" spans="1:14" ht="17.25" customHeight="1">
      <c r="A27" s="120" t="s">
        <v>89</v>
      </c>
      <c r="B27" s="120" t="s">
        <v>88</v>
      </c>
      <c r="C27" s="121">
        <v>87464.539653999993</v>
      </c>
      <c r="D27" s="121">
        <v>50068.711013</v>
      </c>
      <c r="E27" s="121">
        <v>74.689018120099831</v>
      </c>
      <c r="F27" s="121">
        <v>17243.901786999999</v>
      </c>
      <c r="G27" s="121">
        <v>6854.8090469999997</v>
      </c>
      <c r="H27" s="121">
        <v>151.55918521970756</v>
      </c>
      <c r="I27" s="121">
        <v>19333.230630000002</v>
      </c>
      <c r="J27" s="121">
        <v>5576.0556919999999</v>
      </c>
      <c r="K27" s="121">
        <v>246.71875063474533</v>
      </c>
      <c r="L27" s="121">
        <v>19333.230630000002</v>
      </c>
      <c r="M27" s="121">
        <v>5576.0556919999999</v>
      </c>
      <c r="N27" s="121">
        <v>246.71875063474533</v>
      </c>
    </row>
    <row r="28" spans="1:14" ht="15" customHeight="1">
      <c r="A28" s="120" t="s">
        <v>66</v>
      </c>
      <c r="B28" s="120" t="s">
        <v>65</v>
      </c>
      <c r="C28" s="121">
        <v>34852.754589999997</v>
      </c>
      <c r="D28" s="121">
        <v>22050.057373</v>
      </c>
      <c r="E28" s="121">
        <v>58.061967823615412</v>
      </c>
      <c r="F28" s="121">
        <v>2941.4666239999997</v>
      </c>
      <c r="G28" s="121">
        <v>-296.70166899999998</v>
      </c>
      <c r="H28" s="121">
        <v>1091.3886342176256</v>
      </c>
      <c r="I28" s="121">
        <v>2471.4331000000002</v>
      </c>
      <c r="J28" s="121">
        <v>-312.81724400000002</v>
      </c>
      <c r="K28" s="121">
        <v>890.05654176788289</v>
      </c>
      <c r="L28" s="121">
        <v>2618.0227199999999</v>
      </c>
      <c r="M28" s="121">
        <v>-724.75782000000004</v>
      </c>
      <c r="N28" s="121">
        <v>461.22724691677001</v>
      </c>
    </row>
    <row r="29" spans="1:14" ht="15.75" customHeight="1">
      <c r="A29" s="120" t="s">
        <v>125</v>
      </c>
      <c r="B29" s="120" t="s">
        <v>196</v>
      </c>
      <c r="C29" s="121">
        <v>22877.420363999998</v>
      </c>
      <c r="D29" s="121">
        <v>24026.055715999999</v>
      </c>
      <c r="E29" s="121">
        <v>-4.7807903451879321</v>
      </c>
      <c r="F29" s="121">
        <v>943.2554970000001</v>
      </c>
      <c r="G29" s="121">
        <v>1192.4517840000001</v>
      </c>
      <c r="H29" s="121">
        <v>-20.897808225342885</v>
      </c>
      <c r="I29" s="121">
        <v>1306.8190650000001</v>
      </c>
      <c r="J29" s="121">
        <v>1504.930701</v>
      </c>
      <c r="K29" s="121">
        <v>-13.164170009181031</v>
      </c>
      <c r="L29" s="121">
        <v>1393.6213029999999</v>
      </c>
      <c r="M29" s="121">
        <v>1335.139443</v>
      </c>
      <c r="N29" s="121">
        <v>4.3802061504971856</v>
      </c>
    </row>
    <row r="30" spans="1:14" ht="15" customHeight="1">
      <c r="A30" s="120" t="s">
        <v>135</v>
      </c>
      <c r="B30" s="120" t="s">
        <v>116</v>
      </c>
      <c r="C30" s="121">
        <v>37986.619577999998</v>
      </c>
      <c r="D30" s="121">
        <v>30657.985444999998</v>
      </c>
      <c r="E30" s="121">
        <v>23.904486960330345</v>
      </c>
      <c r="F30" s="121">
        <v>112.88204399999999</v>
      </c>
      <c r="G30" s="121">
        <v>854.04734900000005</v>
      </c>
      <c r="H30" s="121">
        <v>-86.782694878431158</v>
      </c>
      <c r="I30" s="121">
        <v>471.18156100000004</v>
      </c>
      <c r="J30" s="121">
        <v>1100.161261</v>
      </c>
      <c r="K30" s="121">
        <v>-57.171591320011025</v>
      </c>
      <c r="L30" s="121">
        <v>339.79522799999995</v>
      </c>
      <c r="M30" s="121">
        <v>1083.401194</v>
      </c>
      <c r="N30" s="121">
        <v>-68.636251290673783</v>
      </c>
    </row>
    <row r="31" spans="1:14" ht="15" customHeight="1">
      <c r="A31" s="120" t="s">
        <v>133</v>
      </c>
      <c r="B31" s="120" t="s">
        <v>197</v>
      </c>
      <c r="C31" s="121">
        <v>18729.265291</v>
      </c>
      <c r="D31" s="121">
        <v>15797.911429</v>
      </c>
      <c r="E31" s="121">
        <v>18.555325336353992</v>
      </c>
      <c r="F31" s="121">
        <v>1076.1891820000001</v>
      </c>
      <c r="G31" s="121">
        <v>-2938.1327139999999</v>
      </c>
      <c r="H31" s="121">
        <v>136.62833802135734</v>
      </c>
      <c r="I31" s="121">
        <v>1555.7964179999999</v>
      </c>
      <c r="J31" s="121">
        <v>-1472.8068460000002</v>
      </c>
      <c r="K31" s="121">
        <v>205.63478994040469</v>
      </c>
      <c r="L31" s="121">
        <v>1642.8762369999999</v>
      </c>
      <c r="M31" s="121">
        <v>-1373.4407699999999</v>
      </c>
      <c r="N31" s="121">
        <v>219.61755271033638</v>
      </c>
    </row>
    <row r="32" spans="1:14" ht="15.75" customHeight="1">
      <c r="A32" s="120" t="s">
        <v>128</v>
      </c>
      <c r="B32" s="120" t="s">
        <v>198</v>
      </c>
      <c r="C32" s="121">
        <v>34419.501851000001</v>
      </c>
      <c r="D32" s="121">
        <v>49996.004937999998</v>
      </c>
      <c r="E32" s="121">
        <v>-31.155495536726196</v>
      </c>
      <c r="F32" s="121">
        <v>-2346.6879789999998</v>
      </c>
      <c r="G32" s="121">
        <v>543.46905500000003</v>
      </c>
      <c r="H32" s="121">
        <v>-531.79790227430703</v>
      </c>
      <c r="I32" s="121">
        <v>-2125.7608789999999</v>
      </c>
      <c r="J32" s="121">
        <v>346.71894800000001</v>
      </c>
      <c r="K32" s="121">
        <v>-713.10778982866555</v>
      </c>
      <c r="L32" s="121">
        <v>-2069.2180170000001</v>
      </c>
      <c r="M32" s="121">
        <v>514.12568699999997</v>
      </c>
      <c r="N32" s="121">
        <v>-502.47318298258847</v>
      </c>
    </row>
    <row r="33" spans="1:14">
      <c r="A33" s="120" t="s">
        <v>124</v>
      </c>
      <c r="B33" s="120" t="s">
        <v>199</v>
      </c>
      <c r="C33" s="121">
        <v>23943.851628</v>
      </c>
      <c r="D33" s="121">
        <v>16115.706552000001</v>
      </c>
      <c r="E33" s="121">
        <v>48.574631529441106</v>
      </c>
      <c r="F33" s="121">
        <v>1978.2956350000002</v>
      </c>
      <c r="G33" s="121">
        <v>-770.49838399999999</v>
      </c>
      <c r="H33" s="121">
        <v>356.75532565425863</v>
      </c>
      <c r="I33" s="121">
        <v>2772.1405640000003</v>
      </c>
      <c r="J33" s="121">
        <v>140.51961599999998</v>
      </c>
      <c r="K33" s="121">
        <v>1872.7783514580628</v>
      </c>
      <c r="L33" s="121">
        <v>3397.2368350000002</v>
      </c>
      <c r="M33" s="121">
        <v>744.93054500000005</v>
      </c>
      <c r="N33" s="121">
        <v>356.0474607736752</v>
      </c>
    </row>
    <row r="34" spans="1:14">
      <c r="A34" s="120" t="s">
        <v>217</v>
      </c>
      <c r="B34" s="120" t="s">
        <v>218</v>
      </c>
      <c r="C34" s="121">
        <v>22407.935201</v>
      </c>
      <c r="D34" s="121">
        <v>14242.982996999999</v>
      </c>
      <c r="E34" s="121">
        <v>57.326138813195136</v>
      </c>
      <c r="F34" s="121">
        <v>3854.5590780000002</v>
      </c>
      <c r="G34" s="121">
        <v>4761.0338069999998</v>
      </c>
      <c r="H34" s="121">
        <v>-19.039451634794904</v>
      </c>
      <c r="I34" s="121">
        <v>3752.4347680000001</v>
      </c>
      <c r="J34" s="121">
        <v>4461.6437299999998</v>
      </c>
      <c r="K34" s="121">
        <v>-15.895687888104856</v>
      </c>
      <c r="L34" s="121">
        <v>3752.4347680000001</v>
      </c>
      <c r="M34" s="121">
        <v>4461.6437299999998</v>
      </c>
      <c r="N34" s="121">
        <v>-15.895687888104856</v>
      </c>
    </row>
    <row r="35" spans="1:14">
      <c r="A35" s="120" t="s">
        <v>160</v>
      </c>
      <c r="B35" s="120" t="s">
        <v>200</v>
      </c>
      <c r="C35" s="121">
        <v>132394.07568499999</v>
      </c>
      <c r="D35" s="121">
        <v>75547.935257000005</v>
      </c>
      <c r="E35" s="121">
        <v>75.245127791540568</v>
      </c>
      <c r="F35" s="121">
        <v>44335.761210000004</v>
      </c>
      <c r="G35" s="121">
        <v>-5062.6195539999999</v>
      </c>
      <c r="H35" s="121">
        <v>975.74744136106585</v>
      </c>
      <c r="I35" s="121">
        <v>37607.563167</v>
      </c>
      <c r="J35" s="121">
        <v>-3325.4286120000002</v>
      </c>
      <c r="K35" s="121">
        <v>1230.9087505680004</v>
      </c>
      <c r="L35" s="121">
        <v>37459.16517</v>
      </c>
      <c r="M35" s="121">
        <v>-3043.2050340000001</v>
      </c>
      <c r="N35" s="121">
        <v>1330.9116458303017</v>
      </c>
    </row>
    <row r="36" spans="1:14">
      <c r="A36" s="120" t="s">
        <v>92</v>
      </c>
      <c r="B36" s="120" t="s">
        <v>91</v>
      </c>
      <c r="C36" s="121">
        <v>35800.612659999999</v>
      </c>
      <c r="D36" s="121">
        <v>11880.727095999999</v>
      </c>
      <c r="E36" s="121">
        <v>201.33351579175104</v>
      </c>
      <c r="F36" s="121">
        <v>2670.5277219999998</v>
      </c>
      <c r="G36" s="121">
        <v>-2550.950769</v>
      </c>
      <c r="H36" s="121">
        <v>204.68754452077786</v>
      </c>
      <c r="I36" s="121">
        <v>2648.8926100000003</v>
      </c>
      <c r="J36" s="121">
        <v>-2625.8423160000002</v>
      </c>
      <c r="K36" s="121">
        <v>200.8778247596799</v>
      </c>
      <c r="L36" s="121">
        <v>2648.8926100000003</v>
      </c>
      <c r="M36" s="121">
        <v>-2625.8423160000002</v>
      </c>
      <c r="N36" s="121">
        <v>200.8778247596799</v>
      </c>
    </row>
    <row r="37" spans="1:14">
      <c r="A37" s="120" t="s">
        <v>219</v>
      </c>
      <c r="B37" s="120" t="s">
        <v>220</v>
      </c>
      <c r="C37" s="121">
        <v>64461.235041999993</v>
      </c>
      <c r="D37" s="121">
        <v>55562.120805999992</v>
      </c>
      <c r="E37" s="121">
        <v>16.016512881270383</v>
      </c>
      <c r="F37" s="121">
        <v>4875.1867119999997</v>
      </c>
      <c r="G37" s="121">
        <v>3667.8587950000001</v>
      </c>
      <c r="H37" s="121">
        <v>32.916423027130179</v>
      </c>
      <c r="I37" s="121">
        <v>4609.756547</v>
      </c>
      <c r="J37" s="121">
        <v>2830.2194549999999</v>
      </c>
      <c r="K37" s="121">
        <v>62.87629352756322</v>
      </c>
      <c r="L37" s="121">
        <v>4547.5676590000003</v>
      </c>
      <c r="M37" s="121">
        <v>2687.141275</v>
      </c>
      <c r="N37" s="121">
        <v>69.234409121269607</v>
      </c>
    </row>
    <row r="38" spans="1:14">
      <c r="A38" s="120" t="s">
        <v>137</v>
      </c>
      <c r="B38" s="120" t="s">
        <v>201</v>
      </c>
      <c r="C38" s="121">
        <v>10832.750866</v>
      </c>
      <c r="D38" s="121">
        <v>10899.424843000001</v>
      </c>
      <c r="E38" s="121">
        <v>-0.61172014083679638</v>
      </c>
      <c r="F38" s="121">
        <v>959.96584100000007</v>
      </c>
      <c r="G38" s="121">
        <v>960.08590600000002</v>
      </c>
      <c r="H38" s="121">
        <v>-1.2505651759870133E-2</v>
      </c>
      <c r="I38" s="121">
        <v>912.24986899999999</v>
      </c>
      <c r="J38" s="121">
        <v>892.186286</v>
      </c>
      <c r="K38" s="121">
        <v>2.2488109618847014</v>
      </c>
      <c r="L38" s="121">
        <v>912.24986899999999</v>
      </c>
      <c r="M38" s="121">
        <v>892.186286</v>
      </c>
      <c r="N38" s="121">
        <v>2.2488109618847014</v>
      </c>
    </row>
    <row r="39" spans="1:14">
      <c r="A39" s="120" t="s">
        <v>79</v>
      </c>
      <c r="B39" s="120" t="s">
        <v>78</v>
      </c>
      <c r="C39" s="121">
        <v>30385.530186</v>
      </c>
      <c r="D39" s="121">
        <v>19115.864566</v>
      </c>
      <c r="E39" s="121">
        <v>58.954516972486481</v>
      </c>
      <c r="F39" s="121">
        <v>2470.4866699999998</v>
      </c>
      <c r="G39" s="121">
        <v>950.21371899999997</v>
      </c>
      <c r="H39" s="121">
        <v>159.99273853885495</v>
      </c>
      <c r="I39" s="121">
        <v>2759.8173200000001</v>
      </c>
      <c r="J39" s="121">
        <v>1462.6901640000001</v>
      </c>
      <c r="K39" s="121">
        <v>88.680924226137066</v>
      </c>
      <c r="L39" s="121">
        <v>2312.6784889999999</v>
      </c>
      <c r="M39" s="121">
        <v>1099.352308</v>
      </c>
      <c r="N39" s="121">
        <v>110.36736559978186</v>
      </c>
    </row>
    <row r="40" spans="1:14">
      <c r="A40" s="120" t="s">
        <v>221</v>
      </c>
      <c r="B40" s="120" t="s">
        <v>75</v>
      </c>
      <c r="C40" s="121">
        <v>11194.221104</v>
      </c>
      <c r="D40" s="121">
        <v>8121.6583659999997</v>
      </c>
      <c r="E40" s="121">
        <v>37.831716129094815</v>
      </c>
      <c r="F40" s="121">
        <v>47.734745000000004</v>
      </c>
      <c r="G40" s="121">
        <v>-766.23538299999996</v>
      </c>
      <c r="H40" s="121">
        <v>106.22977560930515</v>
      </c>
      <c r="I40" s="121">
        <v>83.582444999999993</v>
      </c>
      <c r="J40" s="121">
        <v>20.018303</v>
      </c>
      <c r="K40" s="121">
        <v>317.53012230856928</v>
      </c>
      <c r="L40" s="121">
        <v>102.33505100000001</v>
      </c>
      <c r="M40" s="121">
        <v>27.856442999999999</v>
      </c>
      <c r="N40" s="121">
        <v>267.36582269315579</v>
      </c>
    </row>
    <row r="41" spans="1:14">
      <c r="A41" s="120" t="s">
        <v>74</v>
      </c>
      <c r="B41" s="120" t="s">
        <v>73</v>
      </c>
      <c r="C41" s="121">
        <v>9199.0467170000011</v>
      </c>
      <c r="D41" s="121">
        <v>9898.3343379999988</v>
      </c>
      <c r="E41" s="121">
        <v>-7.0646999497219625</v>
      </c>
      <c r="F41" s="121">
        <v>1627.928758</v>
      </c>
      <c r="G41" s="121">
        <v>1600.7479599999999</v>
      </c>
      <c r="H41" s="121">
        <v>1.6980060995985962</v>
      </c>
      <c r="I41" s="121">
        <v>1459.8755980000001</v>
      </c>
      <c r="J41" s="121">
        <v>1734.4663480000002</v>
      </c>
      <c r="K41" s="121">
        <v>-15.831425632248704</v>
      </c>
      <c r="L41" s="121">
        <v>1351.725025</v>
      </c>
      <c r="M41" s="121">
        <v>1543.895368</v>
      </c>
      <c r="N41" s="121">
        <v>-12.447109239594532</v>
      </c>
    </row>
    <row r="42" spans="1:14">
      <c r="A42" s="120" t="s">
        <v>70</v>
      </c>
      <c r="B42" s="120" t="s">
        <v>69</v>
      </c>
      <c r="C42" s="121">
        <v>3226.8737550000001</v>
      </c>
      <c r="D42" s="121">
        <v>7438.4671420000004</v>
      </c>
      <c r="E42" s="121">
        <v>-56.619103191569906</v>
      </c>
      <c r="F42" s="121">
        <v>-1093.8378359999999</v>
      </c>
      <c r="G42" s="121">
        <v>269.465554</v>
      </c>
      <c r="H42" s="121">
        <v>-505.92863160535916</v>
      </c>
      <c r="I42" s="121">
        <v>-904.73883499999999</v>
      </c>
      <c r="J42" s="121">
        <v>372.8655</v>
      </c>
      <c r="K42" s="121">
        <v>-342.64482366966104</v>
      </c>
      <c r="L42" s="121">
        <v>-885.97547400000008</v>
      </c>
      <c r="M42" s="121">
        <v>372.8655</v>
      </c>
      <c r="N42" s="121">
        <v>-337.61261741834528</v>
      </c>
    </row>
    <row r="43" spans="1:14">
      <c r="A43" s="120" t="s">
        <v>126</v>
      </c>
      <c r="B43" s="120" t="s">
        <v>202</v>
      </c>
      <c r="C43" s="121">
        <v>6276.2464579999996</v>
      </c>
      <c r="D43" s="121">
        <v>8263.7634589999998</v>
      </c>
      <c r="E43" s="121">
        <v>-24.050990942092021</v>
      </c>
      <c r="F43" s="121">
        <v>1204.784797</v>
      </c>
      <c r="G43" s="121">
        <v>3482.9504259999999</v>
      </c>
      <c r="H43" s="121">
        <v>-65.409074214598078</v>
      </c>
      <c r="I43" s="121">
        <v>1255.9361779999999</v>
      </c>
      <c r="J43" s="121">
        <v>3387.6137259999996</v>
      </c>
      <c r="K43" s="121">
        <v>-62.925637939158584</v>
      </c>
      <c r="L43" s="121">
        <v>1525.3355369999999</v>
      </c>
      <c r="M43" s="121">
        <v>3387.6137259999996</v>
      </c>
      <c r="N43" s="121">
        <v>-54.973156316701022</v>
      </c>
    </row>
    <row r="44" spans="1:14">
      <c r="A44" s="120" t="s">
        <v>72</v>
      </c>
      <c r="B44" s="120" t="s">
        <v>71</v>
      </c>
      <c r="C44" s="121">
        <v>27341.411625999997</v>
      </c>
      <c r="D44" s="121">
        <v>9522.0791640000007</v>
      </c>
      <c r="E44" s="121">
        <v>187.13699135551522</v>
      </c>
      <c r="F44" s="121">
        <v>1366.1882800000001</v>
      </c>
      <c r="G44" s="121">
        <v>318.09389900000002</v>
      </c>
      <c r="H44" s="121">
        <v>329.4921355910696</v>
      </c>
      <c r="I44" s="121">
        <v>1312.3370619999998</v>
      </c>
      <c r="J44" s="121">
        <v>462.00451200000003</v>
      </c>
      <c r="K44" s="121">
        <v>184.05286699884002</v>
      </c>
      <c r="L44" s="121">
        <v>1312.3370619999998</v>
      </c>
      <c r="M44" s="121">
        <v>462.00451200000003</v>
      </c>
      <c r="N44" s="121">
        <v>184.05286699884002</v>
      </c>
    </row>
    <row r="45" spans="1:14">
      <c r="A45" s="120" t="s">
        <v>129</v>
      </c>
      <c r="B45" s="120" t="s">
        <v>203</v>
      </c>
      <c r="C45" s="121">
        <v>31223.059158</v>
      </c>
      <c r="D45" s="121">
        <v>29343.819224000003</v>
      </c>
      <c r="E45" s="121">
        <v>6.4042104391884571</v>
      </c>
      <c r="F45" s="121">
        <v>2961.624272</v>
      </c>
      <c r="G45" s="121">
        <v>2493.130725</v>
      </c>
      <c r="H45" s="121">
        <v>18.791375129356684</v>
      </c>
      <c r="I45" s="121">
        <v>2480.586593</v>
      </c>
      <c r="J45" s="121">
        <v>2163.2539200000001</v>
      </c>
      <c r="K45" s="121">
        <v>14.669229075059292</v>
      </c>
      <c r="L45" s="121">
        <v>2483.8887089999998</v>
      </c>
      <c r="M45" s="121">
        <v>2163.2539200000001</v>
      </c>
      <c r="N45" s="121">
        <v>14.821874863400211</v>
      </c>
    </row>
    <row r="46" spans="1:14">
      <c r="A46" s="120" t="s">
        <v>123</v>
      </c>
      <c r="B46" s="120" t="s">
        <v>204</v>
      </c>
      <c r="C46" s="121">
        <v>16905.484410000001</v>
      </c>
      <c r="D46" s="121">
        <v>18602.422987999998</v>
      </c>
      <c r="E46" s="121">
        <v>-9.1221373640124952</v>
      </c>
      <c r="F46" s="121">
        <v>-1496.0051460000002</v>
      </c>
      <c r="G46" s="121">
        <v>1434.0003810000001</v>
      </c>
      <c r="H46" s="121">
        <v>-204.32390157084623</v>
      </c>
      <c r="I46" s="121">
        <v>-1445.9810810000001</v>
      </c>
      <c r="J46" s="121">
        <v>1498.669719</v>
      </c>
      <c r="K46" s="121">
        <v>-196.48430622624733</v>
      </c>
      <c r="L46" s="121">
        <v>-1373.7954359999999</v>
      </c>
      <c r="M46" s="121">
        <v>1498.669719</v>
      </c>
      <c r="N46" s="121">
        <v>-191.66765822937134</v>
      </c>
    </row>
    <row r="47" spans="1:14">
      <c r="A47" s="120" t="s">
        <v>90</v>
      </c>
      <c r="B47" s="120" t="s">
        <v>205</v>
      </c>
      <c r="C47" s="121">
        <v>33613.690838999995</v>
      </c>
      <c r="D47" s="121">
        <v>19316.982859</v>
      </c>
      <c r="E47" s="121">
        <v>74.01108177377192</v>
      </c>
      <c r="F47" s="121">
        <v>2245.034795</v>
      </c>
      <c r="G47" s="121">
        <v>1211.543328</v>
      </c>
      <c r="H47" s="121">
        <v>85.303714948938264</v>
      </c>
      <c r="I47" s="121">
        <v>1966.1066499999999</v>
      </c>
      <c r="J47" s="121">
        <v>1082.362226</v>
      </c>
      <c r="K47" s="121">
        <v>81.649599623037844</v>
      </c>
      <c r="L47" s="121">
        <v>2468.139909</v>
      </c>
      <c r="M47" s="121">
        <v>1082.362226</v>
      </c>
      <c r="N47" s="121">
        <v>128.03270935658097</v>
      </c>
    </row>
    <row r="48" spans="1:14">
      <c r="A48" s="120" t="s">
        <v>132</v>
      </c>
      <c r="B48" s="120" t="s">
        <v>115</v>
      </c>
      <c r="C48" s="121">
        <v>9287.8781359999994</v>
      </c>
      <c r="D48" s="121">
        <v>7078.9162079999996</v>
      </c>
      <c r="E48" s="121">
        <v>31.204803999567272</v>
      </c>
      <c r="F48" s="121">
        <v>-517.63800300000003</v>
      </c>
      <c r="G48" s="121">
        <v>767.09918099999993</v>
      </c>
      <c r="H48" s="121">
        <v>-167.47993164654417</v>
      </c>
      <c r="I48" s="121">
        <v>300.447496</v>
      </c>
      <c r="J48" s="121">
        <v>974.20430199999998</v>
      </c>
      <c r="K48" s="121">
        <v>-69.159703423276412</v>
      </c>
      <c r="L48" s="121">
        <v>147.54187099999999</v>
      </c>
      <c r="M48" s="121">
        <v>974.20430199999998</v>
      </c>
      <c r="N48" s="121">
        <v>-84.85514068280105</v>
      </c>
    </row>
    <row r="49" spans="1:14">
      <c r="A49" s="120" t="s">
        <v>140</v>
      </c>
      <c r="B49" s="120" t="s">
        <v>206</v>
      </c>
      <c r="C49" s="121">
        <v>20056.053158999999</v>
      </c>
      <c r="D49" s="121">
        <v>14098.335206</v>
      </c>
      <c r="E49" s="121">
        <v>42.258308275040172</v>
      </c>
      <c r="F49" s="121">
        <v>4611.4748890000001</v>
      </c>
      <c r="G49" s="121">
        <v>3744.5504520000004</v>
      </c>
      <c r="H49" s="121">
        <v>23.151629230605426</v>
      </c>
      <c r="I49" s="121">
        <v>3877.81306</v>
      </c>
      <c r="J49" s="121">
        <v>3203.1988940000001</v>
      </c>
      <c r="K49" s="121">
        <v>21.060639327256204</v>
      </c>
      <c r="L49" s="121">
        <v>3877.7383890000001</v>
      </c>
      <c r="M49" s="121">
        <v>3203.1988940000001</v>
      </c>
      <c r="N49" s="121">
        <v>21.058308188838929</v>
      </c>
    </row>
    <row r="50" spans="1:14">
      <c r="A50" s="120" t="s">
        <v>233</v>
      </c>
      <c r="B50" s="120" t="s">
        <v>234</v>
      </c>
      <c r="C50" s="121">
        <v>15345950.0615</v>
      </c>
      <c r="D50" s="121">
        <v>14860614.5022</v>
      </c>
      <c r="E50" s="121">
        <v>3.2659185071259986</v>
      </c>
      <c r="F50" s="121">
        <v>851982.46530000004</v>
      </c>
      <c r="G50" s="121">
        <v>691346.12419999996</v>
      </c>
      <c r="H50" s="121">
        <v>23.235299291781303</v>
      </c>
      <c r="I50" s="121">
        <v>664863.87430000002</v>
      </c>
      <c r="J50" s="121">
        <v>526222.29310000001</v>
      </c>
      <c r="K50" s="121">
        <v>26.346580716536355</v>
      </c>
      <c r="L50" s="121">
        <v>222245.435</v>
      </c>
      <c r="M50" s="121">
        <v>176786.16889999999</v>
      </c>
      <c r="N50" s="121">
        <v>25.714266213729807</v>
      </c>
    </row>
    <row r="51" spans="1:14">
      <c r="A51" s="120" t="s">
        <v>154</v>
      </c>
      <c r="B51" s="120" t="s">
        <v>235</v>
      </c>
      <c r="C51" s="121">
        <v>2187846.897502</v>
      </c>
      <c r="D51" s="121">
        <v>1448740.186855</v>
      </c>
      <c r="E51" s="121">
        <v>51.017202211494592</v>
      </c>
      <c r="F51" s="121">
        <v>20804.497468000001</v>
      </c>
      <c r="G51" s="121">
        <v>-4744.2141060000004</v>
      </c>
      <c r="H51" s="121">
        <v>538.52357847190297</v>
      </c>
      <c r="I51" s="121">
        <v>19531.38823</v>
      </c>
      <c r="J51" s="121">
        <v>-3226.8179059999998</v>
      </c>
      <c r="K51" s="121">
        <v>705.28324804703141</v>
      </c>
      <c r="L51" s="121">
        <v>15959.563105000001</v>
      </c>
      <c r="M51" s="121">
        <v>-4501.0141509999994</v>
      </c>
      <c r="N51" s="121">
        <v>454.57704796271815</v>
      </c>
    </row>
    <row r="52" spans="1:14">
      <c r="A52" s="120" t="s">
        <v>207</v>
      </c>
      <c r="B52" s="120" t="s">
        <v>208</v>
      </c>
      <c r="C52" s="121">
        <v>295.10206499999998</v>
      </c>
      <c r="D52" s="121">
        <v>220.09670400000002</v>
      </c>
      <c r="E52" s="121">
        <v>34.078366298479402</v>
      </c>
      <c r="F52" s="121">
        <v>-1341.5687230000001</v>
      </c>
      <c r="G52" s="121">
        <v>-1365.316703</v>
      </c>
      <c r="H52" s="121">
        <v>1.7393751902264591</v>
      </c>
      <c r="I52" s="121">
        <v>-1340.3867170000001</v>
      </c>
      <c r="J52" s="121">
        <v>-1364.731485</v>
      </c>
      <c r="K52" s="121">
        <v>1.7838503960359595</v>
      </c>
      <c r="L52" s="121">
        <v>-1070.345961</v>
      </c>
      <c r="M52" s="121">
        <v>-1062.2330999999999</v>
      </c>
      <c r="N52" s="121">
        <v>-0.76375524355248081</v>
      </c>
    </row>
    <row r="53" spans="1:14">
      <c r="A53" s="120" t="s">
        <v>209</v>
      </c>
      <c r="B53" s="120" t="s">
        <v>210</v>
      </c>
      <c r="C53" s="121">
        <v>69365.44600299999</v>
      </c>
      <c r="D53" s="121">
        <v>45868.327252999996</v>
      </c>
      <c r="E53" s="121">
        <v>51.227328654029293</v>
      </c>
      <c r="F53" s="121">
        <v>14082.566168000001</v>
      </c>
      <c r="G53" s="121">
        <v>-2409.5854909999998</v>
      </c>
      <c r="H53" s="121">
        <v>684.43936604862324</v>
      </c>
      <c r="I53" s="121">
        <v>13892.149904</v>
      </c>
      <c r="J53" s="121">
        <v>-41.967133000000004</v>
      </c>
      <c r="K53" s="121">
        <v>33202.451635187943</v>
      </c>
      <c r="L53" s="121">
        <v>10961.299542000001</v>
      </c>
      <c r="M53" s="121">
        <v>1415.3282400000001</v>
      </c>
      <c r="N53" s="121">
        <v>674.47048905065299</v>
      </c>
    </row>
    <row r="54" spans="1:14">
      <c r="A54" s="120" t="s">
        <v>211</v>
      </c>
      <c r="B54" s="120" t="s">
        <v>212</v>
      </c>
      <c r="C54" s="121">
        <v>299285.02209300001</v>
      </c>
      <c r="D54" s="121">
        <v>270166.75063099997</v>
      </c>
      <c r="E54" s="121">
        <v>10.777888616564237</v>
      </c>
      <c r="F54" s="121">
        <v>-12567.357217000001</v>
      </c>
      <c r="G54" s="121">
        <v>-13171.236583</v>
      </c>
      <c r="H54" s="121">
        <v>4.5848342499550956</v>
      </c>
      <c r="I54" s="121">
        <v>-7399.9581159999998</v>
      </c>
      <c r="J54" s="121">
        <v>-7089.8572560000002</v>
      </c>
      <c r="K54" s="121">
        <v>-4.373866056859856</v>
      </c>
      <c r="L54" s="121">
        <v>-9098.2804090000009</v>
      </c>
      <c r="M54" s="121">
        <v>-7916.9499670000005</v>
      </c>
      <c r="N54" s="121">
        <v>-14.921534769375919</v>
      </c>
    </row>
    <row r="55" spans="1:14">
      <c r="A55" s="120" t="s">
        <v>213</v>
      </c>
      <c r="B55" s="120" t="s">
        <v>214</v>
      </c>
      <c r="C55" s="121">
        <v>44759.869635000003</v>
      </c>
      <c r="D55" s="121">
        <v>37911.193411</v>
      </c>
      <c r="E55" s="121">
        <v>18.065050471380957</v>
      </c>
      <c r="F55" s="121">
        <v>-37.207357000000002</v>
      </c>
      <c r="G55" s="121">
        <v>-1606.6098380000001</v>
      </c>
      <c r="H55" s="121">
        <v>97.68410748397271</v>
      </c>
      <c r="I55" s="121">
        <v>357.13644599999998</v>
      </c>
      <c r="J55" s="121">
        <v>-2450.0599910000001</v>
      </c>
      <c r="K55" s="121">
        <v>114.57664087050512</v>
      </c>
      <c r="L55" s="121">
        <v>551.57409000000007</v>
      </c>
      <c r="M55" s="121">
        <v>-1975.9082010000002</v>
      </c>
      <c r="N55" s="121">
        <v>127.91496536736122</v>
      </c>
    </row>
    <row r="56" spans="1:14">
      <c r="A56" s="120" t="s">
        <v>236</v>
      </c>
      <c r="B56" s="120" t="s">
        <v>237</v>
      </c>
      <c r="C56" s="121">
        <v>19479.930713999998</v>
      </c>
      <c r="D56" s="121">
        <v>13022.291298</v>
      </c>
      <c r="E56" s="121">
        <v>49.589118137695024</v>
      </c>
      <c r="F56" s="121">
        <v>-485.92041699999999</v>
      </c>
      <c r="G56" s="121">
        <v>-3905.6328670000003</v>
      </c>
      <c r="H56" s="121">
        <v>87.558471736918648</v>
      </c>
      <c r="I56" s="121">
        <v>-307.59107299999999</v>
      </c>
      <c r="J56" s="121">
        <v>-3246.85698</v>
      </c>
      <c r="K56" s="121">
        <v>90.526497628485004</v>
      </c>
      <c r="L56" s="121">
        <v>-307.59107299999999</v>
      </c>
      <c r="M56" s="121">
        <v>-3246.85698</v>
      </c>
      <c r="N56" s="121">
        <v>90.526497628485004</v>
      </c>
    </row>
    <row r="57" spans="1:14">
      <c r="A57" s="120" t="s">
        <v>238</v>
      </c>
      <c r="B57" s="120" t="s">
        <v>239</v>
      </c>
      <c r="C57" s="121">
        <v>499484.778184</v>
      </c>
      <c r="D57" s="121">
        <v>433497.86267900001</v>
      </c>
      <c r="E57" s="121">
        <v>15.221970207004803</v>
      </c>
      <c r="F57" s="121">
        <v>25755.609084</v>
      </c>
      <c r="G57" s="121">
        <v>22653.422052999998</v>
      </c>
      <c r="H57" s="121">
        <v>13.694121019518009</v>
      </c>
      <c r="I57" s="121">
        <v>30535.502263999999</v>
      </c>
      <c r="J57" s="121">
        <v>33256.718660999999</v>
      </c>
      <c r="K57" s="121">
        <v>-8.182456076736031</v>
      </c>
      <c r="L57" s="121">
        <v>27391.999761000003</v>
      </c>
      <c r="M57" s="121">
        <v>30304.571756000001</v>
      </c>
      <c r="N57" s="121">
        <v>-9.610998691718315</v>
      </c>
    </row>
    <row r="58" spans="1:14">
      <c r="A58" s="120" t="s">
        <v>240</v>
      </c>
      <c r="B58" s="120" t="s">
        <v>241</v>
      </c>
      <c r="C58" s="121">
        <v>73827.331285000007</v>
      </c>
      <c r="D58" s="121">
        <v>59953.479646000007</v>
      </c>
      <c r="E58" s="121">
        <v>23.141028212072491</v>
      </c>
      <c r="F58" s="121">
        <v>-385.69023599999997</v>
      </c>
      <c r="G58" s="121">
        <v>-2331.3167450000001</v>
      </c>
      <c r="H58" s="121">
        <v>83.456120373724687</v>
      </c>
      <c r="I58" s="121">
        <v>233.07763399999999</v>
      </c>
      <c r="J58" s="121">
        <v>1024.1952570000001</v>
      </c>
      <c r="K58" s="121">
        <v>-77.242851652846511</v>
      </c>
      <c r="L58" s="121">
        <v>320.13823400000001</v>
      </c>
      <c r="M58" s="121">
        <v>1128.805147</v>
      </c>
      <c r="N58" s="121">
        <v>-71.639194341837992</v>
      </c>
    </row>
    <row r="59" spans="1:14">
      <c r="A59" s="120" t="s">
        <v>242</v>
      </c>
      <c r="B59" s="120" t="s">
        <v>243</v>
      </c>
      <c r="C59" s="121">
        <v>116450.841829</v>
      </c>
      <c r="D59" s="121">
        <v>92974.802565999998</v>
      </c>
      <c r="E59" s="121">
        <v>25.249894181098227</v>
      </c>
      <c r="F59" s="121">
        <v>6517.9254060000003</v>
      </c>
      <c r="G59" s="121">
        <v>6884.5217730000004</v>
      </c>
      <c r="H59" s="121">
        <v>-5.3249358355976559</v>
      </c>
      <c r="I59" s="121">
        <v>8601.1297799999993</v>
      </c>
      <c r="J59" s="121">
        <v>8461.2445430000007</v>
      </c>
      <c r="K59" s="121">
        <v>1.6532465914334771</v>
      </c>
      <c r="L59" s="121">
        <v>8511.6408790000005</v>
      </c>
      <c r="M59" s="121">
        <v>8375.6905509999997</v>
      </c>
      <c r="N59" s="121">
        <v>1.6231536632375854</v>
      </c>
    </row>
    <row r="60" spans="1:14">
      <c r="A60" s="120" t="s">
        <v>122</v>
      </c>
      <c r="B60" s="120" t="s">
        <v>215</v>
      </c>
      <c r="C60" s="121">
        <v>221646.09055399999</v>
      </c>
      <c r="D60" s="121">
        <v>207934.970669</v>
      </c>
      <c r="E60" s="121">
        <v>6.5939460980933093</v>
      </c>
      <c r="F60" s="121">
        <v>-2356.3829820000001</v>
      </c>
      <c r="G60" s="121">
        <v>816.6201440000001</v>
      </c>
      <c r="H60" s="121">
        <v>-388.55312954415677</v>
      </c>
      <c r="I60" s="121">
        <v>-1905.001489</v>
      </c>
      <c r="J60" s="121">
        <v>1332.2706599999999</v>
      </c>
      <c r="K60" s="121">
        <v>-242.9890746824673</v>
      </c>
      <c r="L60" s="121">
        <v>-1744.5881649999999</v>
      </c>
      <c r="M60" s="121">
        <v>1860.008853</v>
      </c>
      <c r="N60" s="121">
        <v>-193.79461620229179</v>
      </c>
    </row>
    <row r="61" spans="1:14">
      <c r="A61" s="120" t="s">
        <v>77</v>
      </c>
      <c r="B61" s="120" t="s">
        <v>76</v>
      </c>
      <c r="C61" s="121">
        <v>335890.90828099998</v>
      </c>
      <c r="D61" s="121">
        <v>267728.105461</v>
      </c>
      <c r="E61" s="121">
        <v>25.459711337601526</v>
      </c>
      <c r="F61" s="121">
        <v>35567.313945000002</v>
      </c>
      <c r="G61" s="121">
        <v>28170.578573999999</v>
      </c>
      <c r="H61" s="121">
        <v>26.256952272278888</v>
      </c>
      <c r="I61" s="121">
        <v>29373.5363</v>
      </c>
      <c r="J61" s="121">
        <v>21760.056153000001</v>
      </c>
      <c r="K61" s="121">
        <v>34.988329503691787</v>
      </c>
      <c r="L61" s="121">
        <v>29443.138573</v>
      </c>
      <c r="M61" s="121">
        <v>21752.415818999998</v>
      </c>
      <c r="N61" s="121">
        <v>35.35571781081169</v>
      </c>
    </row>
  </sheetData>
  <mergeCells count="4">
    <mergeCell ref="L4:N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32"/>
      <c r="B1" s="30"/>
      <c r="C1" s="30"/>
      <c r="D1" s="30"/>
      <c r="E1" s="30"/>
      <c r="F1" s="30"/>
      <c r="G1" s="30"/>
      <c r="H1" s="30"/>
      <c r="I1" s="30"/>
      <c r="J1" s="31"/>
    </row>
    <row r="2" spans="1:10" ht="14.25" customHeight="1">
      <c r="A2" s="32"/>
      <c r="B2" s="30"/>
      <c r="C2" s="30"/>
      <c r="D2" s="30"/>
      <c r="E2" s="30"/>
      <c r="F2" s="30"/>
      <c r="G2" s="30"/>
      <c r="H2" s="30"/>
      <c r="I2" s="30"/>
      <c r="J2" s="31"/>
    </row>
    <row r="3" spans="1:10" ht="14.25" customHeight="1">
      <c r="A3" s="32"/>
      <c r="B3" s="30"/>
      <c r="C3" s="30"/>
      <c r="D3" s="30"/>
      <c r="E3" s="30"/>
      <c r="F3" s="30"/>
      <c r="G3" s="30"/>
      <c r="H3" s="30"/>
      <c r="I3" s="30"/>
      <c r="J3" s="31"/>
    </row>
    <row r="4" spans="1:10" ht="5.25" customHeight="1">
      <c r="A4" s="32"/>
      <c r="B4" s="30"/>
      <c r="C4" s="30"/>
      <c r="D4" s="30"/>
      <c r="E4" s="30"/>
      <c r="F4" s="30"/>
      <c r="G4" s="30"/>
      <c r="H4" s="30"/>
      <c r="I4" s="30"/>
      <c r="J4" s="31"/>
    </row>
    <row r="5" spans="1:10" ht="8.25" customHeight="1">
      <c r="A5" s="33"/>
      <c r="B5" s="59"/>
      <c r="C5" s="59"/>
      <c r="D5" s="59"/>
      <c r="E5" s="73"/>
      <c r="F5" s="74"/>
      <c r="G5" s="74"/>
      <c r="H5" s="74"/>
      <c r="I5" s="74"/>
      <c r="J5" s="75"/>
    </row>
    <row r="6" spans="1:10" ht="15.75" customHeight="1">
      <c r="A6" s="49"/>
      <c r="B6" s="50"/>
      <c r="C6" s="50"/>
      <c r="D6" s="50"/>
      <c r="E6" s="50"/>
      <c r="F6" s="50"/>
      <c r="G6" s="50"/>
      <c r="H6" s="50"/>
      <c r="I6" s="50"/>
      <c r="J6" s="51"/>
    </row>
    <row r="7" spans="1:10" ht="15" customHeight="1">
      <c r="A7" s="48" t="s">
        <v>15</v>
      </c>
      <c r="B7" s="52"/>
      <c r="C7" s="52"/>
      <c r="D7" s="52"/>
      <c r="E7" s="52"/>
      <c r="F7" s="52"/>
      <c r="G7" s="52"/>
      <c r="H7" s="52"/>
      <c r="I7" s="52"/>
      <c r="J7" s="53"/>
    </row>
    <row r="8" spans="1:10" ht="15" customHeight="1">
      <c r="A8" s="242" t="s">
        <v>45</v>
      </c>
      <c r="B8" s="241"/>
      <c r="C8" s="241"/>
      <c r="D8" s="241"/>
      <c r="E8" s="241"/>
      <c r="F8" s="241" t="s">
        <v>16</v>
      </c>
      <c r="G8" s="241"/>
      <c r="H8" s="241"/>
      <c r="I8" s="241"/>
      <c r="J8" s="241"/>
    </row>
    <row r="9" spans="1:10" ht="31.5" customHeight="1">
      <c r="A9" s="54" t="s">
        <v>0</v>
      </c>
      <c r="B9" s="243" t="s">
        <v>17</v>
      </c>
      <c r="C9" s="244"/>
      <c r="D9" s="244"/>
      <c r="E9" s="245"/>
      <c r="F9" s="54" t="s">
        <v>25</v>
      </c>
      <c r="G9" s="239" t="s">
        <v>18</v>
      </c>
      <c r="H9" s="239"/>
      <c r="I9" s="239"/>
      <c r="J9" s="239"/>
    </row>
    <row r="10" spans="1:10" ht="31.5" customHeight="1">
      <c r="A10" s="54" t="s">
        <v>19</v>
      </c>
      <c r="B10" s="239" t="s">
        <v>20</v>
      </c>
      <c r="C10" s="239"/>
      <c r="D10" s="239"/>
      <c r="E10" s="239"/>
      <c r="F10" s="54" t="s">
        <v>1</v>
      </c>
      <c r="G10" s="239" t="s">
        <v>13</v>
      </c>
      <c r="H10" s="239"/>
      <c r="I10" s="239"/>
      <c r="J10" s="239"/>
    </row>
    <row r="11" spans="1:10" ht="31.5" customHeight="1">
      <c r="A11" s="54" t="s">
        <v>21</v>
      </c>
      <c r="B11" s="239" t="s">
        <v>22</v>
      </c>
      <c r="C11" s="239"/>
      <c r="D11" s="239"/>
      <c r="E11" s="239"/>
      <c r="F11" s="54" t="s">
        <v>26</v>
      </c>
      <c r="G11" s="239" t="s">
        <v>14</v>
      </c>
      <c r="H11" s="239"/>
      <c r="I11" s="239"/>
      <c r="J11" s="239"/>
    </row>
    <row r="12" spans="1:10" ht="31.5" customHeight="1">
      <c r="A12" s="54" t="s">
        <v>23</v>
      </c>
      <c r="B12" s="239" t="s">
        <v>24</v>
      </c>
      <c r="C12" s="239"/>
      <c r="D12" s="239"/>
      <c r="E12" s="239"/>
      <c r="F12" s="54"/>
      <c r="G12" s="240"/>
      <c r="H12" s="240"/>
      <c r="I12" s="240"/>
      <c r="J12" s="240"/>
    </row>
    <row r="13" spans="1:10" ht="15" customHeight="1">
      <c r="A13" s="32"/>
      <c r="B13" s="30"/>
      <c r="C13" s="30"/>
      <c r="D13" s="30"/>
      <c r="E13" s="30"/>
      <c r="F13" s="30"/>
      <c r="G13" s="30"/>
      <c r="H13" s="30"/>
      <c r="I13" s="30"/>
      <c r="J13" s="31"/>
    </row>
    <row r="14" spans="1:10" ht="15" customHeight="1">
      <c r="A14" s="32"/>
      <c r="B14" s="30"/>
      <c r="C14" s="30"/>
      <c r="D14" s="30"/>
      <c r="E14" s="30"/>
      <c r="F14" s="30"/>
      <c r="G14" s="30"/>
      <c r="H14" s="30"/>
      <c r="I14" s="30"/>
      <c r="J14" s="31"/>
    </row>
    <row r="15" spans="1:10" ht="24.75" customHeight="1">
      <c r="A15" s="174"/>
      <c r="B15" s="174"/>
      <c r="C15" s="174"/>
      <c r="D15" s="174"/>
      <c r="E15" s="174"/>
      <c r="F15" s="174"/>
      <c r="G15" s="174"/>
    </row>
    <row r="16" spans="1:10" ht="12" customHeight="1">
      <c r="A16" s="174"/>
      <c r="B16" s="174"/>
      <c r="C16" s="174"/>
      <c r="D16" s="174"/>
      <c r="E16" s="174"/>
      <c r="F16" s="174"/>
      <c r="G16" s="174"/>
    </row>
    <row r="17" spans="1:7" ht="14.25" customHeight="1">
      <c r="A17" s="174"/>
      <c r="B17" s="174"/>
      <c r="C17" s="174"/>
      <c r="D17" s="174"/>
      <c r="E17" s="174"/>
      <c r="F17" s="174"/>
      <c r="G17" s="174"/>
    </row>
    <row r="18" spans="1:7" ht="14.25" customHeight="1">
      <c r="A18" s="174"/>
      <c r="B18" s="174"/>
      <c r="C18" s="174"/>
      <c r="D18" s="174"/>
      <c r="E18" s="174"/>
      <c r="F18" s="174"/>
      <c r="G18" s="174"/>
    </row>
    <row r="19" spans="1:7">
      <c r="A19" s="174"/>
      <c r="B19" s="174"/>
      <c r="C19" s="174"/>
      <c r="D19" s="174"/>
      <c r="E19" s="174"/>
      <c r="F19" s="174"/>
      <c r="G19" s="174"/>
    </row>
    <row r="20" spans="1:7" ht="6.75" customHeight="1">
      <c r="A20" s="174"/>
      <c r="B20" s="174"/>
      <c r="C20" s="174"/>
      <c r="D20" s="174"/>
      <c r="E20" s="174"/>
      <c r="F20" s="174"/>
      <c r="G20" s="174"/>
    </row>
    <row r="21" spans="1:7" ht="8.25" customHeight="1">
      <c r="A21" s="174"/>
      <c r="B21" s="174"/>
      <c r="C21" s="174"/>
      <c r="D21" s="174"/>
      <c r="E21" s="174"/>
      <c r="F21" s="174"/>
      <c r="G21" s="174"/>
    </row>
    <row r="22" spans="1:7">
      <c r="A22" s="174"/>
      <c r="B22" s="174"/>
      <c r="C22" s="174"/>
      <c r="D22" s="174"/>
      <c r="E22" s="174"/>
      <c r="F22" s="174"/>
      <c r="G22" s="174"/>
    </row>
    <row r="23" spans="1:7">
      <c r="A23" s="174"/>
      <c r="B23" s="174"/>
      <c r="C23" s="174"/>
      <c r="D23" s="174"/>
      <c r="E23" s="174"/>
      <c r="F23" s="174"/>
      <c r="G23" s="174"/>
    </row>
    <row r="24" spans="1:7">
      <c r="A24" s="174"/>
      <c r="B24" s="174"/>
      <c r="C24" s="174"/>
      <c r="D24" s="174"/>
      <c r="E24" s="174"/>
      <c r="F24" s="174"/>
      <c r="G24" s="174"/>
    </row>
    <row r="25" spans="1:7">
      <c r="A25" s="174"/>
      <c r="B25" s="174"/>
      <c r="C25" s="174"/>
      <c r="D25" s="174"/>
      <c r="E25" s="174"/>
      <c r="F25" s="174"/>
      <c r="G25" s="174"/>
    </row>
    <row r="26" spans="1:7">
      <c r="A26" s="174"/>
      <c r="B26" s="174"/>
      <c r="C26" s="174"/>
      <c r="D26" s="174"/>
      <c r="E26" s="174"/>
      <c r="F26" s="174"/>
      <c r="G26" s="174"/>
    </row>
    <row r="27" spans="1:7">
      <c r="A27" s="174"/>
      <c r="B27" s="174"/>
      <c r="C27" s="174"/>
      <c r="D27" s="174"/>
      <c r="E27" s="174"/>
      <c r="F27" s="174"/>
      <c r="G27" s="174"/>
    </row>
    <row r="28" spans="1:7">
      <c r="A28" s="174"/>
      <c r="B28" s="174"/>
      <c r="C28" s="174"/>
      <c r="D28" s="174"/>
      <c r="E28" s="174"/>
      <c r="F28" s="174"/>
      <c r="G28" s="174"/>
    </row>
    <row r="29" spans="1:7">
      <c r="A29" s="174"/>
      <c r="B29" s="174"/>
      <c r="C29" s="174"/>
      <c r="D29" s="174"/>
      <c r="E29" s="174"/>
      <c r="F29" s="174"/>
      <c r="G29" s="174"/>
    </row>
    <row r="30" spans="1:7">
      <c r="A30" s="174"/>
      <c r="B30" s="174"/>
      <c r="C30" s="174"/>
      <c r="D30" s="174"/>
      <c r="E30" s="174"/>
      <c r="F30" s="174"/>
      <c r="G30" s="174"/>
    </row>
    <row r="31" spans="1:7">
      <c r="A31" s="174"/>
      <c r="B31" s="174"/>
      <c r="C31" s="174"/>
      <c r="D31" s="174"/>
      <c r="E31" s="174"/>
      <c r="F31" s="174"/>
      <c r="G31" s="174"/>
    </row>
    <row r="32" spans="1:7">
      <c r="A32" s="174"/>
      <c r="B32" s="174"/>
      <c r="C32" s="174"/>
      <c r="D32" s="174"/>
      <c r="E32" s="174"/>
      <c r="F32" s="174"/>
      <c r="G32" s="174"/>
    </row>
    <row r="33" spans="1:7">
      <c r="A33" s="174"/>
      <c r="B33" s="174"/>
      <c r="C33" s="174"/>
      <c r="D33" s="174"/>
      <c r="E33" s="174"/>
      <c r="F33" s="174"/>
      <c r="G33" s="174"/>
    </row>
    <row r="34" spans="1:7">
      <c r="A34" s="174"/>
      <c r="B34" s="174"/>
      <c r="C34" s="174"/>
      <c r="D34" s="174"/>
      <c r="E34" s="174"/>
      <c r="F34" s="174"/>
      <c r="G34" s="174"/>
    </row>
    <row r="35" spans="1:7">
      <c r="A35" s="174"/>
      <c r="B35" s="174"/>
      <c r="C35" s="174"/>
      <c r="D35" s="174"/>
      <c r="E35" s="174"/>
      <c r="F35" s="174"/>
      <c r="G35" s="174"/>
    </row>
    <row r="36" spans="1:7">
      <c r="A36" s="174"/>
      <c r="B36" s="174"/>
      <c r="C36" s="174"/>
      <c r="D36" s="174"/>
      <c r="E36" s="174"/>
      <c r="F36" s="174"/>
      <c r="G36" s="174"/>
    </row>
    <row r="37" spans="1:7">
      <c r="A37" s="174"/>
      <c r="B37" s="174"/>
      <c r="C37" s="174"/>
      <c r="D37" s="174"/>
      <c r="E37" s="174"/>
      <c r="F37" s="174"/>
      <c r="G37" s="174"/>
    </row>
    <row r="38" spans="1:7">
      <c r="A38" s="174"/>
      <c r="B38" s="174"/>
      <c r="C38" s="174"/>
      <c r="D38" s="174"/>
      <c r="E38" s="174"/>
      <c r="F38" s="174"/>
      <c r="G38" s="174"/>
    </row>
    <row r="39" spans="1:7">
      <c r="A39" s="174"/>
      <c r="B39" s="174"/>
      <c r="C39" s="174"/>
      <c r="D39" s="174"/>
      <c r="E39" s="174"/>
      <c r="F39" s="174"/>
      <c r="G39" s="174"/>
    </row>
    <row r="40" spans="1:7">
      <c r="A40" s="174"/>
      <c r="B40" s="174"/>
      <c r="C40" s="174"/>
      <c r="D40" s="174"/>
      <c r="E40" s="174"/>
      <c r="F40" s="174"/>
      <c r="G40" s="174"/>
    </row>
    <row r="41" spans="1:7">
      <c r="A41" s="174"/>
      <c r="B41" s="174"/>
      <c r="C41" s="174"/>
      <c r="D41" s="174"/>
      <c r="E41" s="174"/>
      <c r="F41" s="174"/>
      <c r="G41" s="174"/>
    </row>
    <row r="42" spans="1:7">
      <c r="A42" s="174"/>
      <c r="B42" s="174"/>
      <c r="C42" s="174"/>
      <c r="D42" s="174"/>
      <c r="E42" s="174"/>
      <c r="F42" s="174"/>
      <c r="G42" s="174"/>
    </row>
    <row r="43" spans="1:7">
      <c r="A43" s="174"/>
      <c r="B43" s="174"/>
      <c r="C43" s="174"/>
      <c r="D43" s="174"/>
      <c r="E43" s="174"/>
      <c r="F43" s="174"/>
      <c r="G43" s="174"/>
    </row>
    <row r="44" spans="1:7">
      <c r="A44" s="30"/>
      <c r="B44" s="30"/>
      <c r="C44" s="30"/>
      <c r="D44" s="30"/>
      <c r="E44" s="30"/>
      <c r="F44" s="30"/>
      <c r="G44" s="30"/>
    </row>
    <row r="45" spans="1:7">
      <c r="A45" s="30"/>
      <c r="B45" s="30"/>
      <c r="C45" s="30"/>
      <c r="D45" s="30"/>
      <c r="E45" s="30"/>
      <c r="F45" s="30"/>
      <c r="G45" s="30"/>
    </row>
    <row r="46" spans="1:7">
      <c r="A46" s="30"/>
      <c r="B46" s="30"/>
      <c r="C46" s="30"/>
      <c r="D46" s="30"/>
      <c r="E46" s="30"/>
      <c r="F46" s="30"/>
      <c r="G46" s="30"/>
    </row>
    <row r="47" spans="1:7">
      <c r="A47" s="30"/>
      <c r="B47" s="30"/>
      <c r="C47" s="30"/>
      <c r="D47" s="30"/>
      <c r="E47" s="30"/>
      <c r="F47" s="30"/>
      <c r="G47" s="30"/>
    </row>
    <row r="48" spans="1:7">
      <c r="A48" s="30"/>
      <c r="B48" s="30"/>
      <c r="C48" s="30"/>
      <c r="D48" s="30"/>
      <c r="E48" s="30"/>
      <c r="F48" s="30"/>
      <c r="G48" s="30"/>
    </row>
    <row r="49" spans="1:7">
      <c r="A49" s="30"/>
      <c r="B49" s="30"/>
      <c r="C49" s="30"/>
      <c r="D49" s="30"/>
      <c r="E49" s="30"/>
      <c r="F49" s="30"/>
      <c r="G49" s="30"/>
    </row>
    <row r="50" spans="1:7">
      <c r="A50" s="30"/>
      <c r="B50" s="30"/>
      <c r="C50" s="30"/>
      <c r="D50" s="30"/>
      <c r="E50" s="30"/>
      <c r="F50" s="30"/>
      <c r="G50" s="30"/>
    </row>
    <row r="51" spans="1:7">
      <c r="A51" s="30"/>
      <c r="B51" s="30"/>
      <c r="C51" s="30"/>
      <c r="D51" s="30"/>
      <c r="E51" s="30"/>
      <c r="F51" s="30"/>
      <c r="G51" s="30"/>
    </row>
    <row r="52" spans="1:7">
      <c r="A52" s="30"/>
      <c r="B52" s="30"/>
      <c r="C52" s="30"/>
      <c r="D52" s="30"/>
      <c r="E52" s="30"/>
      <c r="F52" s="30"/>
      <c r="G52" s="30"/>
    </row>
  </sheetData>
  <mergeCells count="11">
    <mergeCell ref="F8:J8"/>
    <mergeCell ref="A8:E8"/>
    <mergeCell ref="B9:E9"/>
    <mergeCell ref="B10:E10"/>
    <mergeCell ref="G9:J9"/>
    <mergeCell ref="G10:J10"/>
    <mergeCell ref="G11:J11"/>
    <mergeCell ref="G12:J12"/>
    <mergeCell ref="A15:G43"/>
    <mergeCell ref="B11:E11"/>
    <mergeCell ref="B12:E12"/>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公司中报</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2014-09-29T05:18:22Z</dcterms:modified>
</cp:coreProperties>
</file>