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405" windowWidth="5250" windowHeight="3270" tabRatio="863"/>
  </bookViews>
  <sheets>
    <sheet name="通信行业周报" sheetId="1" r:id="rId1"/>
    <sheet name="市场表现" sheetId="25" r:id="rId2"/>
    <sheet name="板块表现" sheetId="46" r:id="rId3"/>
    <sheet name="重点个股" sheetId="65" r:id="rId4"/>
    <sheet name="运营数据" sheetId="45" r:id="rId5"/>
    <sheet name="行业资讯" sheetId="63" r:id="rId6"/>
    <sheet name="运营商" sheetId="73" r:id="rId7"/>
    <sheet name="设备商" sheetId="76" r:id="rId8"/>
    <sheet name="公司资讯" sheetId="66" r:id="rId9"/>
    <sheet name="解禁与定增" sheetId="67" r:id="rId10"/>
    <sheet name="公司中报" sheetId="79" r:id="rId11"/>
    <sheet name="免责声明" sheetId="38" r:id="rId12"/>
  </sheets>
  <externalReferences>
    <externalReference r:id="rId13"/>
    <externalReference r:id="rId14"/>
    <externalReference r:id="rId15"/>
  </externalReferences>
  <definedNames>
    <definedName name="_zs1" localSheetId="10">OFFSET([1]市场表现!$O$4,0,(3-[1]市场表现!$B$10)*7+1,LOOKUP([1]市场表现!$B$10,{1,2,3},{51,103,154})+1,1)</definedName>
    <definedName name="_zs1" localSheetId="8">OFFSET([2]传媒板块表现!$T$4,0,(3-[2]传媒板块表现!$B$10)*6+1,LOOKUP([2]传媒板块表现!$B$10,{1,2,3},{51,103,154}),1)</definedName>
    <definedName name="_zs1" localSheetId="5">OFFSET([2]传媒板块表现!$T$4,0,(3-[2]传媒板块表现!$B$10)*6+1,LOOKUP([2]传媒板块表现!$B$10,{1,2,3},{51,103,154}),1)</definedName>
    <definedName name="_zs1" localSheetId="7">OFFSET([2]传媒板块表现!$T$4,0,(3-[2]传媒板块表现!$B$10)*6+1,LOOKUP([2]传媒板块表现!$B$10,{1,2,3},{51,103,154}),1)</definedName>
    <definedName name="_zs1" localSheetId="6">OFFSET([2]传媒板块表现!$T$4,0,(3-[2]传媒板块表现!$B$10)*6+1,LOOKUP([2]传媒板块表现!$B$10,{1,2,3},{51,103,154}),1)</definedName>
    <definedName name="_zs1" localSheetId="3">OFFSET([2]传媒板块表现!$T$4,0,(3-[2]传媒板块表现!$B$10)*6+1,LOOKUP([2]传媒板块表现!$B$10,{1,2,3},{51,103,154}),1)</definedName>
    <definedName name="_zs1">OFFSET(市场表现!$O$4,0,(3-市场表现!$B$10)*7+1,LOOKUP(市场表现!$B$10,{1,2,3},{51,103,154})+1,1)</definedName>
    <definedName name="_zs2" localSheetId="10">OFFSET([1]市场表现!$O$4,0,(3-[1]市场表现!$B$10)*7+2,LOOKUP([1]市场表现!$B$10,{1,2,3},{51,103,154})+1,1)</definedName>
    <definedName name="_zs2" localSheetId="8">OFFSET([2]传媒板块表现!$T$4,0,(3-[2]传媒板块表现!$B$10)*6+2,LOOKUP([2]传媒板块表现!$B$10,{1,2,3},{51,103,154}),1)</definedName>
    <definedName name="_zs2" localSheetId="5">OFFSET([2]传媒板块表现!$T$4,0,(3-[2]传媒板块表现!$B$10)*6+2,LOOKUP([2]传媒板块表现!$B$10,{1,2,3},{51,103,154}),1)</definedName>
    <definedName name="_zs2" localSheetId="7">OFFSET([2]传媒板块表现!$T$4,0,(3-[2]传媒板块表现!$B$10)*6+2,LOOKUP([2]传媒板块表现!$B$10,{1,2,3},{51,103,154}),1)</definedName>
    <definedName name="_zs2" localSheetId="6">OFFSET([2]传媒板块表现!$T$4,0,(3-[2]传媒板块表现!$B$10)*6+2,LOOKUP([2]传媒板块表现!$B$10,{1,2,3},{51,103,154}),1)</definedName>
    <definedName name="_zs2" localSheetId="3">OFFSET([2]传媒板块表现!$T$4,0,(3-[2]传媒板块表现!$B$10)*6+2,LOOKUP([2]传媒板块表现!$B$10,{1,2,3},{51,103,154}),1)</definedName>
    <definedName name="_zs2">OFFSET(市场表现!$O$4,0,(3-市场表现!$B$10)*7+2,LOOKUP(市场表现!$B$10,{1,2,3},{51,103,154})+1,1)</definedName>
    <definedName name="_zs3" localSheetId="10">OFFSET([1]市场表现!$O$4,0,(3-[1]市场表现!$B$10)*7+3,LOOKUP([1]市场表现!$B$10,{1,2,3},{51,103,154})+1,1)</definedName>
    <definedName name="_zs3" localSheetId="8">OFFSET([2]传媒板块表现!$T$4,0,(3-[2]传媒板块表现!$B$10)*6+3,LOOKUP([2]传媒板块表现!$B$10,{1,2,3},{51,103,154}),1)</definedName>
    <definedName name="_zs3" localSheetId="5">OFFSET([2]传媒板块表现!$T$4,0,(3-[2]传媒板块表现!$B$10)*6+3,LOOKUP([2]传媒板块表现!$B$10,{1,2,3},{51,103,154}),1)</definedName>
    <definedName name="_zs3" localSheetId="7">OFFSET([2]传媒板块表现!$T$4,0,(3-[2]传媒板块表现!$B$10)*6+3,LOOKUP([2]传媒板块表现!$B$10,{1,2,3},{51,103,154}),1)</definedName>
    <definedName name="_zs3" localSheetId="6">OFFSET([2]传媒板块表现!$T$4,0,(3-[2]传媒板块表现!$B$10)*6+3,LOOKUP([2]传媒板块表现!$B$10,{1,2,3},{51,103,154}),1)</definedName>
    <definedName name="_zs3" localSheetId="3">OFFSET([2]传媒板块表现!$T$4,0,(3-[2]传媒板块表现!$B$10)*6+3,LOOKUP([2]传媒板块表现!$B$10,{1,2,3},{51,103,154}),1)</definedName>
    <definedName name="_zs3">OFFSET(市场表现!$O$4,0,(3-市场表现!$B$10)*7+3,LOOKUP(市场表现!$B$10,{1,2,3},{51,103,154})+1,1)</definedName>
    <definedName name="_zs4" localSheetId="10">OFFSET([1]市场表现!$O$4,0,(3-[1]市场表现!$B$10)*7+4,LOOKUP([1]市场表现!$B$10,{1,2,3},{51,103,154})+1,1)</definedName>
    <definedName name="_zs4" localSheetId="8">OFFSET([2]传媒板块表现!$T$4,0,(3-[2]传媒板块表现!$B$10)*6+4,LOOKUP([2]传媒板块表现!$B$10,{1,2,3},{51,103,154}),1)</definedName>
    <definedName name="_zs4" localSheetId="5">OFFSET([2]传媒板块表现!$T$4,0,(3-[2]传媒板块表现!$B$10)*6+4,LOOKUP([2]传媒板块表现!$B$10,{1,2,3},{51,103,154}),1)</definedName>
    <definedName name="_zs4" localSheetId="7">OFFSET([2]传媒板块表现!$T$4,0,(3-[2]传媒板块表现!$B$10)*6+4,LOOKUP([2]传媒板块表现!$B$10,{1,2,3},{51,103,154}),1)</definedName>
    <definedName name="_zs4" localSheetId="6">OFFSET([2]传媒板块表现!$T$4,0,(3-[2]传媒板块表现!$B$10)*6+4,LOOKUP([2]传媒板块表现!$B$10,{1,2,3},{51,103,154}),1)</definedName>
    <definedName name="_zs4" localSheetId="3">OFFSET([2]传媒板块表现!$T$4,0,(3-[2]传媒板块表现!$B$10)*6+4,LOOKUP([2]传媒板块表现!$B$10,{1,2,3},{51,103,154}),1)</definedName>
    <definedName name="_zs4">OFFSET(市场表现!$O$4,0,(3-市场表现!$B$10)*7+4,LOOKUP(市场表现!$B$10,{1,2,3},{51,103,154})+1,1)</definedName>
    <definedName name="_zs5" localSheetId="10">OFFSET([1]市场表现!$O$4,0,(3-[1]市场表现!$B$10)*7+5,LOOKUP([1]市场表现!$B$10,{1,2,3},{51,103,154})+1,1)</definedName>
    <definedName name="_zs5">OFFSET(市场表现!$O$4,0,(3-市场表现!$B$10)*7+5,LOOKUP(市场表现!$B$10,{1,2,3},{51,103,154})+1,1)</definedName>
    <definedName name="date" localSheetId="10">OFFSET([3]二级行业市场表现!$N$4,0,(3-[3]二级行业市场表现!$B$10)*6,LOOKUP([3]二级行业市场表现!$B$10,{1,2,3},{51,103,154}),1)</definedName>
    <definedName name="date" localSheetId="8">OFFSET([2]传媒板块表现!$T$4,0,(3-[2]传媒板块表现!$B$10)*6,LOOKUP([2]传媒板块表现!$B$10,{1,2,3},{51,103,154}),1)</definedName>
    <definedName name="date" localSheetId="5">OFFSET([2]传媒板块表现!$T$4,0,(3-[2]传媒板块表现!$B$10)*6,LOOKUP([2]传媒板块表现!$B$10,{1,2,3},{51,103,154}),1)</definedName>
    <definedName name="date" localSheetId="7">OFFSET([2]传媒板块表现!$T$4,0,(3-[2]传媒板块表现!$B$10)*6,LOOKUP([2]传媒板块表现!$B$10,{1,2,3},{51,103,154}),1)</definedName>
    <definedName name="date" localSheetId="6">OFFSET([2]传媒板块表现!$T$4,0,(3-[2]传媒板块表现!$B$10)*6,LOOKUP([2]传媒板块表现!$B$10,{1,2,3},{51,103,154}),1)</definedName>
    <definedName name="date" localSheetId="3">OFFSET([2]传媒板块表现!$T$4,0,(3-[2]传媒板块表现!$B$10)*6,LOOKUP([2]传媒板块表现!$B$10,{1,2,3},{51,103,154}),1)</definedName>
    <definedName name="date">OFFSET([3]二级行业市场表现!$N$4,0,(3-[3]二级行业市场表现!$B$10)*6,LOOKUP([3]二级行业市场表现!$B$10,{1,2,3},{51,103,154}),1)</definedName>
    <definedName name="fmdate" localSheetId="8">OFFSET([2]传媒板块表现!$B$72,1,0,49,1)</definedName>
    <definedName name="fmdate" localSheetId="5">OFFSET([2]传媒板块表现!$B$72,1,0,49,1)</definedName>
    <definedName name="fmdate" localSheetId="7">OFFSET([2]传媒板块表现!$B$72,1,0,49,1)</definedName>
    <definedName name="fmdate" localSheetId="6">OFFSET([2]传媒板块表现!$B$72,1,0,49,1)</definedName>
    <definedName name="fmdate" localSheetId="3">OFFSET([2]传媒板块表现!$B$72,1,0,49,1)</definedName>
    <definedName name="fmdate">OFFSET([3]二级行业市场表现!$B$72,1,0,49,1)</definedName>
    <definedName name="fmIT" localSheetId="8">OFFSET([2]传媒板块表现!$B$72,2,4,49,1)</definedName>
    <definedName name="fmIT" localSheetId="5">OFFSET([2]传媒板块表现!$B$72,2,4,49,1)</definedName>
    <definedName name="fmIT" localSheetId="7">OFFSET([2]传媒板块表现!$B$72,2,4,49,1)</definedName>
    <definedName name="fmIT" localSheetId="6">OFFSET([2]传媒板块表现!$B$72,2,4,49,1)</definedName>
    <definedName name="fmIT" localSheetId="3">OFFSET([2]传媒板块表现!$B$72,2,4,49,1)</definedName>
    <definedName name="fmIT">OFFSET([3]二级行业市场表现!$B$72,2,4,49,1)</definedName>
    <definedName name="fmsh00300" localSheetId="8">OFFSET([2]传媒板块表现!$B$72,2,3,49,1)</definedName>
    <definedName name="fmsh00300" localSheetId="5">OFFSET([2]传媒板块表现!$B$72,2,3,49,1)</definedName>
    <definedName name="fmsh00300" localSheetId="7">OFFSET([2]传媒板块表现!$B$72,2,3,49,1)</definedName>
    <definedName name="fmsh00300" localSheetId="6">OFFSET([2]传媒板块表现!$B$72,2,3,49,1)</definedName>
    <definedName name="fmsh00300" localSheetId="3">OFFSET([2]传媒板块表现!$B$72,2,3,49,1)</definedName>
    <definedName name="fmsh00300">OFFSET([3]二级行业市场表现!$B$72,2,3,49,1)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6">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6">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6">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6">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6">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6">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6">OFFSET(#REF!,1,0,COUNT(#REF!),1)</definedName>
    <definedName name="snkrb_date" localSheetId="3">OFFSET(#REF!,1,0,COUNT(#REF!),1)</definedName>
    <definedName name="snkrb_date">OFFSET(#REF!,1,0,COUNT(#REF!),1)</definedName>
    <definedName name="zsdate" localSheetId="10">OFFSET([1]市场表现!$O$2,2,(3-[1]市场表现!$B$10)*7,LOOKUP([1]市场表现!$B$10,{1,2,3},{51,103,154})-1,1)</definedName>
    <definedName name="zsdate">OFFSET(市场表现!$O$2,2,(3-市场表现!$B$10)*7,LOOKUP(市场表现!$B$10,{1,2,3},{51,103,154})-1,1)</definedName>
    <definedName name="运营商" comment="日期" localSheetId="7">OFFSET(#REF!,0,0,COUNT(#REF!),1)</definedName>
    <definedName name="运营商" comment="日期">OFFSET(#REF!,0,0,COUNT(#REF!),1)</definedName>
  </definedNames>
  <calcPr calcId="145621" iterate="1"/>
</workbook>
</file>

<file path=xl/calcChain.xml><?xml version="1.0" encoding="utf-8"?>
<calcChain xmlns="http://schemas.openxmlformats.org/spreadsheetml/2006/main">
  <c r="A6" i="25" l="1"/>
  <c r="P7" i="45" l="1"/>
  <c r="B4" i="65" l="1"/>
  <c r="AH6" i="25"/>
  <c r="AH7" i="25"/>
  <c r="AH8" i="25"/>
  <c r="AH9" i="25"/>
  <c r="AH10" i="25"/>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E5" i="25"/>
  <c r="AF5" i="25"/>
  <c r="AG5" i="25"/>
  <c r="AH5" i="25"/>
  <c r="AD5" i="25"/>
  <c r="AC56" i="25"/>
  <c r="AC54" i="25"/>
  <c r="AC55"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4" i="25"/>
  <c r="AA6" i="25"/>
  <c r="AA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X5" i="25"/>
  <c r="Y5" i="25"/>
  <c r="Z5" i="25"/>
  <c r="AA5" i="25"/>
  <c r="W5" i="25"/>
  <c r="V106" i="25"/>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4" i="25"/>
  <c r="P2" i="25" l="1" a="1"/>
  <c r="P2" i="25" s="1"/>
  <c r="B5" i="25" s="1"/>
  <c r="W2" i="25" a="1"/>
  <c r="Y2" i="25" s="1"/>
  <c r="AD2" i="25" a="1"/>
  <c r="AE2" i="25" s="1"/>
  <c r="O4" i="25"/>
  <c r="O5" i="25"/>
  <c r="P5" i="25"/>
  <c r="Q5" i="25"/>
  <c r="R5" i="25"/>
  <c r="S5" i="25"/>
  <c r="T5" i="25"/>
  <c r="B6" i="25"/>
  <c r="O6" i="25"/>
  <c r="P6" i="25"/>
  <c r="Q6" i="25"/>
  <c r="R6" i="25"/>
  <c r="S6" i="25"/>
  <c r="T6" i="25"/>
  <c r="O7" i="25"/>
  <c r="P7" i="25"/>
  <c r="Q7" i="25"/>
  <c r="R7" i="25"/>
  <c r="S7" i="25"/>
  <c r="T7" i="25"/>
  <c r="O8" i="25"/>
  <c r="P8" i="25"/>
  <c r="Q8" i="25"/>
  <c r="R8" i="25"/>
  <c r="S8" i="25"/>
  <c r="T8" i="25"/>
  <c r="O9" i="25"/>
  <c r="P9" i="25"/>
  <c r="Q9" i="25"/>
  <c r="R9" i="25"/>
  <c r="S9" i="25"/>
  <c r="T9" i="25"/>
  <c r="O10" i="25"/>
  <c r="P10" i="25"/>
  <c r="Q10" i="25"/>
  <c r="R10" i="25"/>
  <c r="S10" i="25"/>
  <c r="T10" i="25"/>
  <c r="O11" i="25"/>
  <c r="P11" i="25"/>
  <c r="Q11" i="25"/>
  <c r="R11" i="25"/>
  <c r="S11" i="25"/>
  <c r="T11" i="25"/>
  <c r="O12" i="25"/>
  <c r="P12" i="25"/>
  <c r="Q12" i="25"/>
  <c r="R12" i="25"/>
  <c r="S12" i="25"/>
  <c r="T12" i="25"/>
  <c r="O13" i="25"/>
  <c r="P13" i="25"/>
  <c r="Q13" i="25"/>
  <c r="R13" i="25"/>
  <c r="S13" i="25"/>
  <c r="T13" i="25"/>
  <c r="O14" i="25"/>
  <c r="P14" i="25"/>
  <c r="Q14" i="25"/>
  <c r="R14" i="25"/>
  <c r="S14" i="25"/>
  <c r="T14" i="25"/>
  <c r="O15" i="25"/>
  <c r="P15" i="25"/>
  <c r="Q15" i="25"/>
  <c r="R15" i="25"/>
  <c r="S15" i="25"/>
  <c r="T15" i="25"/>
  <c r="O16" i="25"/>
  <c r="P16" i="25"/>
  <c r="Q16" i="25"/>
  <c r="R16" i="25"/>
  <c r="S16" i="25"/>
  <c r="T16" i="25"/>
  <c r="O17" i="25"/>
  <c r="P17" i="25"/>
  <c r="Q17" i="25"/>
  <c r="R17" i="25"/>
  <c r="S17" i="25"/>
  <c r="T17" i="25"/>
  <c r="O18" i="25"/>
  <c r="P18" i="25"/>
  <c r="Q18" i="25"/>
  <c r="R18" i="25"/>
  <c r="S18" i="25"/>
  <c r="T18" i="25"/>
  <c r="O19" i="25"/>
  <c r="P19" i="25"/>
  <c r="Q19" i="25"/>
  <c r="R19" i="25"/>
  <c r="S19" i="25"/>
  <c r="T19" i="25"/>
  <c r="O20" i="25"/>
  <c r="P20" i="25"/>
  <c r="Q20" i="25"/>
  <c r="R20" i="25"/>
  <c r="S20" i="25"/>
  <c r="T20" i="25"/>
  <c r="O21" i="25"/>
  <c r="P21" i="25"/>
  <c r="Q21" i="25"/>
  <c r="R21" i="25"/>
  <c r="S21" i="25"/>
  <c r="T21" i="25"/>
  <c r="O22" i="25"/>
  <c r="P22" i="25"/>
  <c r="Q22" i="25"/>
  <c r="R22" i="25"/>
  <c r="S22" i="25"/>
  <c r="T22" i="25"/>
  <c r="O23" i="25"/>
  <c r="P23" i="25"/>
  <c r="Q23" i="25"/>
  <c r="R23" i="25"/>
  <c r="S23" i="25"/>
  <c r="T23" i="25"/>
  <c r="O24" i="25"/>
  <c r="P24" i="25"/>
  <c r="Q24" i="25"/>
  <c r="R24" i="25"/>
  <c r="S24" i="25"/>
  <c r="T24" i="25"/>
  <c r="O25" i="25"/>
  <c r="P25" i="25"/>
  <c r="Q25" i="25"/>
  <c r="R25" i="25"/>
  <c r="S25" i="25"/>
  <c r="T25" i="25"/>
  <c r="O26" i="25"/>
  <c r="P26" i="25"/>
  <c r="Q26" i="25"/>
  <c r="R26" i="25"/>
  <c r="S26" i="25"/>
  <c r="T26" i="25"/>
  <c r="O27" i="25"/>
  <c r="P27" i="25"/>
  <c r="Q27" i="25"/>
  <c r="R27" i="25"/>
  <c r="S27" i="25"/>
  <c r="T27" i="25"/>
  <c r="O28" i="25"/>
  <c r="P28" i="25"/>
  <c r="Q28" i="25"/>
  <c r="R28" i="25"/>
  <c r="S28" i="25"/>
  <c r="T28" i="25"/>
  <c r="O29" i="25"/>
  <c r="P29" i="25"/>
  <c r="Q29" i="25"/>
  <c r="R29" i="25"/>
  <c r="S29" i="25"/>
  <c r="T29" i="25"/>
  <c r="O30" i="25"/>
  <c r="P30" i="25"/>
  <c r="Q30" i="25"/>
  <c r="R30" i="25"/>
  <c r="S30" i="25"/>
  <c r="T30" i="25"/>
  <c r="O31" i="25"/>
  <c r="P31" i="25"/>
  <c r="Q31" i="25"/>
  <c r="R31" i="25"/>
  <c r="S31" i="25"/>
  <c r="T31" i="25"/>
  <c r="O32" i="25"/>
  <c r="P32" i="25"/>
  <c r="Q32" i="25"/>
  <c r="R32" i="25"/>
  <c r="S32" i="25"/>
  <c r="T32" i="25"/>
  <c r="O33" i="25"/>
  <c r="P33" i="25"/>
  <c r="Q33" i="25"/>
  <c r="R33" i="25"/>
  <c r="S33" i="25"/>
  <c r="T33" i="25"/>
  <c r="O34" i="25"/>
  <c r="P34" i="25"/>
  <c r="Q34" i="25"/>
  <c r="R34" i="25"/>
  <c r="S34" i="25"/>
  <c r="T34" i="25"/>
  <c r="O35" i="25"/>
  <c r="P35" i="25"/>
  <c r="Q35" i="25"/>
  <c r="R35" i="25"/>
  <c r="S35" i="25"/>
  <c r="T35" i="25"/>
  <c r="O36" i="25"/>
  <c r="P36" i="25"/>
  <c r="Q36" i="25"/>
  <c r="R36" i="25"/>
  <c r="S36" i="25"/>
  <c r="T36" i="25"/>
  <c r="O37" i="25"/>
  <c r="P37" i="25"/>
  <c r="Q37" i="25"/>
  <c r="R37" i="25"/>
  <c r="S37" i="25"/>
  <c r="T37" i="25"/>
  <c r="O38" i="25"/>
  <c r="P38" i="25"/>
  <c r="Q38" i="25"/>
  <c r="R38" i="25"/>
  <c r="S38" i="25"/>
  <c r="T38" i="25"/>
  <c r="O39" i="25"/>
  <c r="P39" i="25"/>
  <c r="Q39" i="25"/>
  <c r="R39" i="25"/>
  <c r="S39" i="25"/>
  <c r="T39" i="25"/>
  <c r="O40" i="25"/>
  <c r="P40" i="25"/>
  <c r="Q40" i="25"/>
  <c r="R40" i="25"/>
  <c r="S40" i="25"/>
  <c r="T40" i="25"/>
  <c r="O41" i="25"/>
  <c r="P41" i="25"/>
  <c r="Q41" i="25"/>
  <c r="R41" i="25"/>
  <c r="S41" i="25"/>
  <c r="T41" i="25"/>
  <c r="O42" i="25"/>
  <c r="P42" i="25"/>
  <c r="Q42" i="25"/>
  <c r="R42" i="25"/>
  <c r="S42" i="25"/>
  <c r="T42" i="25"/>
  <c r="O43" i="25"/>
  <c r="P43" i="25"/>
  <c r="Q43" i="25"/>
  <c r="R43" i="25"/>
  <c r="S43" i="25"/>
  <c r="T43" i="25"/>
  <c r="O44" i="25"/>
  <c r="P44" i="25"/>
  <c r="Q44" i="25"/>
  <c r="R44" i="25"/>
  <c r="S44" i="25"/>
  <c r="T44" i="25"/>
  <c r="O45" i="25"/>
  <c r="P45" i="25"/>
  <c r="Q45" i="25"/>
  <c r="R45" i="25"/>
  <c r="S45" i="25"/>
  <c r="T45" i="25"/>
  <c r="O46" i="25"/>
  <c r="P46" i="25"/>
  <c r="Q46" i="25"/>
  <c r="R46" i="25"/>
  <c r="S46" i="25"/>
  <c r="T46" i="25"/>
  <c r="O47" i="25"/>
  <c r="P47" i="25"/>
  <c r="Q47" i="25"/>
  <c r="R47" i="25"/>
  <c r="S47" i="25"/>
  <c r="T47" i="25"/>
  <c r="O48" i="25"/>
  <c r="P48" i="25"/>
  <c r="Q48" i="25"/>
  <c r="R48" i="25"/>
  <c r="S48" i="25"/>
  <c r="T48" i="25"/>
  <c r="O49" i="25"/>
  <c r="P49" i="25"/>
  <c r="Q49" i="25"/>
  <c r="R49" i="25"/>
  <c r="S49" i="25"/>
  <c r="T49" i="25"/>
  <c r="O50" i="25"/>
  <c r="P50" i="25"/>
  <c r="Q50" i="25"/>
  <c r="R50" i="25"/>
  <c r="S50" i="25"/>
  <c r="T50" i="25"/>
  <c r="O51" i="25"/>
  <c r="P51" i="25"/>
  <c r="Q51" i="25"/>
  <c r="R51" i="25"/>
  <c r="S51" i="25"/>
  <c r="T51" i="25"/>
  <c r="O52" i="25"/>
  <c r="P52" i="25"/>
  <c r="Q52" i="25"/>
  <c r="R52" i="25"/>
  <c r="S52" i="25"/>
  <c r="T52" i="25"/>
  <c r="O53" i="25"/>
  <c r="P53" i="25"/>
  <c r="Q53" i="25"/>
  <c r="R53" i="25"/>
  <c r="S53" i="25"/>
  <c r="T53" i="25"/>
  <c r="O54" i="25"/>
  <c r="P54" i="25"/>
  <c r="Q54" i="25"/>
  <c r="R54" i="25"/>
  <c r="S54" i="25"/>
  <c r="T54" i="25"/>
  <c r="O55" i="25"/>
  <c r="P55" i="25"/>
  <c r="Q55" i="25"/>
  <c r="R55" i="25"/>
  <c r="S55" i="25"/>
  <c r="T55" i="25"/>
  <c r="O56" i="25"/>
  <c r="P56" i="25"/>
  <c r="Q56" i="25"/>
  <c r="R56" i="25"/>
  <c r="S56" i="25"/>
  <c r="T56" i="25"/>
  <c r="O57" i="25"/>
  <c r="P57" i="25"/>
  <c r="Q57" i="25"/>
  <c r="R57" i="25"/>
  <c r="S57" i="25"/>
  <c r="T57" i="25"/>
  <c r="O58" i="25"/>
  <c r="P58" i="25"/>
  <c r="Q58" i="25"/>
  <c r="R58" i="25"/>
  <c r="S58" i="25"/>
  <c r="T58" i="25"/>
  <c r="O59" i="25"/>
  <c r="P59" i="25"/>
  <c r="Q59" i="25"/>
  <c r="R59" i="25"/>
  <c r="S59" i="25"/>
  <c r="T59" i="25"/>
  <c r="O60" i="25"/>
  <c r="P60" i="25"/>
  <c r="Q60" i="25"/>
  <c r="R60" i="25"/>
  <c r="S60" i="25"/>
  <c r="T60" i="25"/>
  <c r="O61" i="25"/>
  <c r="P61" i="25"/>
  <c r="Q61" i="25"/>
  <c r="R61" i="25"/>
  <c r="S61" i="25"/>
  <c r="T61" i="25"/>
  <c r="O62" i="25"/>
  <c r="P62" i="25"/>
  <c r="Q62" i="25"/>
  <c r="R62" i="25"/>
  <c r="S62" i="25"/>
  <c r="T62" i="25"/>
  <c r="O63" i="25"/>
  <c r="P63" i="25"/>
  <c r="Q63" i="25"/>
  <c r="R63" i="25"/>
  <c r="S63" i="25"/>
  <c r="T63" i="25"/>
  <c r="O64" i="25"/>
  <c r="P64" i="25"/>
  <c r="Q64" i="25"/>
  <c r="R64" i="25"/>
  <c r="S64" i="25"/>
  <c r="T64" i="25"/>
  <c r="O65" i="25"/>
  <c r="P65" i="25"/>
  <c r="Q65" i="25"/>
  <c r="R65" i="25"/>
  <c r="S65" i="25"/>
  <c r="T65" i="25"/>
  <c r="O66" i="25"/>
  <c r="P66" i="25"/>
  <c r="Q66" i="25"/>
  <c r="R66" i="25"/>
  <c r="S66" i="25"/>
  <c r="T66" i="25"/>
  <c r="O67" i="25"/>
  <c r="P67" i="25"/>
  <c r="Q67" i="25"/>
  <c r="R67" i="25"/>
  <c r="S67" i="25"/>
  <c r="T67" i="25"/>
  <c r="O68" i="25"/>
  <c r="P68" i="25"/>
  <c r="Q68" i="25"/>
  <c r="R68" i="25"/>
  <c r="S68" i="25"/>
  <c r="T68" i="25"/>
  <c r="O69" i="25"/>
  <c r="P69" i="25"/>
  <c r="Q69" i="25"/>
  <c r="R69" i="25"/>
  <c r="S69" i="25"/>
  <c r="T69" i="25"/>
  <c r="O70" i="25"/>
  <c r="P70" i="25"/>
  <c r="Q70" i="25"/>
  <c r="R70" i="25"/>
  <c r="S70" i="25"/>
  <c r="T70" i="25"/>
  <c r="O71" i="25"/>
  <c r="P71" i="25"/>
  <c r="Q71" i="25"/>
  <c r="R71" i="25"/>
  <c r="S71" i="25"/>
  <c r="T71" i="25"/>
  <c r="O72" i="25"/>
  <c r="P72" i="25"/>
  <c r="Q72" i="25"/>
  <c r="R72" i="25"/>
  <c r="S72" i="25"/>
  <c r="T72" i="25"/>
  <c r="O73" i="25"/>
  <c r="P73" i="25"/>
  <c r="Q73" i="25"/>
  <c r="R73" i="25"/>
  <c r="S73" i="25"/>
  <c r="T73" i="25"/>
  <c r="O74" i="25"/>
  <c r="P74" i="25"/>
  <c r="Q74" i="25"/>
  <c r="R74" i="25"/>
  <c r="S74" i="25"/>
  <c r="T74" i="25"/>
  <c r="O75" i="25"/>
  <c r="P75" i="25"/>
  <c r="Q75" i="25"/>
  <c r="R75" i="25"/>
  <c r="S75" i="25"/>
  <c r="T75" i="25"/>
  <c r="O76" i="25"/>
  <c r="P76" i="25"/>
  <c r="Q76" i="25"/>
  <c r="R76" i="25"/>
  <c r="S76" i="25"/>
  <c r="T76" i="25"/>
  <c r="O77" i="25"/>
  <c r="P77" i="25"/>
  <c r="Q77" i="25"/>
  <c r="R77" i="25"/>
  <c r="S77" i="25"/>
  <c r="T77" i="25"/>
  <c r="O78" i="25"/>
  <c r="P78" i="25"/>
  <c r="Q78" i="25"/>
  <c r="R78" i="25"/>
  <c r="S78" i="25"/>
  <c r="T78" i="25"/>
  <c r="O79" i="25"/>
  <c r="P79" i="25"/>
  <c r="Q79" i="25"/>
  <c r="R79" i="25"/>
  <c r="S79" i="25"/>
  <c r="T79" i="25"/>
  <c r="O80" i="25"/>
  <c r="P80" i="25"/>
  <c r="Q80" i="25"/>
  <c r="R80" i="25"/>
  <c r="S80" i="25"/>
  <c r="T80" i="25"/>
  <c r="O81" i="25"/>
  <c r="P81" i="25"/>
  <c r="Q81" i="25"/>
  <c r="R81" i="25"/>
  <c r="S81" i="25"/>
  <c r="T81" i="25"/>
  <c r="O82" i="25"/>
  <c r="P82" i="25"/>
  <c r="Q82" i="25"/>
  <c r="R82" i="25"/>
  <c r="S82" i="25"/>
  <c r="T82" i="25"/>
  <c r="O83" i="25"/>
  <c r="P83" i="25"/>
  <c r="Q83" i="25"/>
  <c r="R83" i="25"/>
  <c r="S83" i="25"/>
  <c r="T83" i="25"/>
  <c r="O84" i="25"/>
  <c r="P84" i="25"/>
  <c r="Q84" i="25"/>
  <c r="R84" i="25"/>
  <c r="S84" i="25"/>
  <c r="T84" i="25"/>
  <c r="O85" i="25"/>
  <c r="P85" i="25"/>
  <c r="Q85" i="25"/>
  <c r="R85" i="25"/>
  <c r="S85" i="25"/>
  <c r="T85" i="25"/>
  <c r="O86" i="25"/>
  <c r="P86" i="25"/>
  <c r="Q86" i="25"/>
  <c r="R86" i="25"/>
  <c r="S86" i="25"/>
  <c r="T86" i="25"/>
  <c r="O87" i="25"/>
  <c r="P87" i="25"/>
  <c r="Q87" i="25"/>
  <c r="R87" i="25"/>
  <c r="S87" i="25"/>
  <c r="T87" i="25"/>
  <c r="O88" i="25"/>
  <c r="P88" i="25"/>
  <c r="Q88" i="25"/>
  <c r="R88" i="25"/>
  <c r="S88" i="25"/>
  <c r="T88" i="25"/>
  <c r="O89" i="25"/>
  <c r="P89" i="25"/>
  <c r="Q89" i="25"/>
  <c r="R89" i="25"/>
  <c r="S89" i="25"/>
  <c r="T89" i="25"/>
  <c r="O90" i="25"/>
  <c r="P90" i="25"/>
  <c r="Q90" i="25"/>
  <c r="R90" i="25"/>
  <c r="S90" i="25"/>
  <c r="T90" i="25"/>
  <c r="O91" i="25"/>
  <c r="P91" i="25"/>
  <c r="Q91" i="25"/>
  <c r="R91" i="25"/>
  <c r="S91" i="25"/>
  <c r="T91" i="25"/>
  <c r="O92" i="25"/>
  <c r="P92" i="25"/>
  <c r="Q92" i="25"/>
  <c r="R92" i="25"/>
  <c r="S92" i="25"/>
  <c r="T92" i="25"/>
  <c r="O93" i="25"/>
  <c r="P93" i="25"/>
  <c r="Q93" i="25"/>
  <c r="R93" i="25"/>
  <c r="S93" i="25"/>
  <c r="T93" i="25"/>
  <c r="O94" i="25"/>
  <c r="P94" i="25"/>
  <c r="Q94" i="25"/>
  <c r="R94" i="25"/>
  <c r="S94" i="25"/>
  <c r="T94" i="25"/>
  <c r="O95" i="25"/>
  <c r="P95" i="25"/>
  <c r="Q95" i="25"/>
  <c r="R95" i="25"/>
  <c r="S95" i="25"/>
  <c r="T95" i="25"/>
  <c r="O96" i="25"/>
  <c r="P96" i="25"/>
  <c r="Q96" i="25"/>
  <c r="R96" i="25"/>
  <c r="S96" i="25"/>
  <c r="T96" i="25"/>
  <c r="O97" i="25"/>
  <c r="P97" i="25"/>
  <c r="Q97" i="25"/>
  <c r="R97" i="25"/>
  <c r="S97" i="25"/>
  <c r="T97" i="25"/>
  <c r="O98" i="25"/>
  <c r="P98" i="25"/>
  <c r="Q98" i="25"/>
  <c r="R98" i="25"/>
  <c r="S98" i="25"/>
  <c r="T98" i="25"/>
  <c r="O99" i="25"/>
  <c r="P99" i="25"/>
  <c r="Q99" i="25"/>
  <c r="R99" i="25"/>
  <c r="S99" i="25"/>
  <c r="T99" i="25"/>
  <c r="O100" i="25"/>
  <c r="P100" i="25"/>
  <c r="Q100" i="25"/>
  <c r="R100" i="25"/>
  <c r="S100" i="25"/>
  <c r="T100" i="25"/>
  <c r="O101" i="25"/>
  <c r="P101" i="25"/>
  <c r="Q101" i="25"/>
  <c r="R101" i="25"/>
  <c r="S101" i="25"/>
  <c r="T101" i="25"/>
  <c r="O102" i="25"/>
  <c r="P102" i="25"/>
  <c r="Q102" i="25"/>
  <c r="R102" i="25"/>
  <c r="S102" i="25"/>
  <c r="T102" i="25"/>
  <c r="O103" i="25"/>
  <c r="P103" i="25"/>
  <c r="Q103" i="25"/>
  <c r="R103" i="25"/>
  <c r="S103" i="25"/>
  <c r="T103" i="25"/>
  <c r="O104" i="25"/>
  <c r="P104" i="25"/>
  <c r="Q104" i="25"/>
  <c r="R104" i="25"/>
  <c r="S104" i="25"/>
  <c r="T104" i="25"/>
  <c r="O105" i="25"/>
  <c r="P105" i="25"/>
  <c r="Q105" i="25"/>
  <c r="R105" i="25"/>
  <c r="S105" i="25"/>
  <c r="T105" i="25"/>
  <c r="O106" i="25"/>
  <c r="P106" i="25"/>
  <c r="Q106" i="25"/>
  <c r="R106" i="25"/>
  <c r="S106" i="25"/>
  <c r="T106" i="25"/>
  <c r="O107" i="25"/>
  <c r="P107" i="25"/>
  <c r="Q107" i="25"/>
  <c r="R107" i="25"/>
  <c r="S107" i="25"/>
  <c r="T107" i="25"/>
  <c r="O108" i="25"/>
  <c r="P108" i="25"/>
  <c r="Q108" i="25"/>
  <c r="R108" i="25"/>
  <c r="S108" i="25"/>
  <c r="T108" i="25"/>
  <c r="O109" i="25"/>
  <c r="P109" i="25"/>
  <c r="Q109" i="25"/>
  <c r="R109" i="25"/>
  <c r="S109" i="25"/>
  <c r="T109" i="25"/>
  <c r="O110" i="25"/>
  <c r="P110" i="25"/>
  <c r="Q110" i="25"/>
  <c r="R110" i="25"/>
  <c r="S110" i="25"/>
  <c r="T110" i="25"/>
  <c r="O111" i="25"/>
  <c r="P111" i="25"/>
  <c r="Q111" i="25"/>
  <c r="R111" i="25"/>
  <c r="S111" i="25"/>
  <c r="T111" i="25"/>
  <c r="O112" i="25"/>
  <c r="P112" i="25"/>
  <c r="Q112" i="25"/>
  <c r="R112" i="25"/>
  <c r="S112" i="25"/>
  <c r="T112" i="25"/>
  <c r="O113" i="25"/>
  <c r="P113" i="25"/>
  <c r="Q113" i="25"/>
  <c r="R113" i="25"/>
  <c r="S113" i="25"/>
  <c r="T113" i="25"/>
  <c r="O114" i="25"/>
  <c r="P114" i="25"/>
  <c r="Q114" i="25"/>
  <c r="R114" i="25"/>
  <c r="S114" i="25"/>
  <c r="T114" i="25"/>
  <c r="O115" i="25"/>
  <c r="P115" i="25"/>
  <c r="Q115" i="25"/>
  <c r="R115" i="25"/>
  <c r="S115" i="25"/>
  <c r="T115" i="25"/>
  <c r="O116" i="25"/>
  <c r="P116" i="25"/>
  <c r="Q116" i="25"/>
  <c r="R116" i="25"/>
  <c r="S116" i="25"/>
  <c r="T116" i="25"/>
  <c r="O117" i="25"/>
  <c r="P117" i="25"/>
  <c r="Q117" i="25"/>
  <c r="R117" i="25"/>
  <c r="S117" i="25"/>
  <c r="T117" i="25"/>
  <c r="O118" i="25"/>
  <c r="P118" i="25"/>
  <c r="Q118" i="25"/>
  <c r="R118" i="25"/>
  <c r="S118" i="25"/>
  <c r="T118" i="25"/>
  <c r="O119" i="25"/>
  <c r="P119" i="25"/>
  <c r="Q119" i="25"/>
  <c r="R119" i="25"/>
  <c r="S119" i="25"/>
  <c r="T119" i="25"/>
  <c r="O120" i="25"/>
  <c r="P120" i="25"/>
  <c r="Q120" i="25"/>
  <c r="R120" i="25"/>
  <c r="S120" i="25"/>
  <c r="T120" i="25"/>
  <c r="O121" i="25"/>
  <c r="P121" i="25"/>
  <c r="Q121" i="25"/>
  <c r="R121" i="25"/>
  <c r="S121" i="25"/>
  <c r="T121" i="25"/>
  <c r="O122" i="25"/>
  <c r="P122" i="25"/>
  <c r="Q122" i="25"/>
  <c r="R122" i="25"/>
  <c r="S122" i="25"/>
  <c r="T122" i="25"/>
  <c r="O123" i="25"/>
  <c r="P123" i="25"/>
  <c r="Q123" i="25"/>
  <c r="R123" i="25"/>
  <c r="S123" i="25"/>
  <c r="T123" i="25"/>
  <c r="O124" i="25"/>
  <c r="P124" i="25"/>
  <c r="Q124" i="25"/>
  <c r="R124" i="25"/>
  <c r="S124" i="25"/>
  <c r="T124" i="25"/>
  <c r="O125" i="25"/>
  <c r="P125" i="25"/>
  <c r="Q125" i="25"/>
  <c r="R125" i="25"/>
  <c r="S125" i="25"/>
  <c r="T125" i="25"/>
  <c r="O126" i="25"/>
  <c r="P126" i="25"/>
  <c r="Q126" i="25"/>
  <c r="R126" i="25"/>
  <c r="S126" i="25"/>
  <c r="T126" i="25"/>
  <c r="O127" i="25"/>
  <c r="P127" i="25"/>
  <c r="Q127" i="25"/>
  <c r="R127" i="25"/>
  <c r="S127" i="25"/>
  <c r="T127" i="25"/>
  <c r="O128" i="25"/>
  <c r="P128" i="25"/>
  <c r="Q128" i="25"/>
  <c r="R128" i="25"/>
  <c r="S128" i="25"/>
  <c r="T128" i="25"/>
  <c r="O129" i="25"/>
  <c r="P129" i="25"/>
  <c r="Q129" i="25"/>
  <c r="R129" i="25"/>
  <c r="S129" i="25"/>
  <c r="T129" i="25"/>
  <c r="O130" i="25"/>
  <c r="P130" i="25"/>
  <c r="Q130" i="25"/>
  <c r="R130" i="25"/>
  <c r="S130" i="25"/>
  <c r="T130" i="25"/>
  <c r="O131" i="25"/>
  <c r="P131" i="25"/>
  <c r="Q131" i="25"/>
  <c r="R131" i="25"/>
  <c r="S131" i="25"/>
  <c r="T131" i="25"/>
  <c r="O132" i="25"/>
  <c r="P132" i="25"/>
  <c r="Q132" i="25"/>
  <c r="R132" i="25"/>
  <c r="S132" i="25"/>
  <c r="T132" i="25"/>
  <c r="O133" i="25"/>
  <c r="P133" i="25"/>
  <c r="Q133" i="25"/>
  <c r="R133" i="25"/>
  <c r="S133" i="25"/>
  <c r="T133" i="25"/>
  <c r="O134" i="25"/>
  <c r="P134" i="25"/>
  <c r="Q134" i="25"/>
  <c r="R134" i="25"/>
  <c r="S134" i="25"/>
  <c r="T134" i="25"/>
  <c r="O135" i="25"/>
  <c r="P135" i="25"/>
  <c r="Q135" i="25"/>
  <c r="R135" i="25"/>
  <c r="S135" i="25"/>
  <c r="T135" i="25"/>
  <c r="O136" i="25"/>
  <c r="P136" i="25"/>
  <c r="Q136" i="25"/>
  <c r="R136" i="25"/>
  <c r="S136" i="25"/>
  <c r="T136" i="25"/>
  <c r="O137" i="25"/>
  <c r="P137" i="25"/>
  <c r="Q137" i="25"/>
  <c r="R137" i="25"/>
  <c r="S137" i="25"/>
  <c r="T137" i="25"/>
  <c r="O138" i="25"/>
  <c r="P138" i="25"/>
  <c r="Q138" i="25"/>
  <c r="R138" i="25"/>
  <c r="S138" i="25"/>
  <c r="T138" i="25"/>
  <c r="O139" i="25"/>
  <c r="P139" i="25"/>
  <c r="Q139" i="25"/>
  <c r="R139" i="25"/>
  <c r="S139" i="25"/>
  <c r="T139" i="25"/>
  <c r="O140" i="25"/>
  <c r="P140" i="25"/>
  <c r="Q140" i="25"/>
  <c r="R140" i="25"/>
  <c r="S140" i="25"/>
  <c r="T140" i="25"/>
  <c r="O141" i="25"/>
  <c r="P141" i="25"/>
  <c r="Q141" i="25"/>
  <c r="R141" i="25"/>
  <c r="S141" i="25"/>
  <c r="T141" i="25"/>
  <c r="O142" i="25"/>
  <c r="P142" i="25"/>
  <c r="Q142" i="25"/>
  <c r="R142" i="25"/>
  <c r="S142" i="25"/>
  <c r="T142" i="25"/>
  <c r="O143" i="25"/>
  <c r="P143" i="25"/>
  <c r="Q143" i="25"/>
  <c r="R143" i="25"/>
  <c r="S143" i="25"/>
  <c r="T143" i="25"/>
  <c r="O144" i="25"/>
  <c r="P144" i="25"/>
  <c r="Q144" i="25"/>
  <c r="R144" i="25"/>
  <c r="S144" i="25"/>
  <c r="T144" i="25"/>
  <c r="O145" i="25"/>
  <c r="P145" i="25"/>
  <c r="Q145" i="25"/>
  <c r="R145" i="25"/>
  <c r="S145" i="25"/>
  <c r="T145" i="25"/>
  <c r="O146" i="25"/>
  <c r="P146" i="25"/>
  <c r="Q146" i="25"/>
  <c r="R146" i="25"/>
  <c r="S146" i="25"/>
  <c r="T146" i="25"/>
  <c r="O147" i="25"/>
  <c r="P147" i="25"/>
  <c r="Q147" i="25"/>
  <c r="R147" i="25"/>
  <c r="S147" i="25"/>
  <c r="T147" i="25"/>
  <c r="O148" i="25"/>
  <c r="P148" i="25"/>
  <c r="Q148" i="25"/>
  <c r="R148" i="25"/>
  <c r="S148" i="25"/>
  <c r="T148" i="25"/>
  <c r="O149" i="25"/>
  <c r="P149" i="25"/>
  <c r="Q149" i="25"/>
  <c r="R149" i="25"/>
  <c r="S149" i="25"/>
  <c r="T149" i="25"/>
  <c r="O150" i="25"/>
  <c r="P150" i="25"/>
  <c r="Q150" i="25"/>
  <c r="R150" i="25"/>
  <c r="S150" i="25"/>
  <c r="T150" i="25"/>
  <c r="O151" i="25"/>
  <c r="P151" i="25"/>
  <c r="Q151" i="25"/>
  <c r="R151" i="25"/>
  <c r="S151" i="25"/>
  <c r="T151" i="25"/>
  <c r="O152" i="25"/>
  <c r="P152" i="25"/>
  <c r="Q152" i="25"/>
  <c r="R152" i="25"/>
  <c r="S152" i="25"/>
  <c r="T152" i="25"/>
  <c r="O153" i="25"/>
  <c r="P153" i="25"/>
  <c r="Q153" i="25"/>
  <c r="R153" i="25"/>
  <c r="S153" i="25"/>
  <c r="T153" i="25"/>
  <c r="O154" i="25"/>
  <c r="P154" i="25"/>
  <c r="Q154" i="25"/>
  <c r="R154" i="25"/>
  <c r="S154" i="25"/>
  <c r="T154" i="25"/>
  <c r="O155" i="25"/>
  <c r="P155" i="25"/>
  <c r="Q155" i="25"/>
  <c r="R155" i="25"/>
  <c r="S155" i="25"/>
  <c r="T155" i="25"/>
  <c r="O156" i="25"/>
  <c r="P156" i="25"/>
  <c r="Q156" i="25"/>
  <c r="R156" i="25"/>
  <c r="S156" i="25"/>
  <c r="T156" i="25"/>
  <c r="Q2" i="25" l="1"/>
  <c r="C5" i="25" s="1"/>
  <c r="D6" i="25"/>
  <c r="X2" i="25"/>
  <c r="C6" i="25"/>
  <c r="R2" i="25"/>
  <c r="D5" i="25" s="1"/>
  <c r="T2" i="25"/>
  <c r="F5" i="25" s="1"/>
  <c r="F6" i="25"/>
  <c r="S2" i="25"/>
  <c r="E5" i="25" s="1"/>
  <c r="E6" i="25"/>
  <c r="AD2" i="25"/>
  <c r="AH2" i="25"/>
  <c r="AF2" i="25"/>
  <c r="AG2" i="25"/>
  <c r="Z2" i="25"/>
  <c r="W2" i="25"/>
  <c r="AA2" i="25"/>
</calcChain>
</file>

<file path=xl/comments1.xml><?xml version="1.0" encoding="utf-8"?>
<comments xmlns="http://schemas.openxmlformats.org/spreadsheetml/2006/main">
  <authors>
    <author>王献义</author>
    <author>彭竑</author>
  </authors>
  <commentList>
    <comment ref="H1" authorId="0">
      <text>
        <r>
          <rPr>
            <b/>
            <sz val="9"/>
            <color indexed="81"/>
            <rFont val="Tahoma"/>
            <family val="2"/>
          </rPr>
          <t>cgBvAHcAcwA9ADEANQA2ACwAYwBvAGwAcwA9ADYA</t>
        </r>
      </text>
    </comment>
    <comment ref="H157" authorId="1">
      <text>
        <r>
          <rPr>
            <b/>
            <sz val="9"/>
            <color indexed="81"/>
            <rFont val="宋体"/>
            <family val="3"/>
            <charset val="134"/>
          </rPr>
          <t>cgBvAHcAcwA9ADEANQA3ACwAYwBvAGwAcwA9ADYA</t>
        </r>
      </text>
    </comment>
  </commentList>
</comments>
</file>

<file path=xl/sharedStrings.xml><?xml version="1.0" encoding="utf-8"?>
<sst xmlns="http://schemas.openxmlformats.org/spreadsheetml/2006/main" count="490" uniqueCount="411">
  <si>
    <t>强烈推荐</t>
  </si>
  <si>
    <t>中    性</t>
    <phoneticPr fontId="4" type="noConversion"/>
  </si>
  <si>
    <t>日期</t>
    <phoneticPr fontId="4" type="noConversion"/>
  </si>
  <si>
    <t>%</t>
    <phoneticPr fontId="4" type="noConversion"/>
  </si>
  <si>
    <t>近三年</t>
    <phoneticPr fontId="4" type="noConversion"/>
  </si>
  <si>
    <t>近两年</t>
    <phoneticPr fontId="4" type="noConversion"/>
  </si>
  <si>
    <t>近一年</t>
    <phoneticPr fontId="4" type="noConversion"/>
  </si>
  <si>
    <t>市场表现</t>
    <phoneticPr fontId="4" type="noConversion"/>
  </si>
  <si>
    <t>代码</t>
  </si>
  <si>
    <r>
      <t xml:space="preserve">                </t>
    </r>
    <r>
      <rPr>
        <b/>
        <sz val="10"/>
        <rFont val="宋体"/>
        <family val="3"/>
        <charset val="134"/>
      </rPr>
      <t>数据来源：</t>
    </r>
    <r>
      <rPr>
        <b/>
        <sz val="10"/>
        <rFont val="Calibri"/>
        <family val="2"/>
      </rPr>
      <t>Wind</t>
    </r>
    <r>
      <rPr>
        <b/>
        <sz val="10"/>
        <rFont val="宋体"/>
        <family val="3"/>
        <charset val="134"/>
      </rPr>
      <t>、华融证券</t>
    </r>
    <phoneticPr fontId="4" type="noConversion"/>
  </si>
  <si>
    <t>本周表现</t>
    <phoneticPr fontId="4" type="noConversion"/>
  </si>
  <si>
    <t>%</t>
    <phoneticPr fontId="4" type="noConversion"/>
  </si>
  <si>
    <t>行业研究报告</t>
    <phoneticPr fontId="4" type="noConversion"/>
  </si>
  <si>
    <t>预期未来6个月内行业指数相对市场指数持平</t>
    <phoneticPr fontId="4" type="noConversion"/>
  </si>
  <si>
    <t>预期未来6个月内行业指数弱于市场指数5%以上</t>
    <phoneticPr fontId="4" type="noConversion"/>
  </si>
  <si>
    <t>投资评级定义</t>
    <phoneticPr fontId="4" type="noConversion"/>
  </si>
  <si>
    <t>行业评级</t>
    <phoneticPr fontId="4" type="noConversion"/>
  </si>
  <si>
    <t>预期未来6个月内股价相对市场基准指数升幅在15%以上</t>
    <phoneticPr fontId="4" type="noConversion"/>
  </si>
  <si>
    <t>预期未来6个月内行业指数优于市场指数5%以上</t>
    <phoneticPr fontId="4" type="noConversion"/>
  </si>
  <si>
    <t>推    荐</t>
    <phoneticPr fontId="4" type="noConversion"/>
  </si>
  <si>
    <t>预期未来6个月内股价相对市场基准指数升幅在5%到15%</t>
    <phoneticPr fontId="4" type="noConversion"/>
  </si>
  <si>
    <t>中    性</t>
    <phoneticPr fontId="4" type="noConversion"/>
  </si>
  <si>
    <t>预期未来6个月内股价相对市场基准指数变动在-5%到5%内</t>
    <phoneticPr fontId="4" type="noConversion"/>
  </si>
  <si>
    <t>卖    出</t>
    <phoneticPr fontId="4" type="noConversion"/>
  </si>
  <si>
    <t>预期未来 6 个月内股价相对市场基准指数跌幅在15%以上</t>
    <phoneticPr fontId="4" type="noConversion"/>
  </si>
  <si>
    <t>看    好</t>
    <phoneticPr fontId="4" type="noConversion"/>
  </si>
  <si>
    <t>看    淡</t>
    <phoneticPr fontId="4" type="noConversion"/>
  </si>
  <si>
    <r>
      <t>近</t>
    </r>
    <r>
      <rPr>
        <sz val="10"/>
        <color indexed="10"/>
        <rFont val="Calibri"/>
        <family val="2"/>
      </rPr>
      <t>1</t>
    </r>
    <r>
      <rPr>
        <sz val="10"/>
        <color indexed="10"/>
        <rFont val="宋体"/>
        <family val="3"/>
        <charset val="134"/>
      </rPr>
      <t>年</t>
    </r>
    <phoneticPr fontId="4" type="noConversion"/>
  </si>
  <si>
    <r>
      <t>近</t>
    </r>
    <r>
      <rPr>
        <sz val="10"/>
        <color indexed="10"/>
        <rFont val="Calibri"/>
        <family val="2"/>
      </rPr>
      <t>2</t>
    </r>
    <r>
      <rPr>
        <sz val="10"/>
        <color indexed="10"/>
        <rFont val="宋体"/>
        <family val="3"/>
        <charset val="134"/>
      </rPr>
      <t>年</t>
    </r>
    <phoneticPr fontId="4" type="noConversion"/>
  </si>
  <si>
    <r>
      <t>近</t>
    </r>
    <r>
      <rPr>
        <sz val="10"/>
        <color indexed="10"/>
        <rFont val="Calibri"/>
        <family val="2"/>
      </rPr>
      <t>3</t>
    </r>
    <r>
      <rPr>
        <sz val="10"/>
        <color indexed="10"/>
        <rFont val="宋体"/>
        <family val="3"/>
        <charset val="134"/>
      </rPr>
      <t>年</t>
    </r>
  </si>
  <si>
    <t xml:space="preserve">  通信行业最近一年市场表现</t>
    <phoneticPr fontId="4" type="noConversion"/>
  </si>
  <si>
    <t>行业：通信</t>
    <phoneticPr fontId="4"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</si>
  <si>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</si>
  <si>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</si>
  <si>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</si>
  <si>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</si>
  <si>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49"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</si>
  <si>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4" type="noConversion"/>
  </si>
  <si>
    <t>彭竑</t>
    <phoneticPr fontId="4" type="noConversion"/>
  </si>
  <si>
    <r>
      <t xml:space="preserve">  </t>
    </r>
    <r>
      <rPr>
        <sz val="11"/>
        <rFont val="仿宋_GB2312"/>
        <family val="3"/>
        <charset val="134"/>
      </rPr>
      <t>邮箱：</t>
    </r>
    <r>
      <rPr>
        <sz val="11"/>
        <rFont val="Calibri"/>
        <family val="2"/>
      </rPr>
      <t>penghong@hrsec.com.cn</t>
    </r>
    <phoneticPr fontId="49" type="noConversion"/>
  </si>
  <si>
    <r>
      <t xml:space="preserve">  </t>
    </r>
    <r>
      <rPr>
        <sz val="11"/>
        <rFont val="仿宋_GB2312"/>
        <family val="3"/>
        <charset val="134"/>
      </rPr>
      <t>电话：</t>
    </r>
    <r>
      <rPr>
        <sz val="11"/>
        <rFont val="Calibri"/>
        <family val="2"/>
      </rPr>
      <t>010-58565125</t>
    </r>
    <phoneticPr fontId="49"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</si>
  <si>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</si>
  <si>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49" type="noConversion"/>
  </si>
  <si>
    <r>
      <t xml:space="preserve">  </t>
    </r>
    <r>
      <rPr>
        <sz val="11"/>
        <rFont val="仿宋_GB2312"/>
        <family val="3"/>
        <charset val="134"/>
      </rPr>
      <t>邮箱：</t>
    </r>
    <r>
      <rPr>
        <sz val="11"/>
        <rFont val="Calibri"/>
        <family val="2"/>
      </rPr>
      <t>zhangbin@hrsec.com.cn</t>
    </r>
    <phoneticPr fontId="49" type="noConversion"/>
  </si>
  <si>
    <r>
      <t xml:space="preserve">  </t>
    </r>
    <r>
      <rPr>
        <sz val="11"/>
        <rFont val="仿宋_GB2312"/>
        <family val="3"/>
        <charset val="134"/>
      </rPr>
      <t>电话：</t>
    </r>
    <r>
      <rPr>
        <sz val="11"/>
        <rFont val="Calibri"/>
        <family val="2"/>
      </rPr>
      <t>010-58566807</t>
    </r>
    <phoneticPr fontId="49" type="noConversion"/>
  </si>
  <si>
    <t>公司评级</t>
    <phoneticPr fontId="4" type="noConversion"/>
  </si>
  <si>
    <t>通信行业周报</t>
    <phoneticPr fontId="4"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</si>
  <si>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</si>
  <si>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</si>
  <si>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</si>
  <si>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</si>
  <si>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</si>
  <si>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</si>
  <si>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</si>
  <si>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</si>
  <si>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</si>
  <si>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</si>
  <si>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</si>
  <si>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</si>
  <si>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</si>
  <si>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</si>
  <si>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</si>
  <si>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</si>
  <si>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</si>
  <si>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</si>
  <si>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</si>
  <si>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</si>
  <si>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光迅科技</t>
  </si>
  <si>
    <t>002281.SZ</t>
  </si>
  <si>
    <t>佳创视讯</t>
  </si>
  <si>
    <t>300264.SZ</t>
  </si>
  <si>
    <t>吴通通讯</t>
  </si>
  <si>
    <t>300292.SZ</t>
  </si>
  <si>
    <t>初灵信息</t>
  </si>
  <si>
    <t>300250.SZ</t>
  </si>
  <si>
    <t>新开普</t>
  </si>
  <si>
    <t>鹏博士</t>
  </si>
  <si>
    <t>600804.SH</t>
  </si>
  <si>
    <t>佳讯飞鸿</t>
  </si>
  <si>
    <t>300213.SZ</t>
  </si>
  <si>
    <t>解禁股份类型</t>
  </si>
  <si>
    <t>占比(%)</t>
  </si>
  <si>
    <t>流通A股</t>
  </si>
  <si>
    <t>总股本</t>
  </si>
  <si>
    <t>解禁数量(万股)</t>
  </si>
  <si>
    <t>解禁日期</t>
  </si>
  <si>
    <t>变动后(万股)</t>
  </si>
  <si>
    <t>变动前(万股)</t>
  </si>
  <si>
    <t>网宿科技</t>
  </si>
  <si>
    <t>300017.SZ</t>
  </si>
  <si>
    <t>300322.SZ</t>
  </si>
  <si>
    <t>信维通信</t>
  </si>
  <si>
    <t>300136.SZ</t>
  </si>
  <si>
    <t>600804.SH</t>
    <phoneticPr fontId="4" type="noConversion"/>
  </si>
  <si>
    <t>000063.SZ</t>
    <phoneticPr fontId="4" type="noConversion"/>
  </si>
  <si>
    <t>300136.SZ</t>
    <phoneticPr fontId="4" type="noConversion"/>
  </si>
  <si>
    <t>300017.SZ</t>
    <phoneticPr fontId="4" type="noConversion"/>
  </si>
  <si>
    <t>002491.SZ</t>
    <phoneticPr fontId="4" type="noConversion"/>
  </si>
  <si>
    <t>300047.SZ</t>
    <phoneticPr fontId="4" type="noConversion"/>
  </si>
  <si>
    <t>通信设备</t>
    <phoneticPr fontId="4" type="noConversion"/>
  </si>
  <si>
    <t>CDN设备</t>
    <phoneticPr fontId="4" type="noConversion"/>
  </si>
  <si>
    <t>宽带增值</t>
    <phoneticPr fontId="4" type="noConversion"/>
  </si>
  <si>
    <t>300353.SZ</t>
    <phoneticPr fontId="4" type="noConversion"/>
  </si>
  <si>
    <t>工业以太网</t>
    <phoneticPr fontId="4" type="noConversion"/>
  </si>
  <si>
    <t>终端天线</t>
    <phoneticPr fontId="4" type="noConversion"/>
  </si>
  <si>
    <t>002115.SZ</t>
    <phoneticPr fontId="4" type="noConversion"/>
  </si>
  <si>
    <t>网络优化</t>
    <phoneticPr fontId="4" type="noConversion"/>
  </si>
  <si>
    <t>光通信</t>
    <phoneticPr fontId="4" type="noConversion"/>
  </si>
  <si>
    <t>002396.SZ</t>
    <phoneticPr fontId="4" type="noConversion"/>
  </si>
  <si>
    <t>2014年</t>
    <phoneticPr fontId="4" type="noConversion"/>
  </si>
  <si>
    <t>2015年</t>
    <phoneticPr fontId="4" type="noConversion"/>
  </si>
  <si>
    <t>预测PE水平</t>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</si>
  <si>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</si>
  <si>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</si>
  <si>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t>累计值(万信道)</t>
  </si>
  <si>
    <t>累计同比(%)</t>
  </si>
  <si>
    <t>移动基站设备产量</t>
    <phoneticPr fontId="73" type="noConversion"/>
  </si>
  <si>
    <t>3G移动用户数</t>
    <phoneticPr fontId="73" type="noConversion"/>
  </si>
  <si>
    <t>3G渗透率</t>
    <phoneticPr fontId="73" type="noConversion"/>
  </si>
  <si>
    <t>3G市场发展</t>
    <phoneticPr fontId="73" type="noConversion"/>
  </si>
  <si>
    <t>LTE 市场发展</t>
    <phoneticPr fontId="73" type="noConversion"/>
  </si>
  <si>
    <t>固定资产投资</t>
    <phoneticPr fontId="73" type="noConversion"/>
  </si>
  <si>
    <t>本月（亿元）</t>
    <phoneticPr fontId="73"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</si>
  <si>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4" type="noConversion"/>
  </si>
  <si>
    <t>星网锐捷</t>
  </si>
  <si>
    <t>中兴通讯</t>
  </si>
  <si>
    <t>东土科技</t>
  </si>
  <si>
    <t>天源迪科</t>
  </si>
  <si>
    <t>三维通信</t>
  </si>
  <si>
    <t>通鼎光电</t>
  </si>
  <si>
    <t>运营支撑系统</t>
    <phoneticPr fontId="4" type="noConversion"/>
  </si>
  <si>
    <t>企业网设备</t>
    <phoneticPr fontId="4" type="noConversion"/>
  </si>
  <si>
    <t xml:space="preserve">  市场研究部 证券研究报告</t>
    <phoneticPr fontId="4" type="noConversion"/>
  </si>
  <si>
    <t>600797.SH</t>
  </si>
  <si>
    <t>300312.SZ</t>
  </si>
  <si>
    <t>300098.SZ</t>
  </si>
  <si>
    <t>300038.SZ</t>
  </si>
  <si>
    <t>300288.SZ</t>
  </si>
  <si>
    <t>002309.SZ</t>
  </si>
  <si>
    <t>300081.SZ</t>
  </si>
  <si>
    <t>300310.SZ</t>
  </si>
  <si>
    <t>000063.SZ</t>
  </si>
  <si>
    <t>000586.SZ</t>
  </si>
  <si>
    <t>300353.SZ</t>
  </si>
  <si>
    <t>300050.SZ</t>
  </si>
  <si>
    <t>002148.SZ</t>
  </si>
  <si>
    <t>300047.SZ</t>
  </si>
  <si>
    <t>000035.SZ</t>
  </si>
  <si>
    <t>300211.SZ</t>
  </si>
  <si>
    <t>000892.SZ</t>
  </si>
  <si>
    <t>002017.SZ</t>
  </si>
  <si>
    <t>300383.SZ</t>
  </si>
  <si>
    <t>中国天楹</t>
  </si>
  <si>
    <t>000300.SH</t>
  </si>
  <si>
    <t>CI005026.WI</t>
  </si>
  <si>
    <t>CI005175.WI</t>
  </si>
  <si>
    <t>CI005181.WI</t>
  </si>
  <si>
    <t>沪深300</t>
  </si>
  <si>
    <t>通信(中信)</t>
  </si>
  <si>
    <t>电信运营Ⅱ(中信)</t>
  </si>
  <si>
    <t>通信设备制造(中信)</t>
  </si>
  <si>
    <t>周收盘价</t>
  </si>
  <si>
    <t>公司简称</t>
    <phoneticPr fontId="4" type="noConversion"/>
  </si>
  <si>
    <t>公司简称</t>
    <phoneticPr fontId="4" type="noConversion"/>
  </si>
  <si>
    <t>000555.SZ</t>
  </si>
  <si>
    <t>000836.SZ</t>
  </si>
  <si>
    <t>002261.SZ</t>
  </si>
  <si>
    <t>600057.SH</t>
  </si>
  <si>
    <t>002547.SZ</t>
  </si>
  <si>
    <t>600522.SH</t>
  </si>
  <si>
    <t>002446.SZ</t>
  </si>
  <si>
    <t>002316.SZ</t>
  </si>
  <si>
    <t>600485.SH</t>
  </si>
  <si>
    <t>300134.SZ</t>
  </si>
  <si>
    <t>600487.SH</t>
  </si>
  <si>
    <t>定向增发预案</t>
    <phoneticPr fontId="4" type="noConversion"/>
  </si>
  <si>
    <t>北纬通信</t>
    <phoneticPr fontId="4" type="noConversion"/>
  </si>
  <si>
    <t>亨通光电</t>
    <phoneticPr fontId="4" type="noConversion"/>
  </si>
  <si>
    <t>大富科技</t>
    <phoneticPr fontId="4" type="noConversion"/>
  </si>
  <si>
    <t>神州信息</t>
    <phoneticPr fontId="4" type="noConversion"/>
  </si>
  <si>
    <t>朗玛信息</t>
    <phoneticPr fontId="4" type="noConversion"/>
  </si>
  <si>
    <t>鑫茂科技</t>
    <phoneticPr fontId="4" type="noConversion"/>
  </si>
  <si>
    <t>拓维信息</t>
    <phoneticPr fontId="4" type="noConversion"/>
  </si>
  <si>
    <t>象屿股份</t>
    <phoneticPr fontId="4" type="noConversion"/>
  </si>
  <si>
    <t>春兴精工</t>
    <phoneticPr fontId="4" type="noConversion"/>
  </si>
  <si>
    <t>中天科技</t>
    <phoneticPr fontId="4" type="noConversion"/>
  </si>
  <si>
    <t>盛路通信</t>
    <phoneticPr fontId="4" type="noConversion"/>
  </si>
  <si>
    <t>光迅科技</t>
    <phoneticPr fontId="4" type="noConversion"/>
  </si>
  <si>
    <t>键桥通讯</t>
    <phoneticPr fontId="4" type="noConversion"/>
  </si>
  <si>
    <t>中创信测</t>
    <phoneticPr fontId="4" type="noConversion"/>
  </si>
  <si>
    <t>中国天楹</t>
    <phoneticPr fontId="4"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</si>
  <si>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4"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</si>
  <si>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4" type="noConversion"/>
  </si>
  <si>
    <t>限售股解禁</t>
    <phoneticPr fontId="4" type="noConversion"/>
  </si>
  <si>
    <t>定向增发</t>
    <phoneticPr fontId="4"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</si>
  <si>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4" type="noConversion"/>
  </si>
  <si>
    <t>本次非公开发行股票发行数量不超过2,307万股，27.31元/股。拟募集资金总额不超过63,000万元，在扣除发行费
用后实际募集资金净额将用于投资 宽带网络核心光电子芯片与器件产业化项目</t>
    <phoneticPr fontId="4"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</si>
  <si>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4"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</si>
  <si>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4"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</si>
  <si>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4"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</si>
  <si>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4"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</si>
  <si>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4"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</si>
  <si>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4"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</si>
  <si>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4"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</si>
  <si>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4"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</si>
  <si>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4"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</si>
  <si>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4"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</si>
  <si>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4" type="noConversion"/>
  </si>
  <si>
    <t>全球资讯</t>
    <phoneticPr fontId="4" type="noConversion"/>
  </si>
  <si>
    <t>国内资讯</t>
    <phoneticPr fontId="4" type="noConversion"/>
  </si>
  <si>
    <t>国内资讯</t>
    <phoneticPr fontId="4" type="noConversion"/>
  </si>
  <si>
    <t>资料来源：网络资料、华融证券整理</t>
    <phoneticPr fontId="4" type="noConversion"/>
  </si>
  <si>
    <t>重要公司资讯</t>
    <phoneticPr fontId="4" type="noConversion"/>
  </si>
  <si>
    <t>资料来源：公司公告、网络资料、华融证券整理</t>
    <phoneticPr fontId="4" type="noConversion"/>
  </si>
  <si>
    <r>
      <t xml:space="preserve">  </t>
    </r>
    <r>
      <rPr>
        <sz val="11"/>
        <rFont val="仿宋_GB2312"/>
        <family val="3"/>
        <charset val="134"/>
      </rPr>
      <t>分析师：张彬</t>
    </r>
    <phoneticPr fontId="49" type="noConversion"/>
  </si>
  <si>
    <t>汇源通信</t>
  </si>
  <si>
    <t>鑫茂科技</t>
  </si>
  <si>
    <t>星美联合</t>
  </si>
  <si>
    <t>东信和平</t>
  </si>
  <si>
    <t>002093.SZ</t>
  </si>
  <si>
    <t>国脉科技</t>
  </si>
  <si>
    <t>北纬通信</t>
  </si>
  <si>
    <t>002194.SZ</t>
  </si>
  <si>
    <t>武汉凡谷</t>
  </si>
  <si>
    <t>002230.SZ</t>
  </si>
  <si>
    <t>科大讯飞</t>
  </si>
  <si>
    <t>002231.SZ</t>
  </si>
  <si>
    <t>奥维通信</t>
  </si>
  <si>
    <t>中利科技</t>
  </si>
  <si>
    <t>002313.SZ</t>
  </si>
  <si>
    <t>日海通讯</t>
  </si>
  <si>
    <t>002335.SZ</t>
  </si>
  <si>
    <t>科华恒盛</t>
  </si>
  <si>
    <t>002359.SZ</t>
  </si>
  <si>
    <t>齐星铁塔</t>
  </si>
  <si>
    <t>002396.SZ</t>
  </si>
  <si>
    <t>002416.SZ</t>
  </si>
  <si>
    <t>爱施德</t>
  </si>
  <si>
    <t>盛路通信</t>
  </si>
  <si>
    <t>春兴精工</t>
  </si>
  <si>
    <t>002583.SZ</t>
  </si>
  <si>
    <t>海能达</t>
  </si>
  <si>
    <t>梅泰诺</t>
  </si>
  <si>
    <t>世纪鼎利</t>
  </si>
  <si>
    <t>恒信移动</t>
  </si>
  <si>
    <t>高新兴</t>
  </si>
  <si>
    <t>大富科技</t>
  </si>
  <si>
    <t>亿通科技</t>
  </si>
  <si>
    <t>朗玛信息</t>
  </si>
  <si>
    <t>宜通世纪</t>
  </si>
  <si>
    <t>邦讯技术</t>
  </si>
  <si>
    <t>硕贝德</t>
  </si>
  <si>
    <t>光环新网</t>
  </si>
  <si>
    <t>600076.SH</t>
  </si>
  <si>
    <t>青鸟华光</t>
  </si>
  <si>
    <t>600105.SH</t>
  </si>
  <si>
    <t>永鼎股份</t>
  </si>
  <si>
    <t>600198.SH</t>
  </si>
  <si>
    <t>大唐电信</t>
  </si>
  <si>
    <t>600289.SH</t>
  </si>
  <si>
    <t>亿阳信通</t>
  </si>
  <si>
    <t>浙大网新</t>
  </si>
  <si>
    <t>公告日期</t>
    <phoneticPr fontId="4" type="noConversion"/>
  </si>
  <si>
    <t>300025.SZ</t>
    <phoneticPr fontId="4" type="noConversion"/>
  </si>
  <si>
    <t>300264.SZ</t>
    <phoneticPr fontId="4" type="noConversion"/>
  </si>
  <si>
    <t>002281.SZ</t>
    <phoneticPr fontId="4" type="noConversion"/>
  </si>
  <si>
    <t>重点设备商资讯</t>
    <phoneticPr fontId="4" type="noConversion"/>
  </si>
  <si>
    <t>300113.SZ</t>
  </si>
  <si>
    <t>顺网科技</t>
  </si>
  <si>
    <t>300205.SZ</t>
  </si>
  <si>
    <t>天喻信息</t>
  </si>
  <si>
    <t>300248.SZ</t>
  </si>
  <si>
    <t>CI005182.WI</t>
  </si>
  <si>
    <t>增值服务Ⅱ(中信)</t>
  </si>
  <si>
    <t>营业总收入(万元)</t>
  </si>
  <si>
    <t>营业利润(万元)</t>
  </si>
  <si>
    <t>净利润(含少数股东损益)(万元)</t>
  </si>
  <si>
    <t>归属母公司股东的净利润(万元)</t>
  </si>
  <si>
    <t>证券代码</t>
  </si>
  <si>
    <t>名称</t>
  </si>
  <si>
    <t>本期</t>
  </si>
  <si>
    <t>上年同期(调整后)</t>
  </si>
  <si>
    <t>增长率(%)</t>
  </si>
  <si>
    <t>600050.SH</t>
  </si>
  <si>
    <t>中国联通</t>
  </si>
  <si>
    <t>象屿股份</t>
  </si>
  <si>
    <t>600355.SH</t>
  </si>
  <si>
    <t>精伦电子</t>
  </si>
  <si>
    <t>600498.SH</t>
  </si>
  <si>
    <t>烽火通信</t>
  </si>
  <si>
    <t>600680.SH</t>
  </si>
  <si>
    <t>上海普天</t>
  </si>
  <si>
    <t>600775.SH</t>
  </si>
  <si>
    <t>南京熊猫</t>
  </si>
  <si>
    <r>
      <rPr>
        <b/>
        <sz val="10"/>
        <color theme="0"/>
        <rFont val="宋体"/>
        <family val="3"/>
        <charset val="134"/>
      </rPr>
      <t xml:space="preserve">上年同期
</t>
    </r>
    <r>
      <rPr>
        <b/>
        <sz val="10"/>
        <color theme="0"/>
        <rFont val="Calibri"/>
        <family val="2"/>
      </rPr>
      <t>(</t>
    </r>
    <r>
      <rPr>
        <b/>
        <sz val="10"/>
        <color theme="0"/>
        <rFont val="宋体"/>
        <family val="3"/>
        <charset val="134"/>
      </rPr>
      <t>调整后</t>
    </r>
    <r>
      <rPr>
        <b/>
        <sz val="10"/>
        <color theme="0"/>
        <rFont val="Calibri"/>
        <family val="2"/>
      </rPr>
      <t>)</t>
    </r>
    <phoneticPr fontId="4" type="noConversion"/>
  </si>
  <si>
    <t>投资评级：看好</t>
    <phoneticPr fontId="4" type="noConversion"/>
  </si>
  <si>
    <t>全球
(百万）</t>
    <phoneticPr fontId="73" type="noConversion"/>
  </si>
  <si>
    <t>中移动
(万）</t>
    <phoneticPr fontId="73" type="noConversion"/>
  </si>
  <si>
    <t>板块PE（TTM 2014.8.22）</t>
    <phoneticPr fontId="73" type="noConversion"/>
  </si>
  <si>
    <t>000070.SZ</t>
  </si>
  <si>
    <t>特发信息</t>
  </si>
  <si>
    <t>000547.SZ</t>
  </si>
  <si>
    <t>闽福发A</t>
  </si>
  <si>
    <t>神州信息</t>
  </si>
  <si>
    <t>000829.SZ</t>
  </si>
  <si>
    <t>天音控股</t>
  </si>
  <si>
    <t>002089.SZ</t>
  </si>
  <si>
    <t>新海宜</t>
  </si>
  <si>
    <t>002104.SZ</t>
  </si>
  <si>
    <t>恒宝股份</t>
  </si>
  <si>
    <t>002115.SZ</t>
  </si>
  <si>
    <t>002161.SZ</t>
  </si>
  <si>
    <t>远望谷</t>
  </si>
  <si>
    <t>拓维信息</t>
  </si>
  <si>
    <t>键桥通讯</t>
  </si>
  <si>
    <t>002417.SZ</t>
  </si>
  <si>
    <t>三元达</t>
  </si>
  <si>
    <t>002467.SZ</t>
  </si>
  <si>
    <t>二六三</t>
  </si>
  <si>
    <t>002491.SZ</t>
  </si>
  <si>
    <t>002544.SZ</t>
  </si>
  <si>
    <t>杰赛科技</t>
  </si>
  <si>
    <t>300299.SZ</t>
  </si>
  <si>
    <t>富春通信</t>
  </si>
  <si>
    <t>300366.SZ</t>
  </si>
  <si>
    <t>创意信息</t>
  </si>
  <si>
    <t>600130.SH</t>
  </si>
  <si>
    <t>波导股份</t>
  </si>
  <si>
    <t>600345.SH</t>
  </si>
  <si>
    <t>长江通信</t>
  </si>
  <si>
    <t>中创信测</t>
  </si>
  <si>
    <t>亨通光电</t>
  </si>
  <si>
    <t>中天科技</t>
  </si>
  <si>
    <t>600728.SH</t>
  </si>
  <si>
    <t>佳都科技</t>
  </si>
  <si>
    <t>600764.SH</t>
  </si>
  <si>
    <t>中电广通</t>
  </si>
  <si>
    <t>600776.SH</t>
  </si>
  <si>
    <t>东方通信</t>
  </si>
  <si>
    <t>中国电信全国首创4G“个人定制”套餐：流量最低至0.05元/MB</t>
    <phoneticPr fontId="97" type="noConversion"/>
  </si>
  <si>
    <t>9月5日消息 日前，中国电信新近获准的24个LTE混合组网试商用城市将天翼4G在全国范围内贯穿扩展至一二三线40个城市。
为此，中电信推出一款极具个性化的专享实惠套餐“不带套、不浪费”个人定制卡，用户可根据自己的使用习惯和场景变更，对流量、语音、短信的数量进行DIY组合，随时更改自己套餐中的内容而不设任何档位限制。这一特色服务，使中电信在全国开创了“个人定制”套餐的先河，引领通信DIY的新时代。
从中电信官方网站上能够了解到，个人定制是一张“不带套、不浪费、不后悔”的卡，对应套餐特有“随意定、随意改、随意换、随意赠”四大自由。个人定制套餐用户不仅独有177靓号，中国电信还推出套餐变更、转赠、转换等均属于个人定制用户的多项专享服务。用户根据实际需要随意组成定制套餐、更改已设套餐内容而没有必选项，并且购买时可精细到1个单位。最重要的是自己套餐内使用不完的流量还可以通过个人订制套餐转送给亲朋好友，这样就解决了月底流量浪费的问题。
同时，个人定制套餐采用阶梯计价，流量最低至0.05元/MB；语音最低为0.08元/分钟; 短/彩信最低至0.05元/条。套餐19元起，送来电显示以及新产品爱看4G、爱听4G、爱玩4G等。
中电信早在7月15日首批16城中即开始为个人定制开辟试验田，悄然发售个人定制4G套餐。其中用户反映使用最频繁的是随意换和随意赠。每个月中，用户可将套餐内流量、语音、短信互相转换（1M流量=1条短/彩信=0.5分钟语音），还可转赠多余流量给其他个人定制用户。
一位南京个人定制用户反馈，个人定制套餐“完全可以把每月的月租用到极致，几乎可以达到不浪费一分钱，选择购买时也毫无限制，像我平时很少发短信，就只买50条。果真‘不带套、不浪费、不后悔......”
通过整合首批16城用户反馈的使用情况，借LTE混合组网试验二度深铺，中电信个人定制在40个城市全新亮相。
中电信网厅显示，用户购买个人定制套餐可低价入手4G热销机。例如，追剧神机酷派5892组合价为735元；游戏神机华为C8817L低至870元；明星手机三星NOTE3为2990元。
据网厅工作人员介绍，结合开学季，在24个第二批开放的预售城市中，用户在8月31日—9月8日期间购买个人定制有5折优惠；正式开售城市用户在9月5日至8日享5折；40城中所有用户在9月8日以后至9月30日可以8折价购买个人定制套餐，同时用户在9月8日之前激活还可抽取奖品。</t>
    <phoneticPr fontId="97" type="noConversion"/>
  </si>
  <si>
    <t>宽带战略资金落地农村市场 新一轮发展周期将至</t>
    <phoneticPr fontId="4" type="noConversion"/>
  </si>
  <si>
    <t>华为与世纪互联联合发布中国最大规模SDN商用网络</t>
    <phoneticPr fontId="4" type="noConversion"/>
  </si>
  <si>
    <t xml:space="preserve">9月4日消息  华为今天与中国最大的电信中立第三方互联网基础设施服务提供商世纪互联联合发布了国内最大规模的SDN（软件定义网络）商用网络。通过与华为在SDN领域进行联合创新，并部署华为敏捷数据中心网络解决方案（主要包括CE12800数据中心交换机及敏捷控制器Agile Controller），世纪互联实现了其云计算数据中心商业效率的全面提升：业务一键式部署，上线效率提速10倍；系统开放可编程，业务创新周期从半年缩短到1个月；路径自动调优，链路带宽利用率从50%提升到80%。
世纪互联是在美国纳斯达克上市的、中国最大的电信中立第三方互联网基础设施服务提供商，为超过3000家知名企业客户提供服务，在全国40余个城市运营管理80多个分布式数据中心设施，拥有超过15000个机柜及500余个网络节点。世纪互联的客户多为互联网客户，行业竞争激烈，业务快速推出对客户十分重要。而传统云计算系统网络灵活性方面能力较弱，导致数据中心云业务上线周期长，阻碍了业务快速创新。同时，随着客户业务量持续快速增长，世纪互联也在不断探索提升网络链路利用率之道，为更多的客户提供一贯优质的网络服务。
基于以上诉求，世纪互联与华为展开战略合作，共同开发SDN创新方案。目前，世纪互联已在其北京、广州、南京、武汉等八个业务可覆盖全国的大型数据中心部署华为敏捷数据中心网络解决方案（主要包括华为CE12800数据中心交换机和敏捷控制器Agile Controller），构建了国内最大规模的数据中心SDN商用网络。未来该SDN方案将推广到世纪互联全国40多个城市的80个大型数据中心中，SDN商用网络规模也将位于全球前列。此外，基于华为敏捷数据中心网络的开放可编程系统，双方联合开发了基于SDN的Agile TE方案，实现了多数据中心间的灵活互联和流量优化，并可快速为其客户发放新业务。
世纪互联与华为联合开发的SDN创新方案，可实现世纪互联云计算数据中心商业效率的全面提升，主要体现在以下三个方面：
业务快速上线：从10天到1天，提速10倍。世纪互联全面部署了华为敏捷数据中心网络方案，实现了从业务需求到网络部署的自动化，在开通跨数据中心业务时，管理员可以进行一键式操作，网络敏捷规划、资源快速构建、业务自动下发到多个数据中心，实现“网随云动”。基于Agile Controller的快速部署，世纪互联跨数据中心业务开通速度从10天缩短到1天，提速10倍。
业务敏捷创新：6个月到1个月，快速推出新应用。华为敏捷数据中心网络方案的Agile Controller和CE12800均提供业界领先的全可编程和全开放能力，支持“软件定义网络”。基于敏捷数据中心OPS（Open Programmability System）系统丰富的开放接口，世纪互联可以通过软件快速定制新业务模板，实现业务需求可快速定制，满足客户的全方位个性化需求。在客户提出新业务模板申请时，如果涉及到网络机制的变更，世纪互联也可以为其快速定制和发放。
网络高效运营：50%到80%，链路利用率大幅提升。敏捷数据中心网络还帮助世纪互联大幅度提升了资源利用率，可为更多客户提供服务。通过Agile Controller的集中式控制，管理员可全局调度和优化多个数据中心的网络资源，数据中心间的链路利用率从原来的50%提升至80%，同时具备精细化的SLA服务和带宽保证。
世纪互联副总裁麻静平表示，“世纪互联致力成为互联网基础设施领域最受尊敬的中国企业，通过打造更加开放和创新活力的新一代互联网基础设施，为客户提供更加优质的服务进而成就客户。SDN在世纪互联的成功商用，是国内最大的SDN商用网络应用范例。我们很高兴和华为在数据中心SDN领域展开全面和良好的合作，并将双方的创新成果成功商用。我们期待这些创新能提升网络运营效率，促进业务快速交付和上市，进一步提升用户体验，为我们的客户创造更多价值。”
华为交换机与企业通信产品线副总裁余立表示，“华为与世纪互联在云计算数据中心领域有着深入且良好的合作，本次世纪互联SDN网络的成功商用，是目前国内最大规模的SDN网络，可有效支撑其战略及业务发展需求，在业界也具有重要的里程碑意义。作为全球领先的信息与通信解决方案供应商，华为愿与客户共同探索，开放创新，在网络和云计算等领域构筑了端到端的解决方案优势。通过华为敏捷数据中心解决方案的全方位开放能力，任何一个企业都能够轻松拥抱SDN，快速推出新业务，满足企业高速发展需求，实现商业成功，敏捷已来！” </t>
    <phoneticPr fontId="4" type="noConversion"/>
  </si>
  <si>
    <t>中国移动倡议成立光纤产业联盟 规范制定ULL标准</t>
    <phoneticPr fontId="4" type="noConversion"/>
  </si>
  <si>
    <t>中国电信全面实施小灵通升级退网服务</t>
    <phoneticPr fontId="97" type="noConversion"/>
  </si>
  <si>
    <t>上海电信今天发布公告称，自9月1日起，将全面实施小灵通升级服务，为小灵通用户提供更先进的移动通信服务，届时起中国电信将停止向用户收取小灵通的通信费用。
不仅是上海电信，广东、湖北、福建等地电信公司，山东、辽宁等地联通公司也发出了类似公告。对于用户而言，服役了十余年的小灵通业务将迎来告别之际。
曾经辉煌一时 用户人数近亿
如今设备匮乏 服务难以为继
国内小灵通最早开始于1998年初，被定位于“固定电话的延伸和补充”，虽然不能漫游，但是凭借“资费低、辐射低”的优势得到用户的认可与欢迎，在国内的二三线城市得到迅速发展。
因为政策及市场因素，小灵通直到2003年、2004年左右才进入北上广等大城市。上海是小灵通“攻克”的最后大城市，2004年5月小灵通正式在上海市区放号。
随着网络的完善，以及终端和增值应用的丰富，小灵通在上海市场也得到较为快速的发展，在2006年高峰时期，用户规模超过200万。而在全国，2006年辉煌时期小灵通用户数达到9300多万。
但随着移动通信资费的降低，小灵通优势逐渐丧失，产业链积极性消退。目前，原有的小灵通终端厂商、网络设备厂商均已相继停产、转产，导致维系小灵通网络系统正常运转所需的设备、器材以及用户的终端均得不到有效供应，小灵通网络通信质量不断下降,用户服务得不到充分保障，用户满意度持续降低。
据悉，目前上海还有小灵通用户2.8万余户，其中有通话行为的活跃用户仅占12%，即3300余户。
升级移动网络 推出专属套餐
聊天上网均可 转网资费优惠
小灵通升级乃是大势所趋，近年来，信息通信技术发展日新月异，移动互联网应用创新层出不穷，给消费者提供了更高性价比的多种选择。
上海电信自9月1日起在本市范围内实施小灵通升级服务，据悉，此次用户可以自主选择是否享受小灵通升级服务。如不升级，用户的账户余额可以转移或退还。选择升级的用户，可以以优惠的价格挑选数百款天翼手机，并享受与小灵通相当的资费水平。上海电信推出9元专属套餐（聊天版和上网版），并提供“存话费送手机”优惠活动。用户预存120元，在12个月内全部通过话费返还，还可获赠价值299元智能手机，或等额购机补贴。据电信10000号客服人员介绍，上网版套餐主要包含200M本地流量、50分钟通话时长，聊天版套餐则包含30M本地流量、100分钟通话时长和100条短信。
小灵通用户在9月30日前，只要持本人有效证件到遍布全市各区县的32家指定电信营业厅或者拨打10000号客服热线，即可办理升级手续，并可享受相应的升级优惠。在上海电信横浜桥路营业厅，工作人员告诉记者，已经开始为小灵通用户办理升级服务。
记者手记
不以成败论英雄
从来没有一项通信业务像小灵通一样，经过了如此多的风风雨雨，命运可谓多舛。小灵通当初在国内推出时，并没有领到“准生证”，曾差点被叫停，而且一开始就被不少人批评为是“一种落后的技术”，唱衰声不绝于耳。
但是本世纪初期，小灵通的发展可用星火燎原来形容，凭借“低资费、低辐射”的双低优势赢得了用户的认可，也赢得政策空间。从用户需求角度而言，技术没有先进落后之分，只有需求是否能满足之别。就像电报、 BP机、大哥大这些通信业务一样，满足了人们在特定时期的通信需求，虽然不可避免地要淡出舞台，但是不能给它们贴上失败的标签。从这点而言，小灵通没有“落后”。
人们也应该感谢小灵通，正是因为它的加入而带来的鲶鱼效应，使得当初一直“高高在上”的移动通信资费有了下调的“动力”，推动手机通话“双向收费”过渡到“单向收费”。</t>
    <phoneticPr fontId="97" type="noConversion"/>
  </si>
  <si>
    <t>9月4日早间消息 在近日召开的“2014光通信技术和发展论坛”上，中国移动研究院网络技术研究所副所长李晗倡议成立光纤产业联盟，规范制定超低损光纤的损耗面积和有效面积，制定统一标准。
在李晗看来，超低损光纤的效益非常明显，“ULL光纤具有大幅度降低100G网络建设成本和运维成本的潜力，若能省1个80波的100G再生站，即可节省数千万投资；同时，ULL光纤也能增大400G的传输距离，使得400G性能能够满足更多的现网要求。”
众所周知，光纤的有效面积直接决定了最终性能，而有效面积的不统一，导致不同种类光纤对接时，插入损耗过大，进而影响到网络最终性能。
中国移动的倡议并不是第一家。之前，中国电信科技委主任韦乐平就曾督促国内光纤光缆企业推出超低损光纤，但遗憾的是，产业链并不是很给力。</t>
    <phoneticPr fontId="4" type="noConversion"/>
  </si>
  <si>
    <t>欧洲运营商忍痛增加网络投资 对监管抱怨不止</t>
    <phoneticPr fontId="4" type="noConversion"/>
  </si>
  <si>
    <t>北京时间9月4日下午消息 欧洲网络运营商可能会抱怨这个恶劣的投资环境，但他们还是会一如既往地为4G和超高速宽带这样的项目买单。欧盟委员会近日的一份报告指出，2013年欧盟电信业营收下滑，但投资额度仍然是上升的。
甚至连欧洲监管部门的批评者Cesar Alierta和Vittorio Colao，也在鼓励运营商往网络建设方面增加投资力度，他们分别是西班牙电信和沃达丰集团的首席执行官。
欧洲巨头为网络挥金如土
在2014年上半年，西班牙电信的资本支出增加了27个百分点，达到37亿欧元。无论是在欧洲还是拉丁美洲，西班牙电信在大力部署光纤和4G网络，这些都需要雄厚的财力支持。西班牙电信预计，全年资本支出水平将达到销售额的15.5-16%。
沃达丰出售了所持Verizon无线公司的所持部分股权，获得丰厚的资本收益，预计在此后的两年时间里，沃达丰会将其资本预算提到前所未有的高度，达70亿英镑。沃达丰的Project Spring投资项目里很大一部分经费用于欧洲的3G和4G网络扩容。在未来两年里，沃达丰的固定总支出将达到190亿英镑。（C114注：Project Spring是沃达丰的投资项目，旨在加速建设更强大的网络，以实现客户服务差异化计划。）
不仅仅是有强大现金流支持的大型运营商挥金如土。在法国竞争激烈的移动市场中挣扎求生的布依格（Bouygues）电信公司，虽然未能通过整合计划找到任何喘息机会，可也终于在六月宣布了一项转型计划。可以肯定的是，会有裁员，但是布依格（Bouygues）电信仍会继续投资4G业务，并保持固定宽带业务“极具竞争力的定价”。
尽管运营商抱怨利润挤压竞争，但当他们看到来自布鲁塞尔和国家监管部门对收益的打压，比如削减移动连接和漫游资费的举措后，无论是通过网络分化还是开发新的数字化服务，他们都要想法设法抵消核心收入下降造成的影响，显然“不想出局”的迫切需求是促使他们投资的一味催化剂。
行业迫切监管放松
近期，爱立信首席技术官Ulf Ewaldsson在接受Mobile World Live的一次采访中表示，欧洲许多运营商对投资项目都“跃跃欲试”。
但是如果这些投资都需要运营商们咬紧牙关、背水一战，那这种投资势头又能维持多久？Ewaldsson在接受采访时指出了欧洲4G网络建设进程缓慢的主要原因，至少与美国、日本和韩国相比，原因在于监管阻碍以及缺乏市场驱动的整合。
一家移动运营商的首席财务官表示，希望在欧洲市场有更多整合计划，为一些拥有少量网络资源的运营商扫除合并的苛刻条件。这位首席财务官认为，真正的危险是监管部门走得太远，到了一个引爆点，他说，“投资人是有选择权的，他们可以选择在其他行业投资”。
运营商们几乎一直都在抱怨监管，当然，他们会去争取更优惠的待遇。然而，如果投资明显放缓，或者一些小型运营商被迫半途而废，那么该地区的监管部门无疑就需要重新考虑。
这样，亚洲或者美国公司对于收购欧洲运营商的想法，才会静下心来考虑一下。</t>
    <phoneticPr fontId="4" type="noConversion"/>
  </si>
  <si>
    <t>中兴计划于2015年推出首款5G移动设备原型</t>
    <phoneticPr fontId="4" type="noConversion"/>
  </si>
  <si>
    <t xml:space="preserve">据乌兹别克斯坦《报纸报》9月2日消息，中兴通讯将在2015年推出首款5G移动设备原型。
中兴通讯计划同时进行对5G网络的检测和调整，与其他生产商、手机运营商保持一致，建立5G网络的普遍标准。
据ISH数据表明，在LTE设备供应量方面，中兴通讯一直跻身前三并占有世界17.9%的销售市场。中国移动通信集团公司在构建4G网络方面信任中兴，几乎26%的相关设备由中兴提供。此外，中兴通讯还在一些地区性竞标中获胜。中兴在世界范围内同VimpelCom、KPN、Telenor和其他公司的合作也推动了自身的发展。同时，中兴参与研发的LD-LTE技术被广泛运用。目前，有来自40个国家的66个运营商使用试验和商业TD-LTE技术。2013年底中兴获得近150个LTE设备的供应合同。
据战略咨询机构Strategy Analytics分析，2013年全世界使用LTE网络的手机用户达2.38亿，2018年这个数字将超过20亿。 </t>
    <phoneticPr fontId="4" type="noConversion"/>
  </si>
  <si>
    <t>上海文广重组大局已定：百视通和东方明珠合并</t>
    <phoneticPr fontId="4" type="noConversion"/>
  </si>
  <si>
    <t>上证报从多个渠道获悉，被称为国有文化传媒行业整合“第一局”的上海文广(SMG)重大资产重组大局已定。除了拟将A股文化传媒板块中市值排名第一第二的百视通、东方明珠公司合二为一外，尚世影业、东方购物等文广旗下诸多优质资产亦将注入，A股首家千亿级文化传媒上市公司即将诞生。
值得关注的是，此次重大资产重组，恰逢中央着力打造新型主流媒体之新政，内外因叠加所产生的能量，或许超乎市场预期。
SMG整合大棋局：合并+注入
作为国内广电系唯一有两家上市公司平台的上海文广，如何规避同业竞争、做大做强，一直是业界及资本市场关注的话题。整合猜想大致有二：猜想一认为将同时保留两个资本运作平台，但调整各自的定位、方向；猜想二是将两者合并，打造统一资本平台。
一位深谙国有文化传媒企业资本运作的投行人士向上证报表示，第一种方案不仅涉及证监会对同业竞争和独立性问题的严格审查，而且还会导致谁是文广核心资产优先注入平台之争，不利于整合资源，规模化发展。“应是合并方案——不存在谁吸收合并谁的问题，百视通与东方明珠合并为新的上市公司平台，将文广集团优质资产批量注入，从子公司上升到集团战略层面，打造新上市公司的崭新格局。”如此一来，市场对SMG重大资产重组的关注点就自然聚焦于注入什么资产和新公司的新战略上。
百视通和东方明珠的盈利能力在A股文化传媒类上市公司中已是鹤立鸡群。上半年财报显示，两公司净利润合并就已达9.95亿元，按惯例全年合并应该超过20亿。
而文广旗下具备注入上市公司条件的优质资产在国内文化传媒企业中也首屈一指。
去年才引入弘毅投资的尚世影业有望率先注入。资料显示，成立仅三年多的尚世影业是国内首批转企改制的国有影视企业。公司业务除影视剧投资制作和引进发行外，涉足整合广告营销、演艺经纪、衍生业务等众多领域，拍摄的影视剧包括《蜗居》、《悬崖》、《十月围城》、《龙门飞甲》等。2013年，尚世影业营收近6亿元，近三年复合增长超过60%，2013年净利润超过8000万，2014年有望破亿。
“尚世影业证券化的进程，比外界预料的可能要快得多。”SMG尚世影业总经理陈思劼9月2日在上海举行的东方证券传媒及互联网高峰论坛上表示。在该会议上，陈思劼高调宣布尚世影业即将与迪士尼展开合作拍片计划，与好莱坞独立制片公司STX成立合资公司探索影视制作新商业模式，并且将与华纳兄弟和华人文化基金共同发起设立影视剧基金，可谓三箭齐发。“尚世影业的业务规模目前与刚刚借壳上市的长城影视(20.78,0.150,0.73%)类似，又有全产业链为依托，加上大张旗鼓的国际化战略，资本市场的估值将会相当可观。”现场的行业分析师表示。
除了尚世影业外，国内电视购物行业龙头东方购物更是蓄势待发。“东方购物2013年的销售额已超过80亿，净利润近5亿元，而且现金流极其充裕。尚世影业、东方购物等优质资产足以让重组后新上市公司的每股盈利大大增厚。”上述投行人士表示。
此外，SMG旗下炫动传播、东方娱乐、东方广播等传统广播电视业务也潜力不小。据分析师估计，此部分资产盈利能力目前在10亿元左右，但因政策因素，短期暂难注入。
千亿传媒航母“试水”文化新政
上海文广资产大整合，恰逢中央关于打造新型主流媒体之新政出台之际。
8月18号，中央全面深化改革领导小组第四次会议审议通过了《关于推动传统媒体和新兴媒体融合发展的指导意见》。习近平总书记强调，要着力打造一批形态多样、手段先进、具有竞争力的新型主流媒体，建成几家拥有强大实力和传播力、公信力、影响力的新型媒体集团。该新政被称作是十七大提出“大力发展文化产业”以来最好的政策机遇。
“纵观A股国有文化传媒类上市公司，能够在资产规模、盈利能力和运营能力上引领市场的，可能就只有重组完成后的上海文广集团旗下新上市公司了。”上述投行人士表示，该人士称，重组完成后的新上市公司既有文化传媒全产业链运营优势，又依托SMG传统内容和互联网电视集成播控和互联网电视内容服务等新兴媒体牌照等资源优势(1713.54,14.240,0.84%)，其业务布局之全面，业务形态之多样，堪与迪士尼、时代华纳、NBC环球等全球传媒巨擘比肩。
上证报记者获悉，上海文广重大资产重组已进入最后冲刺阶段，国内首个市值千亿级的文化传媒上市公司之诞生将指日可待。据悉，SMG将以本次重大资产重组为契机，“积极响应并加快贯彻落实习近平总书记关于打造新型主流媒体和建成新型传媒集团的号召和指示精神，大力推进实施互联网转型战略，力争成为中国文化传媒行业传统媒体与新兴媒体融合发展的典范。”
除了政策之“天时”，“人和”因素亦不可忽视。集上海文化集团董事长、党委书记和总裁于一身的黎瑞刚 ，还执掌华人文化产业基金，坐拥大量海内外传媒资源，业界预计，黎瑞刚既然操刀文广大整合，应该不会仅停留在传统广电业务的三分地上，其后续的资本运作也值得期待。
据悉，加大与国内外资本、传媒和互联网巨头的合作，纵横捭阖、并购扩张，进一步夯实内容、渠道、平台、服务等全产业链布局，加快互联网化转型，有望成为黎瑞刚主政下的上海文广新上市公司的战略方向。</t>
    <phoneticPr fontId="4" type="noConversion"/>
  </si>
  <si>
    <t>Verizon全美推LTE通话 FDD高成熟度加速4G普及</t>
    <phoneticPr fontId="97" type="noConversion"/>
  </si>
  <si>
    <t>随着LTE技术的快速发展，传统GSM或CDMA殊途同归，通过LTE走向4G。近日，作为当今最大LTE运营商Verizon宣布，他们已经准备好了在其LTE网络内提供全美范围的通话服务(VoLTE)，Verizon除了提供高质量的通话服务外，还进行快速连接和便捷的视频聊天。对于Verizon来说，这是一件具备里程碑意义的事件，但同时也意味着万里长征的开始。
Verizon力推高清语音服务
移动互联网时代的来临，基于WCDMA的3G网络在速率上的优势慢慢显示出来，同时面对OTT的步步紧逼，LTE“痛并快乐”地发展着。日前，美国最大的LTE运营商Verizon宣布已经准备好了在其LTE网络内提供全美范围的主意通话服务。Verizon公司早在2009年开始部署LTE，一举解决无线宽带速率劣势。同时走到全球最主流的移动制式之中，彻底解决其一直以来的国际漫游的短板。
据悉，Verizon首次使用LTE通话可追述到2011年，通话双方都位于Verizon的总部，首次通话时长为33秒。在随后进行的多次测试中，技术人员还成功实现了在语音通话的同时使用数据服务。这是全球首次在商用网络中，而不是实验室环境中完成的VoLTE通话。此次实验的成功表明LTE生态系统已经是健康的，并且是正在发展的，VoLTE将很快成为在LTE网络中进行语音通信的全球标准，极度具有里程碑的意义。
目前，由于LTE网络语音服务的一些功能要求通话双方都必须是Verizon的用户，还要有较高配置的手机，并支持LTE网络通话，所以一开始使用该功能的用户数量并不多。据悉，在未来的一段时间内，Verizon会在全美范围内进行大规模的beta测试。值得注意的是，Verizon并没有透露现有的手机是否需要进行软件升级，以支持其VoLTE。不过支持LTE数据将会成为新款手机的标准配置，比如“果粉”们关注度较高的iPhone 6.
发展高清语音服务水到渠成
在竞争激烈的美国，不少电信运营商寄希望于提供高质量的语音服务来提升对用户的吸引力，以巩固市场。而谈起LTE全球运营商，首当其冲要数发展最快的Verizon.
首先，在美国LTE发展的迅猛背景下，Verizon对语音通话这一技术的重视和研究。据市场研究机构Strategy Analytics分析称，2014年，美国将成为继韩国和日本之后的另一个重要的VoLTE市场。Verizon借此大力发展LTE终端产品。Verizon依托3G时代芯片合作伙伴，率先以智能手机引领市场，目前来看Verizon的LTE终端款式在全球来看是最多的，这也是它能够迅速引领全球LTE发展的原因。
其次，Verizon的出于自身的整体战略，对市场的考量。Verizon确定走LTE网络演进之路后就采用比较激进的部署策略，认为唯有此才能保证在比较短的时间内快速赶上和超越竞争对手的网络速率和用户感知优势。Verizon在2009年开始部署LTE网络，在2010年就达到1亿人口的LTE覆盖， 2011年覆盖人口达2亿，2013年达2.85亿，覆盖面积是LTE部署规模第二运营商的两倍。不仅实现表层覆盖，对于弱覆盖和确实覆盖的特殊场景的深度覆盖也在不断进行和加强。当前，美国LTE市场覆盖率超过85%，这也意味着机遇就摆在眼前。
再次，目前全球范围内遇到的OTT挑战，语音收入的下滑令Verizon对这一项目不得不做。在语音通话上，几乎免费的OTT语音更吸引了不少的用户。因此，电信运营商在价格难以比拼OTT语音的情况下，唯有在语音质量上加以创新，才能有更好发展。而4G网络下的VoLTE带给用户最直接的感受就是接通等待时间更短，以及更高质量、更自然的音视频通话效果。据资料显示，VoLTE相较2G、3G语音通话，语音质量能提高40%左右，因为它采用高分辨率编解码技术。接通等待时间比3G降50%，大概在2秒左右，而2G时代在6-7秒。
FDD高成熟度功不可没
Verizon LTE网络覆盖全美意味着受众人群更加宽广，要求对服务质量的把控就更加严格。这其中，在Verizon推出语音服务的背后，FDD制式商成熟度不得不提。
FDD-LTE作为全球最为成熟的产业链，其对Verizon的影响不言而喻。在美国，4G(基本上是FDD-LTE制式)网络已经商用了四年左右时间。并且，其4G是全球覆盖最广、用户最多的国家。据悉，目前美国共有10余家4G运营商，其中包括大家比较熟悉的四大运营商：Verizon、AT&amp;T、T-Mobile以及Sprint都有参与其中。
此前，Verizon商用LTE的战略考虑是：缓解3G网络的流量压力;通过技术演进，取得对竞争对手的技术优势;创造更好的用户体验，将CDMA高价值用户快速迁移到LTE网络。而随着FDD-LTE系统、终端、芯片和应用等多个领域的发展，这些制式高成熟度也进一步加速4G普及。
从全球发展态势来看，高清语音服务的普及将是大势所趋。目前，国内电信运营商也正处于LTE网络建设中，从4G发牌商用到大规模普及，将是一个浩大而繁杂的过程，并非一朝一夕就能完成。Verizon推动LTE-FDD产业发展取得的成绩或许能给国内电信运营商一些经验与启示，同时也需要运营商在发展4G的过程中对FDD生态建设应更加专注和用心。</t>
    <phoneticPr fontId="97" type="noConversion"/>
  </si>
  <si>
    <t>韩国4G流量已占92% 受益不限流量套餐</t>
    <phoneticPr fontId="4" type="noConversion"/>
  </si>
  <si>
    <t>北京时间9月3日下午消息 韩国的4G流量自五月份以来大幅增加，七月份，所有4G流量占移动数据总流量的92%。
根据韩国科学、信息通讯和未来规划部(Ministry of Science, ICT and Future Planning)的统计，韩国全国的4G数据流量累计增长了34%，从六月份的约70,000TB增至七月的93,746TB。
在四月至七月间，平均每月4G数据使用量已从2.3GB飙升至将近3GB。相较而言，3G用户平均每月消费仅1.2GB。
数据使用量激增是由于韩国三大移动运营商在四月推出了不限流量4G套餐计划。
韩国《中央日报》报道称，韩国3320万4G用户占所有移动用户的60%。而目前，韩国拥有1600万3G用户。
在过去两年里，4G流量业务增长了六倍有余，与此同时3G流量业务下降了268个百分点。
据GSMA Intelligence报告指出，韩国通信市场领导者——SK电讯，占有50%的市场份额，在第二季度流失了几千名用户，同时有60多万3G用户转向4G网络。
韩国电信占有31%的市场份额，在此期间增加了22.3万名用户，有超过70万名用户转到4G。SK电讯和韩国电信公司的4G用户数都超过了一半。
LG Uplus占有19%的份额，其76%的用户为4G用户。在第二季度收获了10.8万名客户，并且有35万名3G用户有转到4G网络的计划。</t>
    <phoneticPr fontId="4" type="noConversion"/>
  </si>
  <si>
    <t>苹果声明：千错万错不是我们错 明星密码太简单</t>
    <phoneticPr fontId="4" type="noConversion"/>
  </si>
  <si>
    <t>9月3日消息，据国外媒体报道，苹果iCloud漏洞致好莱坞大量女星裸照外泄的事件已成为这两天最热论的话题。苹果公司与美国联邦调查局（FBI）已就事件发生的原因展开了深入调查。周一下午，苹果再度发表官方声明，并就调查的进展给出了以下新结论。
“我们想就部分明星照片被窃的事件调查公布一下最新进展。在我们获知出现信息被盗事件后，我们立即召集了苹果工程师去探索入侵来源。我们用户的隐私和安全对我们而言是至高无上的。”
“…… 在经历了40个小时的调查后，我们发现一些明星的账户在用户名、密码以及安全问题的设置上存在重大隐患，这极大的降低了数据的安全保护性。这种现象已经成 为互联网的通病。目前发现的此次受影响的账户，无一是因为苹果系统方面的漏洞所致，这也包括了iCloud和Find my iPhone两项功能。我们将继续配合司法部门展开调查，以尽快将罪犯绳之以法。”
在事件曝光后，部分报道曾指出是有黑客利用了 苹果iPhone设备上“Find My iPhone”这项功能，并通过暴力密码破解的手段从而最终破解明星iCloud账户的。然而苹果的官方声明，很显然否认了其Find My iPhone功能存在漏洞和被黑客利用的可能，并将所有的“问题”归结到受害明星密码设置过分简单等原因上。
苹果指出，在互联网上有部分人会针对女性名流采取社会工程手段以破解其相关账号。因此建议用户不要将账户、密码和安全问题等设置为与个人信息密切相关的内容，以免被“猜到”。
在声明的最后，苹果建议所有用户将密码设置为“高强复杂型密码”，并开启“两步验证”——即当攻击者利用用户信息来猜测“安全问题”的答案时，还会再要求提供一个恢复密匙以获得最终访问权限。“两步验证”通常在发出初次请求后需等待片刻才可获得恢复密匙。</t>
    <phoneticPr fontId="4" type="noConversion"/>
  </si>
  <si>
    <t>中国电信4G试点新晋24个城市 9月5日起开售天翼4G套餐</t>
    <phoneticPr fontId="97" type="noConversion"/>
  </si>
  <si>
    <t>9月4日凌晨消息 在近期获准扩大LTE混合组网试验范围后，中国电信对外宣布新增24个试商用城市大举进军4G网络时代。即日起中国电信在24个城市正式开放天翼4G套餐预约服务，期间用户可享靓号、乐享4G套餐及个人定制套餐等最低5折的优惠。9月5日，4G套餐在新增24个城市全面开售。
此次新增获准LTE混合组网试验的24个城市有北京、福州、泉州、厦门、广州、佛山、东莞、西宁、贵阳、哈尔滨、长沙、长春、苏州、无锡、南通、呼和浩特、银川、太原、天津、昆明、温州、金华、宁波、沈阳。这是中国电信继首批开放16个城市后第二批4G网络开放城市。目前，中国电信LTE混合组网试商用城市已增至40个。
据悉，中国电信为4G手机服务新增了以177开头的4G专用号段。40个城市均会提供部分177靓号并组织重点门店开展靓号预约活动，用户可通过各地营业厅、网上营业厅和京东商城办理天翼4G手机业务。
“低门槛、大流量、可分享、可自选”是中国电信手机4G套餐的最大特点。具体来说，天翼乐享4G套餐资费从59元至599元，500M至11G的国内流量，与3G套餐相比，相同档位套餐流量最多增2倍，相同业务使用量费用最多节省65%。飞Young纯流量云卡，基本月费49元，套餐包含2GB省内流量，堪称史上最优惠的4G套餐。个人定制套餐更是新鲜实用，极大满足了消费者的自主选择权；语音、流量、短信随意拼，随意定，随意换，随意改，随意增，实现用户个性化套餐需求。
在手机终端方面，中国电信为消费者提供多款4G终端机型。其中包括游戏神机华为C8817L、自拍神机中兴Q801L。此外，还包括华为P7、HTC ONE M8、三星S5等多款明星旗舰机，以满足不同消费者的购机需求。
自6月27日中国电信获得4G混合组网实验的批复后，7月15日即在全国首批开放的上海、南京、深圳、杭州、成都、合肥、武汉、南昌、重庆、石家庄、济南、西安、兰州、海口、郑州、南宁等16个城市实行177号段放号。如今40个城市获得LTE混合组网距离中电信全国100个城市布局的目标几近过半。无疑，天翼4G的上市，运营商群雄逐鹿的4G争霸战正式打响了。</t>
    <phoneticPr fontId="97" type="noConversion"/>
  </si>
  <si>
    <t>中国移动出炉8000万芯公里大蛋糕：光纤市场集中度进一步加剧</t>
    <phoneticPr fontId="97" type="noConversion"/>
  </si>
  <si>
    <t>9月3日早间消息武汉邮电科学院原副院长兼总工程师毛谦昨日公布了一组数据，指出2013年全球光纤用量达2.54亿芯公里，其中中国市场用量超过50%。
三大运营商毫无疑问是光纤消费的主力，中国移动更是独领风骚。中国移动2013年光纤光缆集采近期正式收官，官方数字是集采光纤6097万芯公里，各类光缆约6000万芯公里。“根据以往集采的经验，官方数字通常偏保守，本次光纤实际采购量将达8000万芯公里。”业内权威人士对C114分析。
憋出来的史上最大集采
毫无疑问，无论从官方数字，还是上述业内人士的判断来看，超过6000万芯公里的光纤集采，可以说是史上最大规模。要知道，在6年之前，全中国一年的光纤需求量也不过5000万芯公里。
随着2009年3G发牌和2010年FTTH规模试点，中国光纤需求量一路高涨，在2012年达到1.3亿芯公里，首次占到全球需求量的50%。最近两年需求依然不减，一直保持高位运行，据统计2013年达到1.4亿芯公里。在4G建设的带动下，需求还有进一步上涨的空间。
但是，中国移动本次规模巨大的光纤集采，并不完全是4G或者传输网需求的拉动，很大程度上是“憋”出来的。“中国移动上一次集采光纤是2011年。按照常理，集团公司的集采应该是一年一次，但2012年中国移动并没有集采，2013年的集采也是一拖再拖，一直到年底才正式启动，今年下半年厂商才能供货。”
据业内人士分析，过去两年中国移动累积了不少需求，本次集采一次性的释放了出来，而且中国移动本身随着4G商用，也要加大传输网的投入，因此需求变得格外大。“此外还与中国移动的集采策略有关。集采的数量越大，中国移动的话语权越大，厂商为了能够分得这块大蛋糕，不得不竞相报出更低的价格，中国移动稳坐钓鱼台，坐收渔翁之利。”
因此，中国移动通过一次大规模集采降低了整体采购成本，同时也储备了足够的光纤资源用于后续的网络建设。事实上，从供货以及时间看，中国移动今年应该不会再组织一次大规模的光纤集采，2013年集采的光纤光缆，将主要在2014年下半年和2015年全年部署。
最近几年中国市场的需求一路看涨，引发了光纤厂商扩产的强烈冲动，分析称中国当前光纤年产能已达2.5亿芯公里，可以满足全世界的需求，导致了产能严重过剩。因此，中国移动的集采成为各大厂商必须拿下的堡垒。不出意外的是，为了拿下这座堡垒，各家厂商在价格上都被迫做出了极大的让步，据悉最低价格仅51元每芯公里。“我们胜了也是惨胜。”一家中标的厂商表示。
市场集中度进一步加剧
根据中国移动公布的集采名单，光纤中标厂商包括富通、长飞、亨通光电、通鼎光电、烽火通信等8家；普通光缆中标厂商包括通鼎光电、亨通光电、烽火通信等12家。按照中国移动的实际需求，各家厂商光纤供货数量平均达到1000万芯公里，光缆供货量也超过500万芯公里。
毫无疑问，本次集采也对光纤厂商的供货能力提出了较高要求。位居市场第一集团的几家大厂商，产能均超过2000万芯公里，完全可以满足中国移动的要求；但一些规模较小的厂商，则难逃被淘汰出局的命运。
事实上，从主观上中国移动也缩减了入围厂商名单。“上次集采，中标的光缆厂商达到18家，本次只有12家，减少了50%，光纤中标情况也是如此。”业内人士透露，中国电信和中国联通也将在近期启动光纤光缆集采工作，这两家采购入围名单规模也会缩小，客观上将加剧市场竞争。
运营商集采价格的大幅下降以及集采策略的变化，使得只有具有规模优势的厂商才能生存，行业集中度将进一步加剧，位居第一集团的厂商强者恒强，大多数中小厂商将逐渐被清洗出市场。“产能过剩的现状，各家大厂商没有订单再外包给小厂商做，行业集中化是发展的必然趋势。”
但是，大厂商日子也不好过。虽然电信市场还没有完全饱和，但已经处在高位运行，未来市场的增长空间有限。各大厂商必须要为过剩的产能找到出路，一方面是进军行业市场，例如广电、铁路和军网；另一方面是扬帆出海，在海外市场寻找新的机遇。
此外，几乎所有的大厂商都走上了全产业链扩张之路，从光缆到光纤再到光纤预制棒，以及预制棒的核心材料、光纤拉丝设备等上游扩张，以及下游的接入网ODN、数据中心等应用。其逻辑是一方面通过全产业链运作降低成本，应对市场洗牌带来的挑战；另一方面，掌握光纤核心技术，是未来能够立足市场的必备条件。</t>
    <phoneticPr fontId="97" type="noConversion"/>
  </si>
  <si>
    <t>中国联通与招商银行合作开展互联网金融业务</t>
    <phoneticPr fontId="97" type="noConversion"/>
  </si>
  <si>
    <t xml:space="preserve">近日，中国银监会批复同意中国联通与招商银行旗下全资子公司香港永隆银行筹建“招联消费金融有限公司”，这是自2013年9月底银监会宣布扩大消费金融公司试点城市范围后首家获批筹建的消费金融公司，也是我国第一家在《内地与香港关于建立更紧密经贸关系的安排》（即CEPA）框架下申请筹建的消费金融公司。中国联通与招商银行表示，将严格按照监管要求，全力做好筹建工作。
2013年9月，中国银监会宣布扩大消费金融公司试点城市范围，新增沈阳、南京、杭州、合肥、泉州、武汉、广州、重庆、西安、青岛等10个城市参与试点工作。此外，根据CEPA相关安排，合格的香港和澳门金融机构可在广东（含深圳）试点设立消费金融公司。加上2010年首批试点的4个城市，目前消费金融公司试点城市已达16个。
近年来，随着现代信息通信技术的飞速发展，通信行业与金融行业之间呈现出相互促进、融合发展的态势。特别是在移动互联网时代，两个行业的渗透融合加速，各种新业态、新应用不断涌现。去年以来，互联网金融在国内呈现出快速发展的态势，有力地推动了信息通信行业与金融行业的融合，在极大满足广大用户需求的同时，相应也带来了新的投资机会和发展机遇。
中国联通表示，按照4G时代确定的“移动宽带领先与一体化创新”战略，中国联通坚持以开放共赢的理念，规范有序地对外开展各种形式的合作。经过认真研究，中国联通决定与招商银行在互联网金融领域进行战略合作和深度业务合作，通过整合双方优质资源，深度挖掘大数据应用，为广大用户提供更丰富、更专业的金融服务。这是中国联通探索实践混合所有制、实现“机制市场化、运营专业化”的有力尝试，也是利用资本手段与具有优质资源的企业进行紧密合作、拓展产业链布局的积极探索，将在战略及业务协同层面带来积极效应，意义深远。在当前基于互联网的小额贷款、理财类业务迅猛发展、第三方支付市场规模不断扩大的新形势下，双方合作空间巨大，前景广阔。为了促进合作的顺利进行，双方都以最快的速度完成了各自主管部门的审批。2014年6月27日，国务院国资委批复同意联通集团与招商银行的股权合作；7月17日，香港金融管理局向永隆银行正式出具了书面意见，原则同意永隆银行在大陆设立消费金融公司。
招商银行表示，永隆银行作为招商银行集团在港全资金融机构，符合CEPA项下的试点条件。双方的合作是对CEPA框架基本安排的重要实践，能够有力地促进内地与香港在金融领域中的深度合作。此举将作为永隆银行及母公司招商银行应对互联网金融挑战的重要举措之一，也是招商银行创新发展零售金融的一次有益尝试。
筹建中的招联消费金融有限公司将在深圳前海注册成立。公司注册资本为20亿元人民币，由招商银行下属永隆银行与中国联通在内地的运营公司中国联合网络通信有限公司各出资10亿元。随着业务发展，新公司将进一步完善法人治理结构，并适时引入新的投资者，探索混合所有制的运营与发展模式。中国联通与招商银行合作开展互联网金融具有明显的互补性优势。中国联通的优势在于，具有强大的网络支撑和运营能力，能够将先进的互联网技术应用到消费金融领域，进而创造消费金融运营的互联网金融模式，具有庞大的客户资源和丰富的线上线下渠道资源，能够为新公司产品的营销和客户服务提供强大支持。招商银行的优势在于，具有市场化金融环境中的运营经验、较强的金融服务创新能力和丰富的客户资源，具有在发达地区开展消费金融业务的先进和丰富的经验。
在上述优势的基础上，双方将进一步发挥招商银行在零售金融中的产品研发、渠道资源、风险管理等优势，同时积极借鉴招商银行多年来形成的金融业务运营能力，依托双方的海量客户群和数据资源，在消费金融领域开展战略性业务合作，积极探索和创新互联网运营模式，致力于为广大客户提供优质的消费金融服务，并藉此希望在启动内需、促进绿色消费和推动国内产业转型等方面发挥应有的作用。
目前，双方已经组建联合筹备组，招联消费金融有限公司的各项筹备工作正在紧锣密鼓地有序推进。 </t>
    <phoneticPr fontId="97" type="noConversion"/>
  </si>
  <si>
    <t>奥维通再转型：定位无线产品端到端解决方案厂商 发力智慧城市</t>
    <phoneticPr fontId="4" type="noConversion"/>
  </si>
  <si>
    <t>低频段频谱拍卖：美四大运营商何去何从?</t>
    <phoneticPr fontId="4" type="noConversion"/>
  </si>
  <si>
    <t>计划于明年举行的一次频段拍卖将对美国无线产业产生巨大影响。由于数据使用量的暴增，运营商们一直在抱怨频段不足。同时这次拍卖不仅是为了满足市场需求，也要增强市场竞争。
Verizon和AT&amp;T长期受到批评，因为它们靠着占有低频段而主导了市场。另外两个全国性的运营商Sprint和T-Mobile只能努力应对。为什么频段如此重要呢?这次拍卖能否让它们更公平地获得频段呢?
为什么低频段频谱如此重要?
频段被认为是无线运营商的生命线。美国联邦通讯委员会(FCC)计划拍卖的600 MHz频段是电信运营商十分垂涎的一个频段。为什么这种低频段对运营商如此重要呢?因为低频段可以让信号传播的更远，而且与高频段相比，穿过障碍物的能力也更强。低频段更适用于郊区和农村地区，而高频段则更适用于城市地区。例如，由于中国电信拥有800MHz的低频段频谱，在网络覆盖方面及建网速度方面相比其它两家运营商就有了很大的优势。
然而，低频段在运营商中的分配并不公平。Verizon和AT&amp;T是唯一两家拥有700 MHz低频段频谱的运营商。T-Mobile最近从Big Red获得了一些低频段频谱。Sprint则没有这种频段的频谱，它最低的频段在800 MHz区域。
由于Sprint和T-Mobile缺少低频段的频谱，在郊区和乡村地区的覆盖就不如Verizon和AT&amp;T。
谁能获得更大的蛋糕?
现在的问题是，Sprint和T-Mobile是否会在拍卖中获得偏爱呢?FCC是否会限制强势的运营商，让更小一些的运营商获得公平的份额呢?又或者钱袋子颇深的Verizon和AT&amp;T会再一次吞掉频段，不给其它运营商任何机会?
显然，财务上更强大的Verizon和AT&amp;T很可能在拍卖中更胜一筹。这会使得两者更加强大，变成双头垄断市场。FCC是不愿意看到这种局面的。T-Mobile的CEO John Legere表示，“如果政府希望我们有一个竞争性的环境，就需要确保两家垄断者不会使用它们的强势去挤压更小的运营商，把1GHz以下的频段都拿走。”
Sprint倒是给出了一个解决方案：它自己无法与两强相竞争，因而希望能与T-Mobile合并，两者规模相加后，就可以在拍卖竞争中拥有更强的实力。不过美国政府却担心四家全国运营商会减少到三家。
小结
拍卖对运营商的影响仍有待观察，是公平分享?还是强者独占?无线产业和我们是切身相关的，四大运营商的未来会怎样我们拭目以待。</t>
    <phoneticPr fontId="4" type="noConversion"/>
  </si>
  <si>
    <t>9月4日消息 从全球唯一的一家可以提供802.16d/e/m全系列WiMAX产品的“单一WiMAX供应商”，到计划成为“4G供应商”，说起以色列奥维通公司，如果不谈其传统强项——无线网桥，而单就WiMAX领域而言，相关话题似乎总也绕不开“转型”二字。而在我们的记忆中，这家来自以色列的无线产品提供商已经许久没有出现在业界的视线里。实际上，去年奥维通公司的确发生了一些有意思的变化。
那么，历经两次转型计划之后，如今奥维通公司的发展战略会有哪些新的调整？未来奥维通重点拓展的市场将是哪里？面对飞速发展的中国市场奥维通又将采取怎样的策略呢？对此，奥维通公司亚太区总裁Ofer Rachman在接受C114专访时为我们进行了详细解读。
股东变更后战略调整
在业界的固有印象中，奥维通是全球唯一的一家可以提供802.16d/e/m全系列WiMAX产品的厂商，在当年全球近600个WiMAX网络中，奥维通参与的WiMAX商用合同一度超过300个。
不过，虽然WiMAX产业已经走过了十几个年头，但WiMAX始终未获得主流运营商的青睐。尤其是在崭新的4G时代，LTE已经成为主流运营商公认的下一代移动通信演进方向。GSA发布的LTE演进报告显示，截至2014年1月15日，全球已有263张LTE商用网络遍布于97个国家；全球144个国家的508家运营商正在对LTE技术进行投资，其中包括135个国家456家运营商的LTE部署承诺和52家运营商在9个国家进行的LTE试验；GSA预测，到2014年底全球LTE商用网络数量将达到350张以上。
WiMAX的失宠，使得奥维通开始寻求战略转型。据Ofer Rachman介绍，“2013年下半年，奥维通因较低的资本运营，股东进行了资本运作，将公司整体出售。现在的新股东同时拥有奥维通和Mobile Tornado公司，两家公司各自独立运营。Mobile Tornado是一家即时移动通信方案提供商，产品包括工作在无线基础上的Push To Talk（基于数据网的集群对讲系统），奥维通则提供无线基础设备，虽然两家公司各自独立运营，但两个公司可以有很多的协同性。”
公司股东变更之后，奥维通此前的全部产品线，如原来广为业界所熟知和认可的BreezeACCESS VL、BreezeNET B、BreezeULTRA、BreezeMAX Extreme、WBSn、WBS、AlvariStar、WavioNET等全部得以保留。
现在如果登陆奥维通公司网站首页（www.alvarion.com），可以看到“Same name，New game”的字样。“这是因为，公司新的股东和管理层总结了奥维通在过去的十几年间的发展历程，提出了新的发展思路，奥维通将由原来的无线产品生产商，转变为以先进的无线产品为核心的端到端整体解决方案提供商。”Ofer Rachman说。
看好无线市场 发力智慧城市
在致力于成为以先进的无线产品为核心的端到端整体解决方案提供商的目标确立以后，奥维通开始寻觅将要重点拓展的市场。
而在奥维通看来，无线市场仍然是一个非常有潜力的市场。特别是在大数据、云、智慧城市、物联网的概念下，大家都对无线寄予了很高的希望。也只有无线才能实现任何人随时随地的连接需求，无线是上述这些概念的终极解决方案，这既是对无线技术的认可也是对无线技术的全新挑战。
奥维通将积极迎接上述挑战，以全新的技术和过去几十年来在无线领域深厚的积累，提供更好、更先进的产品。“奥维通的无线产品在业界有非常好的口碑，在全球部署量非常大，拥有很多忠实的客户。”Ofer Rachman认为，无线领域是一个巨大的并迅速增长的市场，我们不但要继续演进升级目前的产品，还在研发全新的产品；同时，除了原来的以色列研发中心，奥维通还保留并扩大了位于罗马尼亚的欧洲研发中心，两个研发中心都引进了很多高水平的研发人员。
在无线市场所涵盖的众多领域中，奥维通这一次将目光瞄准了智慧城市这个新兴市场。“公司的领导层非常看好智慧城市这个方向，未来我们将有计划的推出一系列无线智慧城市解决方案。”在Ofer Rachman看来，智慧城市是一个非常有意思的市场，奥维通目前的解决方案已经在国土安全、工业、油田、教育、交通等领域都发挥着巨大的作用。
而在进军智慧城市市场的过程中，奥维通的无线网桥、WiFi、PTT数据无线集群调度、V2V车载移动视频、视频解决方案（视频监控、视频分析、行为分析）、智能水表、智能交通等解决方案将发挥重要作用。据Ofer Rachman介绍，其中基于802.11ac的WiFi解决方案是奥维通的发展重点之一，802.11ac不是那么复杂，同时在价格方面更具优势，因此我们将重点做基于802.11ac的一些WiFi整体解决方案。
中国市场加大投入 把握三大机遇
谈及如火如荼的中国市场，奥维通当然是充满了无限憧憬。Ofer Rachman认为，“中国市场是一个非常奇妙的市场，中国市场迅猛的发展也给奥维通带来了以下几大机遇：
首先，中国将建设数以百计的智慧城市。“我们看到这些智慧城市有很多新的应用，可以提高生产效率、节约运营成本以及资本投资。”Ofer Rachman强调，“对于智慧城市和无线解决方案的最重要的市场，我觉得中国市场有着无限的商机。在智慧城市方面，奥维通有很多成熟的解决方案，已经在其它地区得到成功部署和验证，这些方案同样也非常适合在中国推广。例如，在智慧城市方面，奥维通在中国将通过与大型的集成商合作来提供一些无线产品，例如奥维通的无线网桥、WiFi、PTT数据网无线集群调度、V2V车载移动视频、视频监控、视频分析、智能水表、智能交通等解决方案。”
其次，中国4G的正式商用，同样给奥维通带来了巨大机遇。Ofer Rachman解释道，“虽然奥维通目前并不提供LTE网络设备，但LTE在中国市场的规模商用将对无线回传产品产生巨大需求，奥维通将通过与集成商或代理商合作，用奥维通基于私有协议的无线回传解决方案助力运营商LTE无线回传网络建设。”
此外，中国农村地区的上网需求也是奥维通的机会之一，奥维通的WiFi解决方案可以很好地满足中国农村地区用户的上网需求。
据了解，作为奥维通公司亚太区总裁，Ofer Rachman已经拜访了很多中国市场的业界合作伙伴，与国内的渠道商进行了开诚布公的交流，介绍了奥维通公司的战略转型变化和公司未来的发展方向。“我们的合作伙伴都很理解奥维通公司的变化，并对奥维通的未来充满了信心。”Ofer Rachman表示，“在中国，我们将继续为用户和合作伙伴提供持续和可信赖的服务。随着业务的发展，我们将逐渐加大在中国市场的投入。奥维通进入中国市场已经十几年了，过去我们用高品质的产品赢得了客户的尊重；未来，奥维通将用新的、更高品质的产品和解决方案继续服务于中国市场。”</t>
    <phoneticPr fontId="4" type="noConversion"/>
  </si>
  <si>
    <t>迅雷3300万美元收购金山快盘个人版</t>
    <phoneticPr fontId="4" type="noConversion"/>
  </si>
  <si>
    <t xml:space="preserve">北京时间9月2日晚间消息，迅雷(Nasdaq:XNET)今日宣布，已通过子公司深圳迅雷网络技术公司与金山子公司北京金山云网络技术有限公司、珠海金山云技术有限公司和北京金山云技术有限公司签署最终协议，收购金山快盘个人版和“看孙子”应用(以下统称“快盘个人版”)。
根据收购协议，迅雷将以3300万美元总现金对价收购快盘个人版相关业务及资产，该交易预计将于今年9月底前完成。金山通过其全资子公司持有迅雷发行股本的约12%。 </t>
    <phoneticPr fontId="4" type="noConversion"/>
  </si>
  <si>
    <t>3个月20万 虚拟运营商用户发展为何这么慢？</t>
    <phoneticPr fontId="4" type="noConversion"/>
  </si>
  <si>
    <t xml:space="preserve">虚拟运营商牌照已发放25家，据说目前申请牌照超过200家。虽然看起来很“热闹”，但是经过3个月发展，虚拟运营商的用户才20多万。
更让业界看不清楚的是，虚拟运营商的“杀手级”的业务在哪里？虚拟运营商背后的商业逻辑是什么呢？近日，笔者走访了虚拟运营商大佬，倾听了他们的声音。
虚拟运营商为啥不着急发展用户？
虚拟运营商准入门槛并不低，笔者此前文章“虚拟运营商生存有多难？门槛虚高,收费繁杂”有过描述，大多投入在千万元级别以上。与传统的电信运营商以亿计算用户相比，20万用户，还不及一个市级分公司数量多。虚拟运营商理应急得像热锅上的蚂蚁，然而，笔者调查发现，他们看起来并不着急，主要原因有以下几个：
1、差异化，对传统业务如何“包装”没有想好
一位虚拟运营商大佬做了一个形象比喻：运营商就像一个水库，而虚拟运营商就好比一个蓄水池。运营商卖自来水，虚拟运营商就要卖冰棍或者卖矿泉水，这样才有升值空间。而如今，众多虚拟运营商还没有想好如何“加工”优质水的问题。
对此，迪信通创始人刘东海对笔者表示，目前虚拟运营商只有做与传统电信运营商经营差异化的业务，才能生存。迪信通主要是与行业上下游企业合作，与手机厂商、可佩戴设备商、周边设备商、金融行业，物联网、互联网、智能家居等打造移动互联生态圈；
而分享通信董事长蒋志祥说，分享通信没有“包袱”。在获得牌后，主张做“三不”业务（传统电信运营商不愿意做、做不好、不能做的业务）。
类似分享通信、迪信通这样的老牌企业，一直就耕耘在电信业领域，尚未祭出杀手业务。互联网以及跨界的虚拟运营商们，更多是观望与试水。
2、新业务突破需要时间
通信生活报获悉，分享通信一款“绿色手机”有望在9月份上市。该公司定位特定人群的品牌手机陆续推出，譬如，针对高尔夫爱好者推高尔夫手机。
迪信通成立21年以来一直致力于移动通信终端的销售，是目前国内门店最多，覆盖省份最广的通讯连锁零售企业。刘东海透露，迪信通也在着手推自有品牌的终端产品。
其实，在没有获得牌照之前，无论是分享通信、迪信通还有乐语等，他们也可做终端业务，但最多是替运营商卖手机。而现在他们可以定制自主品牌的手机，拥有与运营商一样主导产业链的话语权。
但是，他们刚刚起步，对于创新产品的推出，往往需要一年半载的时间。
3、不急于扩张，担忧配套服务跟不上。
传统电信运营商一般很在乎用户爆炸式增长，因为用户规模决定其市场胜负。用户质量可以良莠不齐。而虚拟运营商用户就不能这样“野蛮增长”。蒋志祥对笔者表示，尽管公司的目标用户百万，而现在每天仅发展100余个用户，公司并不会用强制性对用户数量进行KPI考核，而是在乎对已有大客户的服务质量。中国虚拟运营商联盟副秘书长邹学勇称，现在虚拟运营商存在盲目扩张情况，容易导致用户服务难以保障。
4、与电信运营商“和谐”共处。
运营商给每家虚拟运营商到年底都有放号任务，完成任务后才能开放下一批号码或者下一个城市。截止目前，苏宁互联最多，也就60多个城市。虚拟运营商即便是内心发急，也不敢贸然抢“地盘”。另据某虚拟运营商大佬透露，申请虚拟运营商牌照，并不在乎发展多少移动用户，而是通过这个牌照，加强与运营商之间其它领域的合作。
5、可以找小伙伴来合作。
刘东海对笔者表示，没有获得牌照的企业如果想做虚拟运营业务，非常欢迎合作。
北京邮电大学教授宋俊德说，虚拟运营商申请牌照目的也不一样，不乏有企业就是为了“占坑”，坐等风起。据悉、截止到目前，虚商170卡总共发展了约20万用户，其中蜗牛移动、京东通信、阿里通信三家就占了七成用户份额。有虚拟运营商还是“零用户”。传闻虚拟运营商远特通信卖牌照，该公司回应称，只是寻找合作伙伴共同来做。
虚拟运营商下一步要做什么？
年底前，虚拟运营商正在做或者即将进行有5件事：
1、完善自我平台系统测试。
从各家虚拟运营商的用户规模来看，目前仍处于初级阶段。“规模性放号仍然要取决于测试、对接进度，短期内不会全部放开。”知情人士透露，某运营商一共向虚拟运营商开放了64张本地网，但真正试验放号的，只有上海、北京等8个主要城市本地网络，其它诸城，均在测试。
如果是虚拟运营商使用运营商计费系统问题不大，但是，自建计费系统面临着严峻的考验。虚拟运营商最担心是用户投诉，根据规定，如果虚拟运营商用户每年“越级投诉”（投诉到工信部或中国消协）超过30户，取消其运营资质。
2、虚拟运营商平台之间平台尝试先打通。
目前，用户拨打三大电信运营商的客户电话10010、10086以及10000号完全免费，而用户拨打虚拟运营商客户电话10020-10039按照正常语音进行收费，费用由用户承担。虚拟运营商语音不能“三方通话”，不支撑彩信功能等。
虚拟运营商的号段不被银行识别、被号码软件拦截、网站注册收不到验证码以及部分运营商无法识别等问题。虚拟运营商170号段频繁出现技术BUG，可见，互联互通问题亟待解决。
话机世界副总裁江卫平此前表示：大概有5%-10%用户已发生了“不互联互通、验证码收不到”等问题。
刘东海呼吁，虚拟运营商拟联合作战，建免费的公众服务平台，虚拟运营商之间先实现互联互通，向用户提供免费短信以及流量服务，和其它平台之间的互通问题就容易解决。
3、通过手机SIM卡抢占互联网入口。
在竞争激烈的通信市场，虚商牌照的获得只是提供了一个入口。虚拟运营商获牌照前后最大的变化是，有了SM卡和移动号码，通过这个“绑定”用户。
“虚拟运营商在获得牌照后，完全可以通过手机SIM卡与用户衔接，增加用户的粘性”，
蒋志祥认为，微信、支付宝、桌面等都不是移动互联网入口，手机SIM卡才是真正意义上移动互联网入口，只是传统电信运营商没有将其利用好，虚拟运营商要抓住这个机会。
4、引入新的合作者，弥补用户不足问题。
业内传闻称，远特通信并购了某家行业应用公司，利用虚拟运营商牌照进行资源合作；而百度也将入股分享通信，在套餐内容上进行合作，推出贴吧专属手机套餐。
对于分享通信与百度的合作，蒋志祥对笔者表示，百度拥有较大的用户群，可以共享大数据，分享通信提供通信服务。
邹学勇认为，对于百度、小米这样互联网公司而言，虚拟运营服务已成为最重要入口之一，没有申请到牌照互联网企业，可以通过投资、入股等形式，与虚拟运营商获牌企业合作，将自己的App、互联网内容嫁接到手机套餐之中。
5、百万用户，这是一个梦想
虚拟运营商暂时没有把用户增长数量考核放在第一位，并不大代表他们不想拥有庞大的用户群。多位虚拟运营商大佬对笔者表示，年底前目标发展用户100万。他们凭借什么来实现这个宏伟目标？拭目以待。 </t>
    <phoneticPr fontId="4" type="noConversion"/>
  </si>
  <si>
    <t>9月1日消息 民资进入电信业的引爆点，在移动业务转售业务之后，很可能就是驻地网市场了。
从政策层面，工信部鼓励民资进入电信市场八个领域，与住建部和工信部联合要求新建小区必须光纤到户且多家接入的政策，最现实紧迫的契合点无疑就是驻地网；
从市场层面，“宽带中国”战略实施一年，三大运营商在光纤接入的投入和竞争上，却有所放缓，这与成本、实装率、重复建设以及投资向4G转移有着密切的关系。转移最后一公里的建设成本，专心最好服务，是运营商很明确的需求。
需要注意的是，这里的驻地网概念与一般意义上的接入服务并不相同。如果民资开展接入服务，刚开始的门槛会很高，远远超出移动转售业务，此前已有民企经营多年ISP业务，始终惨淡经营。
近期成立的针对移动通信网的“铁塔公司”，可以看做是电信业改革外部突破点的案例，在驻地网市场，这样的模式已经悄然启动了。不同的是，驻地网“铁塔公司”，完全由第三方民企运营，通过收入分成的商业模式，获得多赢。
公平接入成突破点
“市中心这几栋最高、最新、设施最齐全的楼宇里面的光纤入户工程，都是我们建设、然后租给三大运营商的，实现用户公平接入。”内蒙古金田科技公司创始人杭勇对于“驻地网公平接入”这个创业定位选择十分满意。
2009年，金田科技承接了呼和浩特万达广场的通信基础设施建设工程，即楼内的光纤布线，也是首次在呼市实现了多运营商接入。“竣工之后，建委、通管局都来视察，很认可我们公平接入的模式。”杭勇回忆，“用户可以自由选择宽带运营商，在当时挺不可思议。”
这也是杭勇离开内蒙古电信，投身驻地网市场的开始，“承接新开发商业、住宅楼盘通信设施的工程建设，然后把这些设施租给三大运营商，运营商只负责发展业务即可，我们负责建设、维护。”当时，杭勇就判断“公平接入是宽带建设的大势所趋。”
在2011、2012年，“公平接入”的概念逐渐深入人心，亦被地产开发商所接受，呼市一个主打“科技生活”的住宅楼盘甚至把“三家宽带任选”作为卖点，推销给用户。“我是刚刚搬进这个小区的，来办理宽带，听说能够选择多家运营商的服务，真的还挺吃惊的，不像以前的小区，网速再慢、服务再不好也不能更换”。来金田科技营业厅办理业务的李先生如是说。
2013年4月1日，《住宅区和住宅建筑内光纤到户通信设施工程设计规范》和《住宅区和住宅建筑内光纤到户通信设施工程施工及验收规范》两项国家标准正式执行，光纤入户、公平接入成为国家强制要求。杭勇介绍：“如果一个新建楼盘没有光纤入户和公平接入，那它无法通过公共事业管理局的验收。”
两项国家标准的强制执行使得主打“公平接入”的金田科技一时间炙手可热。2013年，金田科技承接了呼和浩特近90%新建楼宇的光纤入户施工，工程数超过100个，覆盖用户超过20万。“可以说是市场爆发点，前两年的项目都是几个、十几个。”
更让杭勇高兴的是，这个得到用户、开发商认可的模式，也在逐渐被当地运营商接受。2013年，内蒙古联通下发文件，要求“驻地网建设引入第三方公司”；内蒙古电信主动邀请金田科技到内蒙古其他城市拓展业务。
民企成运营商“强援”
“避免重复投资和转移沉默成本”，是金田科技这种民营驻地网“铁塔公司”模式被运营商认可的根本原因。
中国电信科技委主任韦乐平曾分析FTTH CAPEX模型：OLT、ONU成本占49%，ODN无源设备占23.8%，人工成本占27.2%。但如果考虑到FTTH初期实装率低的因素，后二者的成本甚至可能达到70%。
在金田科技与运营商合作的模式中，运营商可以节省总成本的51%，可以规避因实装率低带来的资源闲置问题，“而且后期的运维成本，也是我们来出。”杭勇解释称：“尤其是维护，也是后期运营成本的大头。在与运营商签署的合作框架中，如果因为维护导致运营商业务延误等问题，我们一单最多要赔偿运营商500元。”
有了这些市场化基础，金田科技得以在与运营商的合作中分成宽带收入。“通过引入多家运营商提高宽带实装率，同时规模建设摊薄成本。”杭勇告诉记者：“随着城建楼盘逐渐开始入住，我们公司也在今年实现收支平衡，明年楼盘的入驻数量会翻几倍，公司盈利能力也大幅上升。”
这种模式在全国多地已经在复制。
8月11日，黑龙江通信管理局引入44家民企开展驻地网试验业务，引进民资参与驻地网建设和改造的总金额达1.3亿元。黑龙江通信管局称：“第三方企业参与FTTH升级改造，基础电信运营商与第三方企业按比例进行分成的方式，加快了光纤改造速度，有效缓解了基础电信企业光纤化改造成本不足的局面。”
目前，黑龙江主要在农村、新建楼宇引入民资。比如，2014年以来，哈尔滨联通与民企合作建设了260个村屯，新增宽带用户1100；哈尔滨电信与民企合作覆盖新建小区93个，覆盖用户12万。
上海、江苏等经济发达地区，经历了从共建共享、开发商承建的不同阶段，最近也在积极引入专业的第三方公司模式，“这样可以避免只建设不维护的问题。”江苏管局一位人士表示。
民资空间巨大
从未来看，民资在宽带进程中发挥的作用会越来越大，紧迫性高的一些地区，已经开始了各种探索与实践，最终都向着民资开放的目标行进。
上海是国内FTTH发展最早、最快的城市，同时，上海也是新建楼宇驻地网共建共享、公平接入的发源地。早在2011年，上海市就出台新建住宅光纤入户标准，新建住宅由三家运营商共同出资建设。同时，上海市成立了国内首家第三方专业维护公司——上海市建筑通信网络有限公司，负责新建住宅的光纤入户的维护工作。不过这种模式的执行主要依赖于运营商之间的协商，市场化不足，所以公平接入并非尽如人意。
上海模式全国独此一家。而其他省份的驻地网建设方式则主要取决于当地监管机构的态度。
比如，黑龙江通信管理局的做法主要是“完善配套机制、不过多干预市场，让市场发挥决定性作用”，如果黑龙江管局能够维持这种状态，驻地网市场对于规模经济的诉求同样会催生一家类似于金田科技的第三方驻地网建设公司。
而在江苏省，驻地网开放模式又有不同。多年以来，江苏省通信管局一直在于建设厅、城市规划建设中心频繁沟通通信基础设施配套问题，在光纤入户国标出台之后，管局强势监管其中大部分环节。一位江苏电信高层告诉记者：“我们这里所有新建住宅的光纤入户工程均由开发商完成，然后免费向所有运营商开放。红线内设施所有权归用户。”不过，由于所有选归业主所有，光纤维护则成了江苏模式的一块心病。
值得一提的是，在监管政策鞭长莫及的农村地区，江苏运营商同样选择了借助民企的方式发展业务。
得益于两项光纤入户国家标准的执行，以及各地监管部门不断完善的监管措施，新建楼宇的光纤入户、公平接入逐渐在市场手段中得到解决。而在这一过程中，市场发挥的作用越大，解决的也就越完美。
不过，需要指出的是，大量老旧小区用户依然面临着光纤改造难、没有选择权等问题。如果监管部门能够逐渐完善既有建筑的配套机制，民营企业的发挥空间会越来越大。</t>
    <phoneticPr fontId="4" type="noConversion"/>
  </si>
  <si>
    <t>我国光纤接入端口达1.35亿个 用户总数接近6000万  光纤用量1.47亿芯公里</t>
    <phoneticPr fontId="4" type="noConversion"/>
  </si>
  <si>
    <t>欧盟提出统一监管无线频谱方案：向统一通信市场迈出一大步</t>
    <phoneticPr fontId="4" type="noConversion"/>
  </si>
  <si>
    <t>欧盟委员会副主席兼“数字议程”（Digital Agenda）事务专员Neelie Kroes继去年发布了激进的统一电信市场方案后，9月1日又提交了由前欧盟贸易专员Pascal Lamy起草的无线频谱统一管理方案。此方案依照欧盟此前公布的数字化欧洲日程规划了“2020-2030-2025”时间表，即把2020年、2030年和2025年作为整个欧洲数字化进程中移动宽带发展的三个关键时间点。
该方案中的核心内容包括：
·2020年前后，收回全欧洲700MHz（694MHz～790MHz）频率，只用于移动宽带。目前在欧洲各国分别用于电视广播和移动电话的700MHz（694MHz～790MHz）频率，未来将在整个欧洲范围专门用于移动宽带服务，统一管理的时间定为2020年前后（2018年～2022年之间）。
·各国低于700MHz（470MHz～694MHz）频率目前用于地区性的广播和其他用途，将于2030年之后逐步统一进行管理。在即将召开的2015年世界无线电通信大会上，全球的无线电频谱使用规则将会得到修订。欧盟将拒绝世界无线电通信大会上做出的对低于700MHz（470MHz～694 MHz）频率分配任何移动通信用途的决议。目前低于700MHz（470MHz～694MHz）频率在欧洲全面用于地区性广播。在2030年之前，欧盟不会对700MHz（470MHz～694MHz）频率的使用做出重大改动。
·2025年将作为一个关键时间点全面评估欧盟的通信技术和市场发展。随着移动通信使用需求量的快速增长，新技术的不断出现，欧盟也预计到目前的时间计划有可能并不完全适于未来的行业变化。所以欧盟将在2025年全面评估频谱的分配使用、新技术的成熟度以及移动通信使用量的增加，最终决定是否要对现有的频谱分配政策作出相应调整。
纵观欧盟对于频谱的管制历史，可以看到，尽管跨越了多个国家，不断的透明化、集中化与标准化始终是欧盟对于频谱管理的目标。
在2012年2月欧盟推出的无线频谱监管计划（RSPP）中，欧盟定义了几个频谱集中化的重要工作：2012年年底前，各成员国应该完成将2.5GHz～2.69GHz、3.4GHz～3.8GHz和900MHz/1800MHz用于移动通信和移动宽带服务，这其中包含了3G和4G的使用频率；2013年1月1日前，完成把800MHz分配给移动宽带服务的工作；2013年7月前，欧盟协助各成员国完成从400MHz 到6GHz 频谱范围的频率使用调查，确保为未来指定统一频谱监管规则提供数据依据。
频谱是移动通信的重要资源。因为移动通信受频谱和共享使用的制约，带宽不可能像有线宽带一样随意增加，这就使得移动通信的带宽和连接速度始终是未来移动互联网高速发展的瓶颈。
频谱对于无线网络的覆盖与连接速度有着至关重要的意义。合适的频率既可以保证无线通信信号的覆盖范围，也可以保证对建筑物的穿透能力，从而大大节省运营商的网络建设成本并保障用户的使用体验。实际上，700MHz作为移动通信的“黄金频率”，在很多国家都被设定为4G的频率。
另一方面，在从LTE到LTE-A的演进过程中，更宽的频段至关重要。连续的频段可以更好地支持高带宽无线连接。尽管目前也出现了多种不依赖于连续频段而提升网络带宽的技术，但也对通信频率和频宽有一定要求。例如在LTE-A下的载波聚合（Carrier Aggregation)技术，目前只能支持最多三载波聚合。过分零散的频段，会使载波聚合设备和终端的复杂度大大增加。
反观我国，离频段的集中科学管理目标还相差甚远。首先体现在频谱用途不清，各地不统一。700MHz目前是划归广电使用，但实际上，各地广电在该频段的用途五花八门，没有真正用好稀缺的频谱资源。另外还有很多未经审批直接占用频谱的情况。
对于已经有统一规划的频率，由于执行不到位，导致空有规划，迟迟不能落地。按政府部门要求，2011年12月份前小灵通用户退网清频应该已经完成，但截至今日，部分地市的小灵通还在继续使用，包括笔者家庭所在的南京。这种拖泥带水状况的出现，确实因为有一定操作难度，但更主要的还是对政府政策缺乏执行的严肃性。
未来是移动互联网的时代，为移动互联网提供通信基础的就是移动通信网络，而构建移动通信网络的基本元素就是频谱。政府应该通过专门机构统一管理频谱的分配，监管频谱的使用，并借鉴欧盟的逐步推进监管方式的完善，为我国未来的移动互联网产业健康发展提供坚实的基础。</t>
    <phoneticPr fontId="4" type="noConversion"/>
  </si>
  <si>
    <t>电信巨头Verizon滥用客户信息被罚740万美元</t>
    <phoneticPr fontId="97" type="noConversion"/>
  </si>
  <si>
    <t xml:space="preserve">北京时间9月3日晚间消息，美国联邦通信委员会(FCC)周三宣布，威瑞森电信公司(NYSE：VC)将支付740万美元，以了结针对其侵犯消费者隐私行为进行的调查。
FCC的执行局指控威瑞森在定制营销活动时未经客户许可使用他们的个人信息，这种行为持续了数年之久。
除缴纳740万美元罚款外，威瑞森还同意未来三年内在给客户的每份账单上注明他们与营销相关的退出权利。 </t>
    <phoneticPr fontId="97" type="noConversion"/>
  </si>
  <si>
    <t>两大运营商在印尼成立合资公司</t>
    <phoneticPr fontId="97" type="noConversion"/>
  </si>
  <si>
    <t>澳大利亚电信（Telstra）和印度尼西亚电信（Telkom Indonesia）8月29日宣布，成立一家合资公司，将从2015年起专门向印尼企业和在印尼运营的澳大利亚企业提供网络应用服务。
据介绍，所谓的网络应用服务是为了监控部署在企业网上的应用和服务，以期提高运营效率和可靠性，保护企业数据安全。届时，该合资公司的解决方案将帮助企业客户发现并修复问题，让企业客户将更多的精力释放出来，专注于核心业务和用户发展。
据悉，合资公司的产品和服务将采取端到端的方式提供，这在印尼市场并不多见，届时会跟印尼电信的网络服务捆绑销售。
澳大利亚电信负责客户服务的执行主管Phil Sporton将担任合资公司的CEO。</t>
    <phoneticPr fontId="97" type="noConversion"/>
  </si>
  <si>
    <t>巴西电信业上演竞购大战</t>
    <phoneticPr fontId="97" type="noConversion"/>
  </si>
  <si>
    <t>近日，巴西电信市场正在上演竞购大战。意大利电信公司和西班牙电信8月28日同时向维旺迪巴西的宽带子公司GVT发出收购要约。此前一天，巴西第二大电信运营商Oi宣布考虑收购意大利电信在巴西的子公司TIM Participacoes。
意大利电信公司表示，出价70亿欧元，以现金加股份的方式竞购GVT。意大利电信公司的竞争对手西班牙电信称，已经将此前对GVT的报价从67亿欧元上调至74.5亿欧元。
意大利电信向维旺迪提出的方案是：将TIM Participacoes和GVT进行合并，这笔交易将令维旺迪持有意大利电信大约20%的股权。不过，意大利电信并未给出其报价的细节，只表示现金约占24%，股份约占76%；西班牙电信则提议，将GVT与其在巴西的分公司合并，在巴西组建一个新集团。西班牙电信在巴西的Vivo品牌与GVT合并之后，将成为巴西市场最大的电信运营商。在这笔交易中，西班牙电信将支付46.6亿欧元的现金，并允许维旺迪持有新集团12%的股份。西班牙电信间接上还是意大利电信最大的股东，因此还允许维旺迪收购意大利电信公司8.3%的股份。
维旺迪曾在2013年试图出售GVT，该公司确认已经收到了两份有约束力的报价。维旺迪表示，GVT拥有目前巴西最现代化的网络，包括最普及的本地接入服务和远距离光纤架构。
巴西手机市场的放缓迫使主流运营商通过付费电视和宽带服务等寻找具有更高价值的用户，而这正是GVT所擅长的业务。事实上，不仅仅在巴西，在其他电信市场，近来发生的电信运营商收购有线业务公司、提升综合业务能力的并购案例也已有不少。例如，沃达丰收购西班牙有线运营商Ono和德国最大的有线运营商Kabel Deutschland；法国有线运营商Numericable希望收购本国电信运营商SFR；美国AT&amp;T计划收购卫星电视服务商DirecTV等。
此前一天，巴西第二大电信运营商Oi也宣布加入到并购大战中，称正考虑收购意大利电信持有的巴西子公司TIM Participacoes的三分之二股份。</t>
    <phoneticPr fontId="97" type="noConversion"/>
  </si>
  <si>
    <t>澳大利亚电信2015财年将向移动网络投资10亿澳元</t>
    <phoneticPr fontId="97" type="noConversion"/>
  </si>
  <si>
    <t>澳大利亚电信日前发布全年业绩，总收入上升6.1%至263亿澳元 ，息税折旧摊销前利润（EBITDA）同比增长9.67亿澳元至111亿澳元，涨幅为9.5% ，移动业务收入增长5.1%至97亿澳元。2015财年将向移动网络投资约10亿澳元。
澳大利亚电信首席执行官苏大为表示，澳大利亚电信业务持续表现强劲，总收入、每股盈余、EBITDA和客户数量都有所增加。
过去一年，澳大利亚电信业务资产管理谨慎，顺利完成香港移动电讯有限公司（CSL）的股权出售和信息资源提供商Sensis 70%的业务出售。澳大利亚电信入股的中国公司——汽车之家在纽约证交所成功上市，目前，澳大利亚电信拥有该公司63.2%的股份。
苏大为表示，澳大利亚电信的强劲增长与公司对新业务的投资和新市场的开拓密不可分，且在很多领域的投资已取得了长足进展，其中包括eHealth、全球企业和服务（GES）以及全球应用和平台（GAP）。
苏大为指出，澳大利亚电信的网络优势十分明显，公司通过对电信频谱扩大、网络设施建设、网络智能化以及设备对设备技术改善的投入将进一步巩固其市场领先地位。他预计在2015财年将继续向移动网络投资约10亿澳元。
在2014年财年，澳大利亚电信宣布将建立澳大利亚全国最大的公共无线网络系统，在5年内让澳大利亚人能够接入全国200万个网络热点和全球1300个网络热点。预计到2014年年底，澳大利亚电信将在大中城市和度假区接通1000多个网络热点。过去一年，澳大利亚电信新增国内零售移动客户93.7万，新增固网零售客户18.3万。固网业务收入总体减少0.8%。固网数据收入增长6.3%，固网语音业务收入下降7.5%，降幅为5年内最低。
澳大利亚电信还宣布将以招标形式回购高达10亿澳元的股票。苏大为表示，股票回购计划预期将优化澳大利亚电信的资本结构，并为有效部署来自现有业务和分拆业务的剩余资本提供最佳途径。
澳大利亚电信预期2015年自由现金流约为46亿至51亿澳元，预提资本支出/营收比率约为14%。</t>
    <phoneticPr fontId="97" type="noConversion"/>
  </si>
  <si>
    <t>中国联通-特斯拉共建充电站战略合作签约仪式在成都举行</t>
    <phoneticPr fontId="97" type="noConversion"/>
  </si>
  <si>
    <t>8月29日，中国联通和世界纯电动汽车制造商美国特斯拉汽车（TESLA MOTORS）在四川成都签署共建充电站战略合作协议，并为首个超级充电站举行了揭幕仪式 。随后，双方联合举办的“沃与特斯拉同行”成都试驾会火热开幕。
自今年4月份特斯拉正式进入中国市场起，即与中国联通签订战略合作协议，为特斯拉用户提供汽车信息化服务，目前每一辆在华销售的特斯拉汽车都搭载由中国联通提供的车载通讯3G/4G服务。今天双方共建充电站合作是对4月份战略合作的延续与深化。中国联通与特斯拉互为中国大陆地区首选合作伙伴，共同在全国20个城市建设超级充电站，在全国120个城市400个联通营业厅建设目的地充电桩。 中国联通姜正新副总经理介绍，“我们和特斯拉的合作将会是全方位的，从线上移动互联网信息化服务到线下实体营业厅的充电服务，未来，我们也将在品牌营销、宣传推广等领域开展更加全面深入的合作。”
本次中国联通与特斯拉的合作是一次意义重大的跨界合作，体现了中国联通一贯坚持的创新、责任和服务理念。 中国联通秉承“创新改变世界”的理念，不断为用户提供更快、更广、更好的通信体验。目前中国联通已经建成全球规模最大的WCDMA移动通信网络，并全网升级到HSPA＋，获工信部批准，中国联通在全国40个重点城市部署了FDD+TDD混合组网试验，基于混合组网技术，联通为用户创新推出了“双4G双百兆”的服务。“双4G”指的是拥有联通4模终端的用户就能同时使用TD-LTE和FDD-LTE两种网络，能够真正实现全球漫游。“双百兆”意味着联通用户可享受100Mbps和150Mbps的上网速度，确保了用户上网的极速体验。
作为一家国有大型企业，中国联通一直不忘自己所担负的社会责任。当今中国发展已经步入一个新的阶段，发展模式在进行深刻转型，社会更加关注绿色环保、节能减排、科技人文。在汽车行业，我国政府出台了一系列鼓励新能源的扶持政策，鼓励公共单位加快内部停车场充电设施建设。中国联通作为一个对社会负责任的企业，将快速响应政府号召。本次合作意味着中国联通正在以实际行动支持新能源汽车及环保事业的发展，因为环保事业是全社会的责任，它不仅关系到我们当前的生活质量，更关系到国家未来的可持续发展。 此次携手也表明了中国联通改善服务品质的决心。4G时代，中国联通更加关注客户体验，从用户界面、服务体系上不断努力，为用户提供更加丰富的终端及移动互联网应用服务。本次共建充电站，也是为了回馈用户，增加与用户的互动和交流，创新服务方式，通过科技创新与移动通信相结合，通过线上线下服务品质提升，让用户享受更好的体验。与此同时，中国联通与特斯拉也在全国巡回举办特斯拉试驾活动，旨在加强其在高端用户和年轻用户群体中的品牌形象。 按照特斯拉的计划，中国将成为特斯拉除美国之外的第二大市场。业内人士普遍认为，充电桩的布局建设一直是摆在特斯拉面前亟待突破的重要瓶颈之一。中国联通成为特斯拉在国内的运营商合作伙伴，彰显了国际企业对中国联通综合运营实力的认可。中国联通在全球的通信服务、基础设施、人力资源的优势可以与特斯拉互利共赢，特斯拉要想更快地建起充电网络，和中国联通合作必不可少。在可以预见的将来，各大城市之中，有中国联通的营业厅，就有特斯拉的充电站的愿望，指日可待。</t>
    <phoneticPr fontId="97" type="noConversion"/>
  </si>
  <si>
    <t>思科下一代统一计算创新驱动各种规模丰富应用</t>
    <phoneticPr fontId="4" type="noConversion"/>
  </si>
  <si>
    <t>思科今日为其统一计算系统™（UCS）推出重要创新技术，带来更广泛、更强大的技术组合，旨在使客户有效掌控瞬息万变的业务和IT环境。
思科UCS产品组合拥有雄厚的架构基础和广泛的合作伙伴，在推出后得到了客户的快速采用。立足在这一基础之上，思科进一步扩展其产品组合，推出了面向云规模应用的思科UCS M系列模块化服务器和面向小型与企业边缘环境的思科UCS Mini，可全面满足全新细分市场和使用情况的需求。
此外，思科还宣布推出专用于提升应用性能的第四代UCS机架和刀片式服务器，以及用于管理大数据基础设施工作负载的全新UCS Director解决方案。这一针对当前UCS产品组合的扩展将能够为广泛的数据中心工作负载带来全新的动力和可扩展性。
思科的统一计算创新同时也扩展了公司以应用为中心的数据中心基础设施战略。这一战略旨在为处于不断变化的IT和业务环境中的客户带来面向未来的方法和创造出卓越优势。新的技术创新包括：
云级计算
全新思科UCS M系列模块化服务器为越来越依赖规模扩展应用架构的云服务提供商和企业客户提供了突破性的运营效率水平。UCS M系列在规模扩展系统设计方面实现了巨大进步，充分利用了思科的UCS矩阵计算，为云级应用实现更精简的基础设施。
此外，全新的思科UCS C3160机架式服务器采用高容量本地磁盘存储，是分布式数据分析和对象存储、非结构化数据存储库以及媒体流和编码转换应用的理想选择。
边缘级计算
通过推出思科UCS Mini，思科发布了专为远程站点、分支机构和小型IT环境进行优化的统一计算创新。这款集所有功能于一身的解决方案在易于部署和操作的紧凑外形中，提供了服务器、存储和网络功能，为全新细分市场的客户带来了UCS的简单性和IT自动化优势。对于拥有大量远程站点或分支机构的客户，UCS系统管理可支持大规模分布式计算的有效运营和策略控制。
数据密集型计算和核心数据中心应用
全新第四代UCS服务器和UCS Director产品提供了强大的动力和卓越控制能力，能够大幅加快密集数据分析和广泛应用的性能，从而显著改善业务成效。这些产品包括：
·UCS B200 M4刀片式服务器、C220 M4和C240 M4机架式服务器继承了思科在广泛工作负载中实现创纪录应用性能的传统。
·UCS Director Express for Big Data解决方案能够自动部署Hadoop，并跨物理基础设施和Hadoop软件提供了单一管理面板。它可与主要开源发行版相集成，以确保一致且可重复的Hadoop UCS集群配置，帮助客户从人工操作中解脱出来。
思科统一计算系统将计算、网络、固态存储应用加速技术集于一身，并将系统管理能力整合到一体化架构中。该产品推出五年以来得到了客户的有力支持。截至思科2014财年底，思科统一计算系统在全球已经赢得了超过36500名客户，在2014财年实现了30%的产品业绩同比增长。
思科UCS副总裁兼总经理Paul Perez表示：“企业对大数据、万物互联、移动、视频和云的需求，正推动着应用的设计和交付方式发生快速变化。我们处在一个全新的世界里，数据集和应用规模在迅速增长，而企业将有机会充分利用更深入的见解，更快做出决策。借助这一扩展的产品组合，思科推出了自UCS诞生以来最大的创新浪潮。我们将不断发起挑战，不断演进构建和管理数据中心基础设施的方式。”</t>
    <phoneticPr fontId="4" type="noConversion"/>
  </si>
  <si>
    <t>华为Mate7“七项全能”颠覆大屏格局：海外标配499欧高配599欧</t>
    <phoneticPr fontId="4" type="noConversion"/>
  </si>
  <si>
    <t>北京时间9月5日早间消息（蒋均牧）2014年柏林国际电子消费品展览会（IFA）开幕前夕，当地时间9月4日15时（北京时间时间9月4日21时），华为在德国柏林面向全球发布了全新4G大屏旗舰手机Ascend Mate7。
Mate系列定位“极致跨界”，自2013年初最大屏手机Ascend Mate推出以来，两代产品以突破性的产品创新和不断颠覆的消费者体验始终引领着大屏手机的体验潮流。华为消费者BG首席执行官余承东指出，Mate7的创新突破更为彻底，集合了全金属的外观设计、按压式指纹识别等众多业界领先的技术，将是“世界上最好的大屏智能手机”。
Mate7瞄准商务精英，发布会也选址在素有柏林时尚地标之称的马克斯-斯迈林大厅（Max-Schmeling-Halle），来自40多个国家和地区的500多家媒体和来宾共同见证了这一时刻。</t>
    <phoneticPr fontId="4" type="noConversion"/>
  </si>
  <si>
    <t>诺基亚通信大数据创新实现用户体验动态管理</t>
    <phoneticPr fontId="4" type="noConversion"/>
  </si>
  <si>
    <t xml:space="preserve">诺基亚通信今日公布一项研究，将结合新开发的电信级大数据分析、人工智能和完整的流程自动化，助力运营商实现用户体验动态管理。诺基亚通信的 FutureWorks创新是全球首项能够即时优化用户单个应用会话的技术，即使在高负载的情况下也能够为几乎全部会话提供很高的体验质量 (QoE)。而目前已有的方法还无法做到这一点，因为分析、决策和优化之间缺少自动化、即刻和迭代循环。
该创新能够有效帮助运营商留住现有用户。更多应用会话将可高质量地并行运行，每一个会话能够准确获得所需的资源，因此网络容量可增加高达 30%。这为各种潜在的新应用提供了可能。例如，网络能够动对突然的变化做出动态调整；用户在旅途中能够稳定观看视频；或者影响服务的故障能够实时得到修正，因此减轻客户服务的负担。
诺基亚通信的执行副总裁兼首席技术官 Hossein Moiin 表示：“移动网络产生海量与用户实际体验质量相关的数据。我们需要立刻对这些数据进行测量、分析并采取行动，以便能够实时影响用户会话。FutureWorks 创新展示了网络如何自动、立即响应不断变化的客户需求和网络状况以大幅提升客户体验，同时确保网络资源得到最佳利用。”
借助分析和决策引擎中的电信级人工智能可增强QoE，该引擎能够立刻找出引发用户会话发生问题的原因，并自动确定最佳纠正措施。数据不完整或出现新问题时，该引擎所具备的机器学习技术能够确保随着时间的推移，能够制定出更准确的决策。
然后再运用完整的自动化流程立即实施适当的操作，如服务自适应或流量导向。
诺基亚通信测试已使用商用设备在实际网络环境中对该创新进行了验证。在未来，用户体验动态管理可部署在多厂商2G、3G和LTE网络中。 </t>
    <phoneticPr fontId="4" type="noConversion"/>
  </si>
  <si>
    <t>Qualcomm举办研发开放日，分享创新之道</t>
    <phoneticPr fontId="4" type="noConversion"/>
  </si>
  <si>
    <t>8月26日，Qualcomm在中国科学院计算技术研究所举办以“因为发明”为主题的研发开放日活动。活动展示了涵盖三大主题“拓展无线边界”、“推动终端演进”、“创造数字第六感”，包括 LTE Advanced、LTE Broadcast、LTE Direct、Qualcomm® Zeroth™脑启发计算、计算机视觉、Qualcomm IZat™定位等在内的12项领先技术。
1985年，艾文•雅各布博士和其他6名创始人共同创立了Qualcomm公司，七位先驱希望创造一家能够快速创新的通信业“源动力”公司。如今，以创新为重要驱动力，Qualcomm已从加州圣迭戈的“无名之辈”，成长为无线领域的领袖级公司。截止到2014财年第二季度，Qualcomm的研发投入累计超过300亿美元，根据GAAP准则，Qualcomm在2013财年研发投入总额超过50亿美元，大约占年度营业收入的20%。
Qualcomm与中国创新理念相契合
关于创新，艾文·雅各布博士曾表示：“我们成立Qualcomm的目的就是追求创新——寻找能够带来重大变革的创想。” 基于这一愿景，Qualcomm以独特的商业模式推动新技术创新，促进技术在全球的应用，支持行业新成员，帮助全球移动价值链的各环节参与者获得成功，从而加速行业发展。
Qualcomm全球高级副总裁兼大中华区总裁王翔为研发开放日致辞，他表示：“我们的成长来自于发明、来自于创新、来自于颠覆；并且始终致力于大规模的研发投入。这意味着我们必然承担相应的风险。在研发的过程中，有些技术和产品经历了波折，成为了后来成功产品的铺路石，也有一些技术应用到今天的产品之中，为整个生态链提供了非常有竞争力的产品。”王翔称，从上世纪90年代，Qualcomm先后在北京、上海、深圳及西安开设了四个分公司，并先后在北京和上海设置了两个研发中心。
王翔表示，Qualcomm与国家很多最新理念相契合，“我们力挺十二五规划中‘企业为主体，市场为导向’的创新思路。在未来，我们将继续携手中国的合作伙伴，为中国早日实现创新型国家构想贡献自己的微薄之力。”
关于Qualcomm对于创新的投入和中国本土创新的支持，王翔表示：“这包括对自身研发的投资，也包括对有潜力、有创造力的其他无线科技公司的投资。”稍早前，这家公司在北京宣布了总额最高达1.5亿美元的全新战略投资计划，面向处于各阶段的中国初创企业。Qualcomm将投资中国公司以推动移动技术在互联网、电子商务、半导体、教育以及健康领域的进一步发展；此外，Qualcomm最近宣布了与中芯国际在28纳米工艺制作和晶圆制造服务方面的合作，在中国生产和制造骁龙处理器，这将支持中芯国际28纳米制造工艺和产能的提升；而早在1998年，Qualcomm就与北京邮电大学共同创建了联合研发中心，并在过去的16年里取得了一系列非常重要的成绩。从那时起，Qualcomm的研发合作计划开始扩展至中国各大知名学府和科研院所，其中就包括中国科学院、清华大学、北京航空航天大学、上海交通大学、浙江大学、东南大学和香港中文大学等。
中国研发团队创新之道
“当我们看到新的技术或新的启发点时候，我们会问‘为什么以前不这么做？’，‘我们可不可以这么做？’。接下来，我们会讨论、论证、甚至是争论，来确认新研发方向的可行性，然后进入到一些实际的研究。如果研究结果表明可行，会将研究成果转为原型，并开展更多的工作以测试原型商用商品化的可能性。”在研发开放日上，Qualcomm研发高级总监范明熙博士如此讲述Qualcomm的研发之道。
据范明熙博士介绍，目前Qualcomm中国研发团队的研发主要注重三个方面：第一、创新的方向与Qualcomm全球研发保持一致，具体研发项目涉及很多空口设计，包括LTE TDD、LTE FDD、3D MIMO等。第二、如何用创新成果推动产业链的发展。范明熙称，Qualcomm长期与中国通信标准化协会、3GPP合作，在标准文献方面做出自己的贡献，并且和运营商共同推动3GPP LTE的专项、网络部署的商用策略，以及与系统厂商进行空口技术的合作。第三、产业链的合作。他说，如果以数字来体现合作的成果，Qualcomm和高校联合的项目已经发表学术文章超过六百篇，近千名曾参与Qualcomm赞助的项目的学生进入了通信领域。
此外，范明熙博士还介绍了Qualcomm全球研发情况。他说，Qualcomm研发团队是一个全球化的团队，目前在美国、中国、韩国、英国、德国、奥地利、印度等国家均设有研发中心，85%以上的研发人员具有硕士和博士学位。除美国总部外，Qualcomm海外最早的研发中心就设在中国。当北京的研发中心有了稳定、成功的模式之后，相同的模式被推到了世界其他国家。
商业模式促全行业创新
活动期间，Qualcomm与合作伙伴共同展示了LTE Advanced、LTE Broadcast、LTE Direct、Qualcomm® Zeroth™脑启发计算、Qualcomm IZat™定位等领先技术。中国科学院计算技术研究所副研究员王瑞平教授在发言中表示，从2010年开始，中科院计算技术研究所就与Qualcomm展开了合作，主要侧重在人机交互方面。包括最初的手势的识别、跟踪，到后面的面向智能手机的移动端的人脸识别，以及现在正在开展的多姿态面部检测。王瑞平教授称，这种合作是非常有效的双赢模式。
事实上，如果仔细观察Qualcomm的相关新闻，你会发现“合作伙伴”是最常见的词汇之一。Qualcomm很早就认识到，其自身的成功与整个无线生态系统的成功紧密联系，它摈弃了传统的垂直商业模式——只有少数主要参与者能够影响行业，而是采用并不断倡导一种包容的水平商业模式——接纳任何规模的行业新成员。这不仅推动了Qualcomm持续的创新和增长，而且使整个无线行业和客户受益。
Qualcomm的这种商业模式帮助其成为整个行业的创新引擎，它让行业的单个公司不必要再重复投入巨大的研发时间和费用，也能享受到非常好的技术和发明，能够不断推动行业的进步。Qualcomm的商业模式降低了各类参与者进入移动行业的门槛；降低成本，加快产品上市；鼓励创新；并推动全球竞争。所有这些因素都加速了移动技术在全球范围内创新和应用的步伐，包括如中国这样高速发展的新兴地区。</t>
    <phoneticPr fontId="4" type="noConversion"/>
  </si>
  <si>
    <t>中兴在印度推Nubia系列 手机市场竞争愈演愈烈</t>
    <phoneticPr fontId="4" type="noConversion"/>
  </si>
  <si>
    <t>据BGR网站9月2日报道，尽管许多手机供应商急于提供价格低至2000卢比(约合人民币334.4元)的智能手机，但是中兴在9月3日称，其将在印度市场致力于提供价位在100至200美元(约合人民币615至1230元)之间的设备。
中兴通讯印度CEO移动业务Yuan Kang表示，“我们的核心是物有所值的产品，而不是低成本产品。虽然公司激烈的手机市场竞争中是相当新的面孔，但是其分部收入有望在年前达到400至500万美元(约合1846万-2461万人民币)。印度是一个巨大的市场，而我们的产品系列有信心满足市场需求。在接下来几个月内，我们将打造自己的品牌。”
中兴也着眼于在印度推出高端智能手机Nubia系列。公司9月3日专门主要在Snapdeal上推出新机红牛V5，售价10999卢比(约合1839元人民币)。红牛V5搭载Android KitKat，拥有5寸屏幕，1.2Ghz四核处理器，2400mAh电池，配有1300万像素后置摄像头，500万像素前置摄像头。手机内存为4GB(可扩展至32 GB)。
上周，火狐在Spice、Intex协作下，推出2款新机，价位低于2300卢比(约合人民币384.6元)，瞄准那些期望将功能手机更换为智能手机的客户。Google预计9月15日在印度推出令人期待已久的智能手机，售价不到615元。这使得本地价值数十亿美元繁荣的手机设备市场竞争愈演愈烈。
据研究公司国际数据公司IDC统计，2013年智能手机销售额增长至440多万美元(约合人民币2707元)，增长近3倍。当地像Micromax和Karbonn等公司生产的经济实惠手机创造了高销售额。在2014年第二季度，1842万部智能手机销往印度。其中三星拥有29%市场份额，Micromax拥有18%，Karbonn与LAVA近似，分别持有8%和6%的份额。</t>
    <phoneticPr fontId="4" type="noConversion"/>
  </si>
  <si>
    <t>三星IT子公司两个月市值总额蒸发1207亿元</t>
    <phoneticPr fontId="4" type="noConversion"/>
  </si>
  <si>
    <t xml:space="preserve">　中国软件资讯网9月5日消息，据韩国《亚洲经济》报道，三星IT子公司2个月内市值已经蒸发近1207亿元，其中又尤以生产智能手机的三星电子降幅最大，从7月初至9月3日，三星电子市值总额下降近10%。 
　  随着业界对三星电子未来业绩给出负面预测，进入下半年后，包括三星电子在内的三星集团IT子公司的市价总额蒸发近20万亿韩元(约合人民币1207亿元)。
　　报道称，进入今年下半年(7月1日至9月3日)，三星集团旗下4家IT子公司(三星电子、三星电机、三星SDI、三星光电子)的市价总额从233.7297万亿韩元将至213.9939万亿韩元，减少了19.7358万亿韩元。
　　其中，市价总额降幅最大的当属三星电子。三星电子股价由7月初的132.2万韩元将至9月3日的118.8万韩元，市价总额也由218.9332万亿韩元减至197.2873万亿韩元，降幅近10%。
　　这是三星电子股价时隔两年来首次跌破120万韩元。
　　随着三星电子今年三季度智能手机部门收益将继续下滑的预测，三星IT子公司的股价进一步恶化。证券界甚至有人预测，三星电子三季度营业收益有可能跌破5万亿韩元。
　　有分析认为，由于企业结构集中在三星电子和智能手机方面，因此三星电机下半年业绩很难得到改善。
　　集团整体市价总额跌幅也十分明显。三星集团16家上市子公司的市价总额总合从7月初的307.3691万亿韩元跌至9月3日的291.7389万亿韩元。
</t>
    <phoneticPr fontId="4" type="noConversion"/>
  </si>
  <si>
    <t>视频网站TV版集体下架 电视盒子占领客厅遇阻</t>
    <phoneticPr fontId="4" type="noConversion"/>
  </si>
  <si>
    <t>继广电总局在6月叫停互联网电视盒子视频客户端后，视频网站的TV版客户端也被下架了。9月2日，凤凰视频发布通知，将TV视频客户端做下架处理。
　　此前，腾讯视频、优酷、土豆、搜狐视频、爱奇艺、乐视网等都已经宣布下架TV客户端。
　　对于下架潮，视频网站对外的口头或者书面通知中，提到最多的就是“相关政策原因。”他们口中的相关政策其实就是181号文，易观国际分析师罗兰认为，这次是广电总局对电视端内容的管控，从源头上进行整顿，早期基于内容的服务费等商业模式将会受到冲击。
　　事件：TV版客户端下架
　　9月2日，凤凰视频发布通知称，“因公司及相关政策原因，故TV视频客户端做下架处理，图文版客户端测试审核将上线。”
　　不只是凤凰视频，下架潮已经扩展到诸多视频网站。8月22日，腾讯视频宣布将关闭TV应用服务。8月29日，PPTV聚力TV版发布下架通知，优酷发布公告称优酷和土豆TV版已下架；8月30日小米盒子发布公告称对平台节目进行调整和规范；9月1日，第三方应用市场收到搜狐视频、爱奇艺、暴风影音、乐视网宣布下架TV客户端的官方通知。
　　其实，这次的风暴不仅涉及到视频网站，互联网电视集成播控牌照商也在其中。华数传媒、CNTV、百视通均下架连接公共互联网的应用。
　　原因：整顿风波的延续
　　对于这波下架潮，从视频网站对外口头或者书面通知的措辞来看，提到最多的就是“相关政策原因。”
　　他们口中的政策其实就是181号文。广电研究人士张彦翔表示，这次的视频网站TV版APP下架和清理，其实是对181号文规定的严格执行。
　　TMT资深人士王如晨3日对记者分析称，这次的风波是监管层整顿的环节之一，“之前的互联网电视盒子视频客户端的整顿也是环节之一，目前还在延续。”
　　此外，他还提到，这波整顿可能还有与电信运营商竞争的考量，在三网融合的过程中，给了电信运营商更多渗透的机会。
    影响：商业模式或受冲击
“TV版APP的下架会使互联网电视端内容的丰富度下降，会对用户的体验造成影响，会使得视频厂商的内容把控性减弱，从而冲击其早期基于内容的服务费等商业模式。”罗兰说，即使以后允许TV版APP重新上线也必须是经过内容审核之后，与现阶段移动端APP比较起来，内容肯定没那么丰富了。
　　张彦翔提到，视频网站不能通过TV版专区运营了，变成了单纯的内容提供方，不能通过流量导入其互联网平台进行流量变现了，商业模式已经发生明显改变。
　　整体而言，王如晨认为这波整顿的影响没有整顿电视盒子视频客户端的影响大，因为上次涉及到了硬件，这次主要是软件。“这次对视频网站会有些影响，因为他们会依靠这个获得流量，对乐视网的影响则不大。广电国网已经成立，局部的动作会越来越多，甚至跨区域整合已经有苗头。通过这轮整顿，广电系的内容竞争力会得到强化。”
　　从趋势来看，视频节目的发展空间在电视大屏上，所以视频网站在抢占客厅。不过，分析人士指出，政策变动后视频网站抢占客厅的计划可能将受到较大阻碍。</t>
    <phoneticPr fontId="4" type="noConversion"/>
  </si>
  <si>
    <t>通鼎光电：加快光纤光缆走出去消化过剩产能</t>
    <phoneticPr fontId="4" type="noConversion"/>
  </si>
  <si>
    <t xml:space="preserve">光纤光缆行业产能过剩的问题如何解决呢？通鼎光电副董事长李龙勤表示，关键是要加快走出去的步伐，国外的市场非常广阔，可以“消化”过剩的产能，而且对于企业自身进一步做大做强也十分必要。 
9月2日，第16届中国国际光电博览会在深圳开幕，通鼎光电副董事长李龙勤在博览会期间介绍了通鼎参加本次博览会的主要情况，分享了他对于行业发展趋势的最新看法，畅谈通鼎未来的发展重点和方向。 
在看到国内市场对光纤光缆需求依旧旺盛的同时，李龙勤说，产能过剩已成不争的事实。 
他介绍说，在我国光网络大发展的初期，光纤光缆产品短缺，这在很大程度上刺激了投资。随着市场需求的日益旺盛，原有的厂商争相提高产能，其他一些厂商也纷纷进入这个行业。目前，我国市场的需求在1.3~1.5亿芯公里之间，而我国相关厂商的实际总产能已经超过了2.2亿芯公里，一些统计数据甚至宣称已经达到了2.5亿芯公里，而全球光纤光缆市场的总需求也就约为2.5亿芯公里。可见，我国光纤光缆产能过剩的情况比较严重。 
李龙勤表示，通鼎成立于1999年，与国内其他几家光通信厂商相比，起步较晚(晚了约10年)，不过这也使得通鼎具备了“后发优势”，经过多年的努力耕耘，通鼎从电缆、光纤、光缆、光棒，一步一个脚印走过来，目前产能已经进入了行业第一集团。他认为，拥有产能规模优势对于通鼎而言是有利的，一方面可以降低单位生产成本，另一方面运营商在招标时，产能也是很重要的评估条件。 
然而，产能过剩的问题如何解决呢?他认为，关键是要加快走出去的步伐，国外的市场非常广阔，可以“消化”过剩的产能，而且对于企业自身进一步做大做强也十分必要。2012年开始，通鼎加大了国际化发展的力度，现任通鼎光电总经理蒋小强亲自挂帅国际业务部，一改过去“等饭吃”的市场策略，开始主动出击“找饭吃”，在东南亚、南美、非洲、中东等地区的发展中国家市场取得了良好的业绩。2013年，通鼎产品销往全球29个国家和地区，销量同比增长超过了300%。 
成本低和产品线丰富是通鼎国际化发展的两大优势，李龙勤表示，未来通鼎还将在国际化方面不断加大投入，将向发达国家市场进军，力争在短期内实现国外市场收入占比超过10%～20%的目标。 
</t>
    <phoneticPr fontId="4" type="noConversion"/>
  </si>
  <si>
    <t>驻地网向民资开放悄然启动：公平接入成突破点</t>
    <phoneticPr fontId="4" type="noConversion"/>
  </si>
  <si>
    <t>移动互联网对基础电信企业收入增长贡献率达125%</t>
    <phoneticPr fontId="4" type="noConversion"/>
  </si>
  <si>
    <t>(2014/9/1-2014/9/7)</t>
    <phoneticPr fontId="4" type="noConversion"/>
  </si>
  <si>
    <t>9月2日下午消息 在“2014光通信技术和发展论坛”上，武汉邮电科学院原副院长兼总工程师毛谦透露，截止到去年年底，全球FTTH用户达到1.28亿，我国就有4082万户。
截止到2014年7月底，我国光纤接入FTTH/O端口达到了1.35亿个，光纤接入FTTH/O用户总数达到5516.3万户。比2013年年末净增1434.3万户，是日本用户数的两倍。
在去年，我国光纤用量约为1.47亿芯公里，已敷设光缆长度达1745万公里，已敷设光纤总量超过7.5亿芯公里；截止到2014年6月底，我国光缆长度达到1884万公里。2014年上半年，我国光缆线路长度新增138万公里。其中接入网光缆线路长度新增56.7万公里，城域网光缆新增79.7万公里，而长途光缆仅增2.3万公里。</t>
    <phoneticPr fontId="4" type="noConversion"/>
  </si>
  <si>
    <t>8月26-28日，2014中国互联网大会在北京召开。《中国电子报》记者在会上了解到，当前我国互联网产业发展呈现5个方面的突出特点：
一是“宽带中国”战略稳步推进，基础设施加快演进升级。截至今年6月底，我国光纤到户端口达到1.35亿个，光纤接入用户达到5393万户，8M以上宽带用户占比达到30%以上。3G基站超过117万个，用户达到4.71亿户，4G基站超过40万个，用户达到1397万户，现在已经突破2000万户，3G和4G用户占移动电话用户的比重接近40%。互联网网间互联带宽达到1932G，互联网国际出口带宽达到1817G，新增的7个国家级互联网骨干直联点将于下半年全部建成开通。
二是行业规模持续扩大，移动互联网发展迅速。截至今年6月底，我国网民规模达到6.32亿，普及率46.9%，其中手机网民达到5.27亿，网站总量突破350万个。67家上市互联网企业市值规模超过2.4万亿元，其中7家企业进入全球互联网企业市值排名前30名。据有关统计，上半年我国信息通信业基于互联网的业务收入超过4000亿元，在行业总收入中的占比接近47%，移动互联网成为基础电信企业收入增长的第一引擎，贡献率达到 125%。移动互联网产业链更加细分，业务和应用日益丰富，商业模式不断创新，带动整个互联网行业格局加速变革。
三是互联网影响日趋深化，行业间跨界融合不断加速。互联网作为基础平台，引领了新一轮技术和产业革命，支撑两化融合不断深入发展，带动了传统制造业生产方式的变革，大型企业的数字化、网络化、智能化、服务化水平明显提高。医疗、教育、旅游、娱乐等传统领域不断与互联网融合渗透，有力推动了生产性、消费性服务业的发展。互联网金融强势崛起，网贷、众筹、互联网支付等跨界业务为传统金融行业注入了新的活力。电子商务加快普及应用，O2O模式掀起热潮并迅速延伸，智能制造、智能交通、智能家居等逐渐从概念走向现实，跨界融合迈入高速发展期。
四是信息消费增长持续提速，互联网对经济发展的拉动作用愈发凸显。随着4G商用、宽带建设提速、移动智能终端和智能家电普及，信息消费基础设施得到显著改善。面向生产、生活和管理的互联网应用创新更加活跃，消费环境、市场竞争秩序不断完善，各类信息消费需求得到进一步释放。今年上半年，我国信息消费整体规模达1.34万亿元，同比增长20%;网络购物规模达1.1万亿元，用户规模达3.32亿，网民使用网络购物比例提升至52.5%，信息消费市场不断扩大，互联网对经济发展的拉动作用更加凸显。
五是产业投资并购兴起热潮，企业加快国际化发展步伐。2013年至今我国互联网领域发生30多起涉及金额1亿美元以上的投资收购，跨界投资不断涌现，跨界并购领域日益多样化，互联网企业间正在加速进行资源整合、优势互补，不断寻求新的增长点，促进行业生态链优化。与此同时，我国互联网企业的国际化战略也在迅速推进，腾讯微信海外注册用户接近2亿，UC浏览器成为全球使用量最大的第三方移动浏览器，今年上半年又有8家互联网企业相继赴海外上市，我国互联网企业国际化布局和发展能力迅速提升</t>
    <phoneticPr fontId="4" type="noConversion"/>
  </si>
  <si>
    <t>“宽带普遍服务基金有望在年底出台.”9月4日，一位工信部电信研究院内部人士和21世纪经济报道记者确认：“最近这几个月，工信部和相关部委的沟通十分顺利，基本达成共识：以普遍服务基金支持运营商在农村地区和经济不发达地区进行宽带建设。”
2013年8月，国务院印发《“宽带中国”战略及实施方案》，明确指出：“农村地区将宽带纳入电信普遍服务范围，重点解决宽带村村通问题。”如今，战略终于落地。
“实际上，发改委对农村宽带的战略已经开始执行了，名为"宽带乡村"试点工程。”四川电信员工李林（化名）告诉记者，“四川电信上个月承接了四川"宽带农村"试点工程，省发改委拨款3亿元，试点为期3年。首期试点7个省，国家扶持资金规模可能有20亿元。”
这是首个由国家补助的宽带类项目，且补助金额也是目前为止最高的单个信息类项目。
首期7省将做试点
2014年6月19日，国家发改委、财政部、工信部联合向内蒙古自治区、四川省、贵州省、云南省、陕西省、甘肃省下发《组织实施“宽带乡村”试点工程（一期）》通知，明确给出要求：“各省选择20个县推进农村地区宽带发展。到2015年，实现95%以上行政村通光缆，农村宽带接入能力达到4M，农村家庭宽带普及率达到30%。”
“每个省的工程都由当地运营商竞争承建，各省目标比发改委要求只多不少。”李林告诉记者，“难度比较高，发改委虽然投钱，钱肯定不够，其余的钱由承建运营商、三级政府部门来出。”
根据四川发改委规划，“宽带乡村”试点工程总投资为6.95亿元，覆盖盐亭县、中江县等20个县（市、区），工程自2014年开始，2016年完成。
“这6.95亿元，3亿元由发改委出，其他的基本都来自四川电信。”李林告诉记者：“几个试点省，都不会超过3亿元，7省试点约20亿元启动资金，不过最终给多少还是得看各省申报进度以及发改委审批情况。”
据记者了解，目前仅四川电信、云南移动确定承接了试点工程，其余5省仍在申报、审批阶段。
2014年8月中旬，四处电信总经理赵麦庆紧急召开了“宽带乡村”试点工程专项会议并宣布总任务目标：“20个县行政村通光缆、4M以上宽带通达率100%、农村家庭宽带普及率要达到35%。”2014年春节之前，四川电信将完成1000个行政村宽带建设、试点区域建设204个TD-LTE基站、试点农村宽带普及率达到25%。
8月20日，国务院批准《西部地区鼓励类产业目录》，“宽带网络建设及运营”首次成为西部12个省份的鼓励产业，该规定将于10月1日起正式实施。
宽带中国战略的资金、政策逐步落地，中国宽带市场新一轮的发展周期即将到来。
“宽带乡村”难短期见效
但需要指出的是，农村宽带市场发展严重滞后，“宽带乡村”也绝非短期可以见效的工程。
2009年之后，运营商加大在宽带领域投入，中国电信2010年至今在宽带领域投资总额超过1000亿元，引领中国进入了宽带建设高峰期。2009年-2012年，中国宽带用户每年增长超过2000万。
但需要指出的是，运营商投资主要集中于东部省份及经济水平较高的城市地区。中国电信科技委主任韦乐平曾分析：“东部在普通城镇地区FTTH(光纤到户)的投资回收期是7年;而中部地区大约为11年，而像内蒙古此类西部偏远农村地区，100年也无法回收投资成本。一般投资回报期超过10年的项目必然会被市场所抛弃。”
但随着这些地区接近饱和，中国宽带用户增速也开始下降，2013年仅增长1800万。
长期的投资分布不均衡使得中国宽带市场出现明显的地域性差异。根据中国宽带发展联盟8月份出炉的第4期《中国宽带速率状况报告》显示：全国宽带速率超过4Mbit/s的省份有9个，其中仅四川属于西部，其余8个省份均来自东部。而且，宽带速率排名最后的西藏、山西、青海也隶属西部地区。
此外，宽带普及率也严重不均衡。按人口普及率计算，西部宽带人口普及率低于东部7.3个百分点，而农村宽带人口普及率仅为6.3%，远低于城市12.6个百分点。
“在四川省，光纤村级覆盖率只有14%，49%的行政村不通宽带，农村宽带普及率不足10%。”李林告诉记者：“我们距离任务目标还很遥远。”
由于基础管道资源薄弱，地理环境复杂，农村宽带的建设成本要远远高于城市地区。李林告诉记者：“根据我们计算，国家给的3个亿，可能只够我们把光缆铺到这20个试点县。”而要达到35%的普及率目标，则更为艰难。“农村用户对宽带需求不高，运营商需要投入大量的营销成本、给出很低的价格，才有可能完成普及率目标。”李林表示：“哪怕国家投资，运营商也要贴建设、运营成本。这也是目前其他几个试点省没有进展的原因。”
与此同时，4G商用会进一步削弱运营商对于宽带建设的热情。运营商会把资本开支更多投入到投资收益比更高的4G业务上，韦乐平在今年年初时曾公开表示：“2014年，中国电信在宽带市场上的投资会减少70%，以投资LTE建设。”
民营企业入局
山重水复疑无路，柳暗花明又一村。
2014年8月11日，黑龙江通信管理局宣布引入44家民企开展驻地网试验业务，引进民资参与驻地网建设和改造的总金额达1.3亿元。黑龙江通信管理局称：“第三方企业参与FTTH升级改造，基础电信运营商与第三方企业按比例进行分成的方式，加快了光纤改造速度，有效缓解了基础电信企业成本不足的局面。”
目前，黑龙江主要在农村、新建楼宇引入民资。比如，2014年以来，哈尔滨联通与民企已合作建设了260个村屯，新增宽带用户1100个。
事实上，民营企业已经越来越多地活跃于新一轮的宽带市场中，成为基础运营商的“外援”，参与到宽带网络的建设、运营中，通过与基础运营商的业务分成而盈利。
记者调查发现，在内蒙古地区，联通、电信基本所有的宽带业务均选择与第三方企业合作开展；即便是在江苏、浙江、福建等地区的农村市场，运营商也选择与民营企业合作，合作方式多种多样，均有民营企业的身影。中国电信在今年年初的工作会中，也明确指示：“宽带市场可以与第三方企业合作发展”。
2001年以来，工信部出台了多项政策开放宽带市场，终于使得宽带市场得以百花齐放。目前，民营企业在宽带市场上的发展依然需要很多配套机制。
比如，为了规范宽带市场，黑龙江通信管理局建立了评估机制、调节机制、惩罚机制，保证了宽带质量、双方利益，以及市场的公平、规范。
“其实，值得探索的模式还有不少。比如，我们这里的用户十分需要远程教育、远程医疗，也可以和这些领域新兴的企业开展合作。”内蒙古民营驻地网公司金田科技创始人杭勇告诉记者：“市场越开放、政策配套越完善，宽带的发展越快。”</t>
    <phoneticPr fontId="4" type="noConversion"/>
  </si>
  <si>
    <t xml:space="preserve"> 4G试验网扩大商用 宽带普遍服务酝酿</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</si>
</sst>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100">
    <font>
      <sz val="12"/>
      <name val="宋体"/>
      <charset val="134"/>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b/>
      <sz val="9"/>
      <color indexed="81"/>
      <name val="Tahoma"/>
      <family val="2"/>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9"/>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b/>
      <sz val="9"/>
      <color rgb="FFFF0000"/>
      <name val="宋体"/>
      <family val="3"/>
      <charset val="134"/>
    </font>
    <font>
      <b/>
      <sz val="9"/>
      <color indexed="81"/>
      <name val="宋体"/>
      <family val="3"/>
      <charset val="134"/>
    </font>
  </fonts>
  <fills count="3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medium">
        <color indexed="64"/>
      </left>
      <right/>
      <top/>
      <bottom/>
      <diagonal/>
    </border>
  </borders>
  <cellStyleXfs count="135">
    <xf numFmtId="0" fontId="0" fillId="0" borderId="0"/>
    <xf numFmtId="0" fontId="3" fillId="0" borderId="0"/>
    <xf numFmtId="0" fontId="3" fillId="0" borderId="0"/>
    <xf numFmtId="0" fontId="52" fillId="0" borderId="0"/>
    <xf numFmtId="0" fontId="52" fillId="0" borderId="0"/>
    <xf numFmtId="0" fontId="3" fillId="0" borderId="0"/>
    <xf numFmtId="0" fontId="52" fillId="0" borderId="0"/>
    <xf numFmtId="0" fontId="8" fillId="0" borderId="0"/>
    <xf numFmtId="0" fontId="8" fillId="0" borderId="0"/>
    <xf numFmtId="0" fontId="8" fillId="0" borderId="0"/>
    <xf numFmtId="0" fontId="8" fillId="0" borderId="0"/>
    <xf numFmtId="0" fontId="25" fillId="0" borderId="0"/>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4" borderId="0" applyNumberFormat="0" applyBorder="0" applyAlignment="0" applyProtection="0">
      <alignment vertical="center"/>
    </xf>
    <xf numFmtId="0" fontId="54" fillId="4" borderId="0" applyNumberFormat="0" applyBorder="0" applyAlignment="0" applyProtection="0">
      <alignment vertical="center"/>
    </xf>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5" borderId="0" applyNumberFormat="0" applyBorder="0" applyAlignment="0" applyProtection="0">
      <alignment vertical="center"/>
    </xf>
    <xf numFmtId="0" fontId="54" fillId="5"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8" borderId="0" applyNumberFormat="0" applyBorder="0" applyAlignment="0" applyProtection="0">
      <alignment vertical="center"/>
    </xf>
    <xf numFmtId="0" fontId="54" fillId="8" borderId="0" applyNumberFormat="0" applyBorder="0" applyAlignment="0" applyProtection="0">
      <alignment vertical="center"/>
    </xf>
    <xf numFmtId="0" fontId="5" fillId="9" borderId="0" applyNumberFormat="0" applyBorder="0" applyAlignment="0" applyProtection="0">
      <alignment vertical="center"/>
    </xf>
    <xf numFmtId="0" fontId="54" fillId="9"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6" borderId="0" applyNumberFormat="0" applyBorder="0" applyAlignment="0" applyProtection="0">
      <alignment vertical="center"/>
    </xf>
    <xf numFmtId="0" fontId="54" fillId="6"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8" borderId="0" applyNumberFormat="0" applyBorder="0" applyAlignment="0" applyProtection="0">
      <alignment vertical="center"/>
    </xf>
    <xf numFmtId="0" fontId="55" fillId="8" borderId="0" applyNumberFormat="0" applyBorder="0" applyAlignment="0" applyProtection="0">
      <alignment vertical="center"/>
    </xf>
    <xf numFmtId="0" fontId="26" fillId="9" borderId="0" applyNumberFormat="0" applyBorder="0" applyAlignment="0" applyProtection="0">
      <alignment vertical="center"/>
    </xf>
    <xf numFmtId="0" fontId="55" fillId="9" borderId="0" applyNumberFormat="0" applyBorder="0" applyAlignment="0" applyProtection="0">
      <alignment vertical="center"/>
    </xf>
    <xf numFmtId="0" fontId="26" fillId="7" borderId="0" applyNumberFormat="0" applyBorder="0" applyAlignment="0" applyProtection="0">
      <alignment vertical="center"/>
    </xf>
    <xf numFmtId="0" fontId="55" fillId="7"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3" borderId="0" applyNumberFormat="0" applyBorder="0" applyAlignment="0" applyProtection="0">
      <alignment vertical="center"/>
    </xf>
    <xf numFmtId="0" fontId="55"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1" borderId="0" applyNumberFormat="0" applyBorder="0" applyAlignment="0" applyProtection="0">
      <alignment vertical="center"/>
    </xf>
    <xf numFmtId="0" fontId="55" fillId="11" borderId="0" applyNumberFormat="0" applyBorder="0" applyAlignment="0" applyProtection="0">
      <alignment vertical="center"/>
    </xf>
    <xf numFmtId="0" fontId="26" fillId="12" borderId="0" applyNumberFormat="0" applyBorder="0" applyAlignment="0" applyProtection="0">
      <alignment vertical="center"/>
    </xf>
    <xf numFmtId="0" fontId="55" fillId="12" borderId="0" applyNumberFormat="0" applyBorder="0" applyAlignment="0" applyProtection="0">
      <alignment vertical="center"/>
    </xf>
    <xf numFmtId="0" fontId="26" fillId="13" borderId="0" applyNumberFormat="0" applyBorder="0" applyAlignment="0" applyProtection="0">
      <alignment vertical="center"/>
    </xf>
    <xf numFmtId="0" fontId="55" fillId="1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9" fillId="2" borderId="1" applyNumberFormat="0" applyAlignment="0" applyProtection="0">
      <alignment vertical="center"/>
    </xf>
    <xf numFmtId="0" fontId="57" fillId="2" borderId="1" applyNumberFormat="0" applyAlignment="0" applyProtection="0">
      <alignment vertical="center"/>
    </xf>
    <xf numFmtId="0" fontId="27" fillId="16" borderId="2" applyNumberFormat="0" applyAlignment="0" applyProtection="0">
      <alignment vertical="center"/>
    </xf>
    <xf numFmtId="0" fontId="58" fillId="16" borderId="2" applyNumberFormat="0" applyAlignment="0" applyProtection="0">
      <alignment vertical="center"/>
    </xf>
    <xf numFmtId="0" fontId="2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8" fillId="0" borderId="3" applyNumberFormat="0" applyFill="0" applyAlignment="0" applyProtection="0">
      <alignment vertical="center"/>
    </xf>
    <xf numFmtId="0" fontId="61" fillId="0" borderId="3" applyNumberFormat="0" applyFill="0" applyAlignment="0" applyProtection="0">
      <alignment vertical="center"/>
    </xf>
    <xf numFmtId="0" fontId="29" fillId="0" borderId="4" applyNumberFormat="0" applyFill="0" applyAlignment="0" applyProtection="0">
      <alignment vertical="center"/>
    </xf>
    <xf numFmtId="0" fontId="62" fillId="0" borderId="4" applyNumberFormat="0" applyFill="0" applyAlignment="0" applyProtection="0">
      <alignment vertical="center"/>
    </xf>
    <xf numFmtId="0" fontId="30" fillId="0" borderId="5" applyNumberFormat="0" applyFill="0" applyAlignment="0" applyProtection="0">
      <alignment vertical="center"/>
    </xf>
    <xf numFmtId="0" fontId="63" fillId="0" borderId="5" applyNumberFormat="0" applyFill="0" applyAlignment="0" applyProtection="0">
      <alignment vertical="center"/>
    </xf>
    <xf numFmtId="0" fontId="3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4" fillId="3" borderId="1" applyNumberFormat="0" applyAlignment="0" applyProtection="0">
      <alignment vertical="center"/>
    </xf>
    <xf numFmtId="0" fontId="64" fillId="3" borderId="1" applyNumberFormat="0" applyAlignment="0" applyProtection="0">
      <alignment vertical="center"/>
    </xf>
    <xf numFmtId="0" fontId="21" fillId="0" borderId="6" applyNumberFormat="0" applyFill="0" applyAlignment="0" applyProtection="0">
      <alignment vertical="center"/>
    </xf>
    <xf numFmtId="0" fontId="65" fillId="0" borderId="6" applyNumberFormat="0" applyFill="0" applyAlignment="0" applyProtection="0">
      <alignment vertical="center"/>
    </xf>
    <xf numFmtId="0" fontId="22" fillId="9" borderId="0" applyNumberFormat="0" applyBorder="0" applyAlignment="0" applyProtection="0">
      <alignment vertical="center"/>
    </xf>
    <xf numFmtId="0" fontId="66" fillId="9" borderId="0" applyNumberFormat="0" applyBorder="0" applyAlignment="0" applyProtection="0">
      <alignment vertical="center"/>
    </xf>
    <xf numFmtId="0" fontId="5" fillId="4" borderId="7" applyNumberFormat="0" applyFont="0" applyAlignment="0" applyProtection="0">
      <alignment vertical="center"/>
    </xf>
    <xf numFmtId="0" fontId="54" fillId="4" borderId="7" applyNumberFormat="0" applyFont="0" applyAlignment="0" applyProtection="0">
      <alignment vertical="center"/>
    </xf>
    <xf numFmtId="0" fontId="23" fillId="2" borderId="8" applyNumberFormat="0" applyAlignment="0" applyProtection="0">
      <alignment vertical="center"/>
    </xf>
    <xf numFmtId="0" fontId="67" fillId="2" borderId="8" applyNumberFormat="0" applyAlignment="0" applyProtection="0">
      <alignment vertical="center"/>
    </xf>
    <xf numFmtId="0" fontId="3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 fillId="0" borderId="9" applyNumberFormat="0" applyFill="0" applyAlignment="0" applyProtection="0">
      <alignment vertical="center"/>
    </xf>
    <xf numFmtId="0" fontId="69" fillId="0" borderId="9" applyNumberFormat="0" applyFill="0" applyAlignment="0" applyProtection="0">
      <alignment vertical="center"/>
    </xf>
    <xf numFmtId="0" fontId="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8" borderId="0" applyNumberFormat="0" applyBorder="0" applyAlignment="0" applyProtection="0">
      <alignment vertical="center"/>
    </xf>
    <xf numFmtId="0" fontId="56" fillId="18"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8" fillId="0" borderId="0">
      <alignment vertical="center"/>
    </xf>
    <xf numFmtId="0" fontId="52" fillId="0" borderId="0"/>
    <xf numFmtId="0" fontId="77" fillId="0" borderId="0"/>
    <xf numFmtId="0" fontId="71" fillId="0" borderId="0"/>
    <xf numFmtId="0" fontId="74" fillId="0" borderId="0"/>
    <xf numFmtId="0" fontId="25" fillId="0" borderId="0"/>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5" borderId="0" applyNumberFormat="0" applyBorder="0" applyAlignment="0" applyProtection="0">
      <alignment vertical="center"/>
    </xf>
    <xf numFmtId="0" fontId="60" fillId="5"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5" fillId="0" borderId="0"/>
    <xf numFmtId="0" fontId="5" fillId="0" borderId="0" applyFill="0" applyBorder="0" applyAlignment="0" applyProtection="0"/>
    <xf numFmtId="0" fontId="3" fillId="0" borderId="0"/>
    <xf numFmtId="0" fontId="2" fillId="0" borderId="0">
      <alignment vertical="center"/>
    </xf>
    <xf numFmtId="0" fontId="1" fillId="0" borderId="0">
      <alignment vertical="center"/>
    </xf>
  </cellStyleXfs>
  <cellXfs count="244">
    <xf numFmtId="0" fontId="0" fillId="0" borderId="0" xfId="0" applyAlignment="1">
      <alignment vertical="center"/>
    </xf>
    <xf numFmtId="0" fontId="12" fillId="0" borderId="0" xfId="0" applyFont="1" applyAlignment="1">
      <alignment vertical="center"/>
    </xf>
    <xf numFmtId="178" fontId="12" fillId="0" borderId="0" xfId="0" applyNumberFormat="1" applyFont="1" applyAlignment="1">
      <alignment vertical="center"/>
    </xf>
    <xf numFmtId="14" fontId="12"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180" fontId="32" fillId="0" borderId="0" xfId="0" applyNumberFormat="1" applyFont="1" applyBorder="1" applyAlignment="1">
      <alignment horizontal="right" vertical="center"/>
    </xf>
    <xf numFmtId="180" fontId="12" fillId="0" borderId="0" xfId="0" applyNumberFormat="1" applyFont="1" applyBorder="1" applyAlignment="1">
      <alignment horizontal="left" vertical="center"/>
    </xf>
    <xf numFmtId="0" fontId="16" fillId="0" borderId="0" xfId="0" applyFont="1" applyAlignment="1">
      <alignment vertical="center"/>
    </xf>
    <xf numFmtId="0" fontId="16" fillId="19" borderId="0" xfId="0" applyFont="1" applyFill="1" applyAlignment="1">
      <alignment vertical="center"/>
    </xf>
    <xf numFmtId="0" fontId="16" fillId="19" borderId="0" xfId="0" applyFont="1" applyFill="1" applyBorder="1" applyAlignment="1">
      <alignment vertical="center"/>
    </xf>
    <xf numFmtId="0" fontId="12" fillId="20" borderId="10" xfId="0" applyNumberFormat="1" applyFont="1" applyFill="1" applyBorder="1" applyAlignment="1">
      <alignment horizontal="center" vertical="center"/>
    </xf>
    <xf numFmtId="0" fontId="12" fillId="20" borderId="11" xfId="0" applyNumberFormat="1" applyFont="1" applyFill="1" applyBorder="1" applyAlignment="1">
      <alignment horizontal="center" vertical="center"/>
    </xf>
    <xf numFmtId="180" fontId="12" fillId="0" borderId="0" xfId="0" applyNumberFormat="1" applyFont="1" applyBorder="1" applyAlignment="1">
      <alignment horizontal="center" vertical="center"/>
    </xf>
    <xf numFmtId="0" fontId="12" fillId="0" borderId="0" xfId="0" applyFont="1" applyBorder="1" applyAlignment="1">
      <alignment vertical="center"/>
    </xf>
    <xf numFmtId="176" fontId="12" fillId="0" borderId="0" xfId="0" applyNumberFormat="1" applyFont="1" applyFill="1" applyAlignment="1">
      <alignment vertical="center"/>
    </xf>
    <xf numFmtId="179" fontId="12" fillId="20" borderId="11" xfId="0" applyNumberFormat="1" applyFont="1" applyFill="1" applyBorder="1" applyAlignment="1">
      <alignment horizontal="center" vertical="center"/>
    </xf>
    <xf numFmtId="0" fontId="13" fillId="21" borderId="12" xfId="0" applyFont="1" applyFill="1" applyBorder="1" applyAlignment="1">
      <alignment horizontal="center" vertical="center"/>
    </xf>
    <xf numFmtId="0" fontId="14" fillId="21" borderId="13" xfId="0" applyFont="1" applyFill="1" applyBorder="1" applyAlignment="1">
      <alignment horizontal="center" vertical="center"/>
    </xf>
    <xf numFmtId="14" fontId="12" fillId="20" borderId="14" xfId="0" applyNumberFormat="1" applyFont="1" applyFill="1" applyBorder="1" applyAlignment="1">
      <alignment horizontal="center" vertical="center"/>
    </xf>
    <xf numFmtId="180" fontId="12" fillId="0" borderId="15" xfId="0" applyNumberFormat="1" applyFont="1" applyBorder="1" applyAlignment="1">
      <alignment horizontal="center" vertical="center"/>
    </xf>
    <xf numFmtId="178" fontId="12" fillId="0" borderId="0" xfId="0" applyNumberFormat="1" applyFont="1" applyBorder="1" applyAlignment="1">
      <alignment vertical="center"/>
    </xf>
    <xf numFmtId="14" fontId="12" fillId="0" borderId="0" xfId="0" applyNumberFormat="1" applyFont="1" applyBorder="1" applyAlignment="1">
      <alignment vertical="center"/>
    </xf>
    <xf numFmtId="0" fontId="14" fillId="21" borderId="11" xfId="0" applyNumberFormat="1" applyFont="1" applyFill="1" applyBorder="1" applyAlignment="1">
      <alignment horizontal="center" vertical="center"/>
    </xf>
    <xf numFmtId="179" fontId="12" fillId="20" borderId="16" xfId="0" applyNumberFormat="1" applyFont="1" applyFill="1" applyBorder="1" applyAlignment="1">
      <alignment horizontal="center" vertical="center"/>
    </xf>
    <xf numFmtId="0" fontId="12" fillId="22" borderId="17" xfId="0" applyFont="1" applyFill="1" applyBorder="1" applyAlignment="1">
      <alignment vertical="center"/>
    </xf>
    <xf numFmtId="0" fontId="14" fillId="22" borderId="17" xfId="0" applyFont="1" applyFill="1" applyBorder="1" applyAlignment="1">
      <alignment vertical="center"/>
    </xf>
    <xf numFmtId="0" fontId="14" fillId="21" borderId="16" xfId="0" applyNumberFormat="1" applyFont="1" applyFill="1" applyBorder="1" applyAlignment="1">
      <alignment horizontal="center" vertical="center"/>
    </xf>
    <xf numFmtId="0" fontId="14" fillId="21" borderId="10" xfId="0" applyNumberFormat="1" applyFont="1" applyFill="1" applyBorder="1" applyAlignment="1">
      <alignment horizontal="center" vertical="center"/>
    </xf>
    <xf numFmtId="0" fontId="11" fillId="22" borderId="17"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3"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25" borderId="12" xfId="0" applyFont="1" applyFill="1" applyBorder="1" applyAlignment="1">
      <alignment vertical="center"/>
    </xf>
    <xf numFmtId="0" fontId="34" fillId="25" borderId="13" xfId="0" applyFont="1" applyFill="1" applyBorder="1" applyAlignment="1">
      <alignment vertical="center"/>
    </xf>
    <xf numFmtId="0" fontId="34"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7" fillId="25" borderId="0" xfId="0" applyFont="1" applyFill="1" applyBorder="1" applyAlignment="1">
      <alignment vertical="center"/>
    </xf>
    <xf numFmtId="0" fontId="39" fillId="25" borderId="0" xfId="0" applyFont="1" applyFill="1" applyBorder="1" applyAlignment="1">
      <alignment vertical="center"/>
    </xf>
    <xf numFmtId="0" fontId="40" fillId="0" borderId="15" xfId="0" applyFont="1" applyBorder="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0" fillId="0" borderId="0" xfId="0" applyFont="1" applyBorder="1" applyAlignment="1">
      <alignment vertical="center"/>
    </xf>
    <xf numFmtId="0" fontId="40" fillId="0" borderId="18" xfId="0" applyFont="1" applyBorder="1" applyAlignment="1">
      <alignment vertical="center"/>
    </xf>
    <xf numFmtId="0" fontId="40" fillId="0" borderId="11" xfId="0" applyFont="1" applyBorder="1" applyAlignment="1">
      <alignment horizontal="center" vertical="center" wrapText="1"/>
    </xf>
    <xf numFmtId="10" fontId="12" fillId="20" borderId="19" xfId="0" applyNumberFormat="1" applyFont="1" applyFill="1" applyBorder="1" applyAlignment="1">
      <alignment horizontal="center" vertical="center"/>
    </xf>
    <xf numFmtId="0" fontId="0" fillId="24" borderId="0" xfId="0" applyFill="1" applyAlignment="1">
      <alignment vertical="center"/>
    </xf>
    <xf numFmtId="0" fontId="43" fillId="25" borderId="0" xfId="0" applyFont="1" applyFill="1" applyBorder="1" applyAlignment="1">
      <alignment vertical="center"/>
    </xf>
    <xf numFmtId="0" fontId="46" fillId="25" borderId="0" xfId="0" applyFont="1" applyFill="1" applyBorder="1" applyAlignment="1">
      <alignment horizontal="center" vertical="center"/>
    </xf>
    <xf numFmtId="0" fontId="45" fillId="26" borderId="0" xfId="0" applyFont="1" applyFill="1" applyBorder="1" applyAlignment="1">
      <alignment vertical="center"/>
    </xf>
    <xf numFmtId="0" fontId="9" fillId="26" borderId="16" xfId="0" applyFont="1" applyFill="1" applyBorder="1" applyAlignment="1">
      <alignment vertical="center"/>
    </xf>
    <xf numFmtId="0" fontId="0" fillId="26" borderId="22" xfId="0" applyFill="1" applyBorder="1" applyAlignment="1">
      <alignment vertical="center"/>
    </xf>
    <xf numFmtId="0" fontId="38" fillId="26" borderId="22" xfId="0" applyFont="1" applyFill="1" applyBorder="1" applyAlignment="1">
      <alignment vertical="center"/>
    </xf>
    <xf numFmtId="0" fontId="0" fillId="26" borderId="10" xfId="0" applyFill="1" applyBorder="1" applyAlignment="1">
      <alignment vertical="center"/>
    </xf>
    <xf numFmtId="0" fontId="46" fillId="25" borderId="15" xfId="0" applyFont="1" applyFill="1" applyBorder="1" applyAlignment="1">
      <alignment horizontal="center" vertical="center"/>
    </xf>
    <xf numFmtId="0" fontId="46" fillId="25" borderId="18" xfId="0" applyFont="1" applyFill="1" applyBorder="1" applyAlignment="1">
      <alignment vertical="center"/>
    </xf>
    <xf numFmtId="180" fontId="12" fillId="0" borderId="19" xfId="0" applyNumberFormat="1" applyFont="1" applyBorder="1" applyAlignment="1">
      <alignment horizontal="center" vertical="center"/>
    </xf>
    <xf numFmtId="0" fontId="37" fillId="25" borderId="19" xfId="0" applyFont="1" applyFill="1" applyBorder="1" applyAlignment="1">
      <alignment vertical="center"/>
    </xf>
    <xf numFmtId="0" fontId="16" fillId="25" borderId="0" xfId="0" applyFont="1" applyFill="1" applyBorder="1" applyAlignment="1">
      <alignment vertical="center"/>
    </xf>
    <xf numFmtId="0" fontId="79" fillId="0" borderId="0" xfId="0" applyFont="1" applyAlignment="1">
      <alignment vertical="center"/>
    </xf>
    <xf numFmtId="0" fontId="80" fillId="0" borderId="0" xfId="0" applyFont="1" applyAlignment="1">
      <alignment vertical="center"/>
    </xf>
    <xf numFmtId="0" fontId="51" fillId="25" borderId="0" xfId="0" applyFont="1" applyFill="1" applyBorder="1" applyAlignment="1">
      <alignment vertical="center"/>
    </xf>
    <xf numFmtId="0" fontId="81" fillId="0" borderId="0" xfId="0" applyFont="1" applyAlignment="1">
      <alignment vertical="center"/>
    </xf>
    <xf numFmtId="0" fontId="76"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1" fillId="25" borderId="0" xfId="0" applyFont="1" applyFill="1" applyBorder="1" applyAlignment="1">
      <alignment vertical="center"/>
    </xf>
    <xf numFmtId="181" fontId="4" fillId="0" borderId="0" xfId="0" applyNumberFormat="1" applyFont="1" applyAlignment="1">
      <alignment horizontal="right" vertical="center"/>
    </xf>
    <xf numFmtId="178" fontId="12" fillId="0" borderId="0" xfId="0" applyNumberFormat="1" applyFont="1" applyAlignment="1">
      <alignment horizontal="center" vertical="center"/>
    </xf>
    <xf numFmtId="0" fontId="4" fillId="0" borderId="0" xfId="0" applyNumberFormat="1" applyFont="1" applyAlignment="1">
      <alignment horizontal="right" vertical="center"/>
    </xf>
    <xf numFmtId="0" fontId="16" fillId="28" borderId="0" xfId="132" applyFont="1" applyFill="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3" fillId="28" borderId="0" xfId="132" applyFill="1" applyAlignment="1">
      <alignment vertical="center"/>
    </xf>
    <xf numFmtId="0" fontId="16" fillId="0" borderId="0" xfId="132" applyFont="1" applyAlignment="1">
      <alignment vertical="center"/>
    </xf>
    <xf numFmtId="0" fontId="86" fillId="0" borderId="0" xfId="132" applyFont="1" applyAlignment="1">
      <alignment vertical="center"/>
    </xf>
    <xf numFmtId="0" fontId="86" fillId="28" borderId="0" xfId="132" applyFont="1" applyFill="1" applyAlignment="1">
      <alignment vertical="center"/>
    </xf>
    <xf numFmtId="0" fontId="81" fillId="0" borderId="0" xfId="132" applyFont="1" applyAlignment="1">
      <alignment vertical="center"/>
    </xf>
    <xf numFmtId="0" fontId="16" fillId="19" borderId="0" xfId="132" applyFont="1" applyFill="1" applyBorder="1" applyAlignment="1">
      <alignment vertical="center"/>
    </xf>
    <xf numFmtId="0" fontId="12" fillId="0" borderId="0" xfId="132" applyFont="1" applyAlignment="1">
      <alignment vertical="center"/>
    </xf>
    <xf numFmtId="0" fontId="43" fillId="0" borderId="0" xfId="110" applyNumberFormat="1" applyFont="1" applyAlignment="1"/>
    <xf numFmtId="0" fontId="12" fillId="0" borderId="0" xfId="113" applyNumberFormat="1" applyFont="1"/>
    <xf numFmtId="0" fontId="3" fillId="0" borderId="0" xfId="132" applyFont="1" applyAlignment="1">
      <alignment vertical="center"/>
    </xf>
    <xf numFmtId="183" fontId="4" fillId="19" borderId="28" xfId="115" applyNumberFormat="1" applyFont="1" applyFill="1" applyBorder="1" applyAlignment="1">
      <alignment horizontal="center"/>
    </xf>
    <xf numFmtId="0" fontId="12" fillId="0" borderId="0" xfId="132" applyFont="1" applyFill="1" applyAlignment="1">
      <alignment vertical="center"/>
    </xf>
    <xf numFmtId="0" fontId="88" fillId="0" borderId="29" xfId="132" applyFont="1" applyFill="1" applyBorder="1" applyAlignment="1">
      <alignment horizontal="center" vertical="center"/>
    </xf>
    <xf numFmtId="0" fontId="88" fillId="0" borderId="27" xfId="132" applyFont="1" applyFill="1" applyBorder="1" applyAlignment="1">
      <alignment horizontal="center" vertical="center"/>
    </xf>
    <xf numFmtId="180" fontId="89" fillId="19" borderId="0" xfId="132" applyNumberFormat="1" applyFont="1" applyFill="1" applyBorder="1" applyAlignment="1">
      <alignment horizontal="center" vertical="center"/>
    </xf>
    <xf numFmtId="180" fontId="12" fillId="19" borderId="0" xfId="132" applyNumberFormat="1" applyFont="1" applyFill="1" applyBorder="1" applyAlignment="1">
      <alignment horizontal="center" vertical="center"/>
    </xf>
    <xf numFmtId="0" fontId="12" fillId="0" borderId="0" xfId="132" applyFont="1" applyAlignment="1">
      <alignment horizontal="right" vertical="center"/>
    </xf>
    <xf numFmtId="0" fontId="32" fillId="28" borderId="0" xfId="132" applyFont="1" applyFill="1" applyAlignment="1">
      <alignment vertical="center"/>
    </xf>
    <xf numFmtId="0" fontId="90" fillId="0" borderId="0" xfId="133" applyFont="1" applyAlignment="1">
      <alignment horizontal="center" vertical="center"/>
    </xf>
    <xf numFmtId="0" fontId="90" fillId="0" borderId="0" xfId="133" applyFont="1" applyAlignment="1">
      <alignment horizontal="center" vertical="top"/>
    </xf>
    <xf numFmtId="184" fontId="90" fillId="0" borderId="0" xfId="133" applyNumberFormat="1" applyFont="1" applyAlignment="1">
      <alignment horizontal="center" vertical="top"/>
    </xf>
    <xf numFmtId="4" fontId="90" fillId="0" borderId="0" xfId="133" applyNumberFormat="1" applyFont="1" applyAlignment="1">
      <alignment horizontal="center" vertical="top"/>
    </xf>
    <xf numFmtId="182" fontId="83" fillId="31" borderId="11" xfId="0" applyNumberFormat="1" applyFont="1" applyFill="1" applyBorder="1" applyAlignment="1">
      <alignment horizontal="center" vertical="center" wrapText="1"/>
    </xf>
    <xf numFmtId="182" fontId="91" fillId="31" borderId="11" xfId="0" applyNumberFormat="1" applyFont="1" applyFill="1" applyBorder="1" applyAlignment="1">
      <alignment horizontal="center" vertical="center" wrapText="1"/>
    </xf>
    <xf numFmtId="183" fontId="4" fillId="19" borderId="29" xfId="115" applyNumberFormat="1" applyFont="1" applyFill="1" applyBorder="1" applyAlignment="1">
      <alignment horizontal="center"/>
    </xf>
    <xf numFmtId="0" fontId="32" fillId="28" borderId="0" xfId="132" applyFont="1" applyFill="1" applyBorder="1" applyAlignment="1">
      <alignment horizontal="left" vertical="center" wrapText="1"/>
    </xf>
    <xf numFmtId="0" fontId="12" fillId="28" borderId="0" xfId="132" applyFont="1" applyFill="1" applyBorder="1" applyAlignment="1">
      <alignment horizontal="left" vertical="center" wrapText="1"/>
    </xf>
    <xf numFmtId="0" fontId="10" fillId="0" borderId="0" xfId="132" applyFont="1" applyAlignment="1">
      <alignment vertical="center"/>
    </xf>
    <xf numFmtId="0" fontId="92" fillId="28" borderId="0" xfId="132" applyFont="1" applyFill="1" applyAlignment="1">
      <alignment vertical="center"/>
    </xf>
    <xf numFmtId="0" fontId="10" fillId="28" borderId="0" xfId="132" applyFont="1" applyFill="1" applyAlignment="1">
      <alignment vertical="center"/>
    </xf>
    <xf numFmtId="185" fontId="90" fillId="0" borderId="11" xfId="0" applyNumberFormat="1" applyFont="1" applyBorder="1" applyAlignment="1">
      <alignment horizontal="center" vertical="top"/>
    </xf>
    <xf numFmtId="4" fontId="90" fillId="0" borderId="11" xfId="0" applyNumberFormat="1" applyFont="1" applyBorder="1" applyAlignment="1">
      <alignment horizontal="center" vertical="top"/>
    </xf>
    <xf numFmtId="185" fontId="90" fillId="0" borderId="0" xfId="0" applyNumberFormat="1" applyFont="1" applyAlignment="1">
      <alignment horizontal="center" vertical="top"/>
    </xf>
    <xf numFmtId="4" fontId="90" fillId="0" borderId="0" xfId="0" applyNumberFormat="1" applyFont="1" applyAlignment="1">
      <alignment horizontal="center" vertical="top"/>
    </xf>
    <xf numFmtId="185" fontId="94" fillId="0" borderId="0" xfId="0" applyNumberFormat="1" applyFont="1" applyAlignment="1">
      <alignment horizontal="center" vertical="top"/>
    </xf>
    <xf numFmtId="0" fontId="32" fillId="0" borderId="0" xfId="0" applyFont="1" applyAlignment="1">
      <alignment horizontal="center" vertical="center" wrapText="1"/>
    </xf>
    <xf numFmtId="0" fontId="0" fillId="0" borderId="0" xfId="0" applyAlignment="1">
      <alignment horizontal="center" vertical="center"/>
    </xf>
    <xf numFmtId="49" fontId="11" fillId="28" borderId="0" xfId="0" applyNumberFormat="1" applyFont="1" applyFill="1" applyBorder="1" applyAlignment="1">
      <alignment horizontal="left" vertical="center"/>
    </xf>
    <xf numFmtId="0" fontId="32" fillId="0" borderId="11" xfId="0" applyFont="1" applyBorder="1" applyAlignment="1">
      <alignment horizontal="center" vertical="center"/>
    </xf>
    <xf numFmtId="182" fontId="95" fillId="31" borderId="11" xfId="0" applyNumberFormat="1" applyFont="1" applyFill="1" applyBorder="1" applyAlignment="1">
      <alignment horizontal="center" vertical="center" wrapText="1"/>
    </xf>
    <xf numFmtId="14" fontId="32" fillId="0" borderId="0" xfId="0" applyNumberFormat="1" applyFont="1" applyAlignment="1">
      <alignment horizontal="center" vertical="center"/>
    </xf>
    <xf numFmtId="14" fontId="32" fillId="0" borderId="11" xfId="0" applyNumberFormat="1" applyFont="1" applyBorder="1" applyAlignment="1">
      <alignment horizontal="center" vertical="center"/>
    </xf>
    <xf numFmtId="0" fontId="90" fillId="0" borderId="11" xfId="133" applyFont="1" applyBorder="1" applyAlignment="1">
      <alignment horizontal="center" vertical="center"/>
    </xf>
    <xf numFmtId="4" fontId="90" fillId="0" borderId="11" xfId="133" applyNumberFormat="1" applyFont="1" applyBorder="1" applyAlignment="1">
      <alignment horizontal="center" vertical="center"/>
    </xf>
    <xf numFmtId="0" fontId="3" fillId="28" borderId="0" xfId="132" applyFill="1" applyAlignment="1">
      <alignment vertical="top"/>
    </xf>
    <xf numFmtId="0" fontId="32" fillId="0" borderId="0" xfId="0" applyFont="1" applyBorder="1" applyAlignment="1">
      <alignment horizontal="center" vertical="center"/>
    </xf>
    <xf numFmtId="0" fontId="90" fillId="0" borderId="0" xfId="133" applyFont="1" applyBorder="1" applyAlignment="1">
      <alignment horizontal="center" vertical="center"/>
    </xf>
    <xf numFmtId="14" fontId="32" fillId="0" borderId="0" xfId="0" applyNumberFormat="1" applyFont="1" applyBorder="1" applyAlignment="1">
      <alignment horizontal="center" vertical="center"/>
    </xf>
    <xf numFmtId="4" fontId="90" fillId="0" borderId="0" xfId="133" applyNumberFormat="1" applyFont="1" applyBorder="1" applyAlignment="1">
      <alignment horizontal="center" vertical="center" wrapText="1"/>
    </xf>
    <xf numFmtId="4" fontId="90" fillId="0" borderId="0" xfId="133" applyNumberFormat="1" applyFont="1" applyBorder="1" applyAlignment="1">
      <alignment horizontal="center" vertical="center"/>
    </xf>
    <xf numFmtId="0" fontId="90" fillId="0" borderId="11" xfId="133" quotePrefix="1" applyFont="1" applyBorder="1" applyAlignment="1">
      <alignment horizontal="center" vertical="center"/>
    </xf>
    <xf numFmtId="184" fontId="90" fillId="0" borderId="11" xfId="133" applyNumberFormat="1" applyFont="1" applyBorder="1" applyAlignment="1">
      <alignment horizontal="center" vertical="center"/>
    </xf>
    <xf numFmtId="0" fontId="84" fillId="28" borderId="0" xfId="132" applyFont="1" applyFill="1" applyAlignment="1">
      <alignment vertical="top"/>
    </xf>
    <xf numFmtId="0" fontId="16" fillId="0" borderId="0" xfId="132" applyFont="1" applyAlignment="1">
      <alignment horizontal="center" vertical="center"/>
    </xf>
    <xf numFmtId="0" fontId="0" fillId="0" borderId="0" xfId="0" applyNumberFormat="1" applyAlignment="1">
      <alignment horizontal="right" vertical="center"/>
    </xf>
    <xf numFmtId="188" fontId="0" fillId="0" borderId="0" xfId="0" applyNumberFormat="1" applyAlignment="1">
      <alignment horizontal="right" vertical="center"/>
    </xf>
    <xf numFmtId="188" fontId="12" fillId="0" borderId="0" xfId="0" applyNumberFormat="1" applyFont="1" applyAlignment="1">
      <alignment horizontal="right" vertical="center"/>
    </xf>
    <xf numFmtId="188" fontId="12" fillId="0" borderId="0" xfId="0" applyNumberFormat="1" applyFont="1" applyBorder="1" applyAlignment="1">
      <alignment horizontal="right" vertical="center"/>
    </xf>
    <xf numFmtId="181" fontId="0" fillId="0" borderId="0" xfId="0" applyNumberFormat="1" applyAlignment="1">
      <alignment horizontal="right" vertical="center"/>
    </xf>
    <xf numFmtId="181" fontId="12" fillId="0" borderId="0" xfId="0" applyNumberFormat="1" applyFont="1" applyAlignment="1">
      <alignment horizontal="right" vertical="center"/>
    </xf>
    <xf numFmtId="181" fontId="12" fillId="0" borderId="0" xfId="0" applyNumberFormat="1" applyFont="1" applyBorder="1" applyAlignment="1">
      <alignment horizontal="right" vertical="center"/>
    </xf>
    <xf numFmtId="0" fontId="82" fillId="23" borderId="11" xfId="0" applyNumberFormat="1" applyFont="1" applyFill="1" applyBorder="1" applyAlignment="1">
      <alignment horizontal="right" vertical="center"/>
    </xf>
    <xf numFmtId="0" fontId="90" fillId="0" borderId="11" xfId="0" quotePrefix="1" applyFont="1" applyBorder="1" applyAlignment="1">
      <alignment horizontal="center" vertical="center"/>
    </xf>
    <xf numFmtId="184" fontId="90" fillId="0" borderId="11" xfId="0" applyNumberFormat="1" applyFont="1" applyBorder="1" applyAlignment="1">
      <alignment horizontal="center" vertical="center"/>
    </xf>
    <xf numFmtId="4" fontId="90" fillId="0" borderId="11" xfId="0" applyNumberFormat="1" applyFont="1" applyBorder="1" applyAlignment="1">
      <alignment horizontal="center" vertical="center"/>
    </xf>
    <xf numFmtId="0" fontId="32" fillId="0" borderId="11" xfId="0" applyFont="1" applyBorder="1" applyAlignment="1">
      <alignment horizontal="center" vertical="center"/>
    </xf>
    <xf numFmtId="186" fontId="90" fillId="0" borderId="0" xfId="0" applyNumberFormat="1" applyFont="1" applyAlignment="1">
      <alignment horizontal="right" vertical="center"/>
    </xf>
    <xf numFmtId="185" fontId="93" fillId="0" borderId="11" xfId="0" applyNumberFormat="1" applyFont="1" applyBorder="1" applyAlignment="1">
      <alignment horizontal="center" vertical="center"/>
    </xf>
    <xf numFmtId="0" fontId="32" fillId="0" borderId="11" xfId="0" applyFont="1" applyBorder="1" applyAlignment="1">
      <alignment horizontal="center" vertical="center" wrapText="1"/>
    </xf>
    <xf numFmtId="186" fontId="90" fillId="0" borderId="11" xfId="0" applyNumberFormat="1" applyFont="1" applyBorder="1" applyAlignment="1">
      <alignment horizontal="center" vertical="center"/>
    </xf>
    <xf numFmtId="187" fontId="90" fillId="0" borderId="11" xfId="0" applyNumberFormat="1" applyFont="1" applyBorder="1" applyAlignment="1">
      <alignment horizontal="center" vertical="center"/>
    </xf>
    <xf numFmtId="0" fontId="0" fillId="0" borderId="11" xfId="0" applyBorder="1" applyAlignment="1">
      <alignment horizontal="center" vertical="center"/>
    </xf>
    <xf numFmtId="189" fontId="4" fillId="0" borderId="0" xfId="0" applyNumberFormat="1" applyFont="1" applyAlignment="1">
      <alignment horizontal="right" vertical="center"/>
    </xf>
    <xf numFmtId="189" fontId="98" fillId="0" borderId="0" xfId="0" applyNumberFormat="1" applyFont="1" applyAlignment="1">
      <alignment horizontal="right" vertical="center"/>
    </xf>
    <xf numFmtId="0" fontId="32" fillId="0" borderId="0" xfId="132" applyFont="1" applyAlignment="1">
      <alignment horizontal="center" vertical="center"/>
    </xf>
    <xf numFmtId="182" fontId="83" fillId="31" borderId="11" xfId="132" applyNumberFormat="1" applyFont="1" applyFill="1" applyBorder="1" applyAlignment="1">
      <alignment horizontal="center" vertical="center" wrapText="1"/>
    </xf>
    <xf numFmtId="182" fontId="91" fillId="31" borderId="11" xfId="132" applyNumberFormat="1" applyFont="1" applyFill="1" applyBorder="1" applyAlignment="1">
      <alignment horizontal="center" vertical="center" wrapText="1"/>
    </xf>
    <xf numFmtId="0" fontId="90" fillId="0" borderId="11" xfId="132" quotePrefix="1" applyFont="1" applyBorder="1" applyAlignment="1">
      <alignment horizontal="center" vertical="top"/>
    </xf>
    <xf numFmtId="4" fontId="90" fillId="0" borderId="11" xfId="132" applyNumberFormat="1" applyFont="1" applyBorder="1" applyAlignment="1">
      <alignment horizontal="center" vertical="top"/>
    </xf>
    <xf numFmtId="185" fontId="90" fillId="0" borderId="11" xfId="0" applyNumberFormat="1" applyFont="1" applyBorder="1" applyAlignment="1">
      <alignment horizontal="center" vertical="center"/>
    </xf>
    <xf numFmtId="189" fontId="0" fillId="0" borderId="0" xfId="0" applyNumberFormat="1" applyAlignment="1">
      <alignment horizontal="right" vertical="center"/>
    </xf>
    <xf numFmtId="183" fontId="87" fillId="19" borderId="28" xfId="115" applyNumberFormat="1" applyFont="1" applyFill="1" applyBorder="1" applyAlignment="1">
      <alignment horizontal="center"/>
    </xf>
    <xf numFmtId="183" fontId="87" fillId="19" borderId="29" xfId="115" applyNumberFormat="1" applyFont="1" applyFill="1" applyBorder="1" applyAlignment="1">
      <alignment horizont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46" fillId="25" borderId="15" xfId="0" applyFont="1" applyFill="1" applyBorder="1" applyAlignment="1">
      <alignment horizontal="center" vertical="center"/>
    </xf>
    <xf numFmtId="0" fontId="46" fillId="25" borderId="0" xfId="0" applyFont="1" applyFill="1" applyBorder="1" applyAlignment="1">
      <alignment horizontal="center" vertical="center"/>
    </xf>
    <xf numFmtId="0" fontId="46" fillId="25" borderId="18" xfId="0" applyFont="1" applyFill="1" applyBorder="1" applyAlignment="1">
      <alignment horizontal="center" vertical="center"/>
    </xf>
    <xf numFmtId="0" fontId="0" fillId="0" borderId="0" xfId="0" applyBorder="1" applyAlignment="1">
      <alignment horizontal="center" vertical="center"/>
    </xf>
    <xf numFmtId="14" fontId="3" fillId="0" borderId="15" xfId="0" applyNumberFormat="1" applyFont="1" applyBorder="1" applyAlignment="1">
      <alignment horizontal="center" vertical="center"/>
    </xf>
    <xf numFmtId="0" fontId="16" fillId="0" borderId="0" xfId="0" applyFont="1" applyBorder="1" applyAlignment="1">
      <alignment vertical="center"/>
    </xf>
    <xf numFmtId="0" fontId="16" fillId="0" borderId="18" xfId="0" applyFont="1" applyBorder="1" applyAlignment="1">
      <alignment vertical="center"/>
    </xf>
    <xf numFmtId="14" fontId="42" fillId="26" borderId="22" xfId="0" applyNumberFormat="1" applyFont="1" applyFill="1" applyBorder="1" applyAlignment="1">
      <alignment horizontal="center" vertical="center"/>
    </xf>
    <xf numFmtId="0" fontId="42" fillId="26" borderId="22" xfId="0" applyFont="1" applyFill="1" applyBorder="1" applyAlignment="1">
      <alignment horizontal="center" vertical="center"/>
    </xf>
    <xf numFmtId="0" fontId="42" fillId="26" borderId="10" xfId="0" applyFont="1" applyFill="1" applyBorder="1" applyAlignment="1">
      <alignment horizontal="center" vertical="center"/>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5" fillId="23" borderId="11" xfId="0" applyNumberFormat="1" applyFont="1" applyFill="1" applyBorder="1" applyAlignment="1">
      <alignment horizontal="center" vertical="center"/>
    </xf>
    <xf numFmtId="177" fontId="15" fillId="23" borderId="16" xfId="0" applyNumberFormat="1" applyFont="1" applyFill="1" applyBorder="1" applyAlignment="1">
      <alignment horizontal="center" vertical="center"/>
    </xf>
    <xf numFmtId="177" fontId="15" fillId="23" borderId="10" xfId="0" applyNumberFormat="1" applyFont="1" applyFill="1" applyBorder="1" applyAlignment="1">
      <alignment horizontal="center" vertical="center"/>
    </xf>
    <xf numFmtId="0" fontId="53" fillId="27" borderId="0" xfId="0" applyFont="1" applyFill="1" applyBorder="1" applyAlignment="1">
      <alignment horizontal="center" vertical="center"/>
    </xf>
    <xf numFmtId="0" fontId="11" fillId="0" borderId="0" xfId="0" applyFont="1" applyBorder="1" applyAlignment="1">
      <alignment horizontal="center" vertical="center"/>
    </xf>
    <xf numFmtId="0" fontId="75" fillId="0" borderId="0" xfId="0" applyFont="1" applyBorder="1" applyAlignment="1">
      <alignment horizontal="center" vertical="center"/>
    </xf>
    <xf numFmtId="0" fontId="10" fillId="0" borderId="0" xfId="0" applyFont="1" applyBorder="1" applyAlignment="1">
      <alignment horizontal="center" vertical="center"/>
    </xf>
    <xf numFmtId="0" fontId="53" fillId="21" borderId="38" xfId="132" applyFont="1" applyFill="1" applyBorder="1" applyAlignment="1">
      <alignment horizontal="center" vertical="center"/>
    </xf>
    <xf numFmtId="0" fontId="53" fillId="21" borderId="0" xfId="132" applyFont="1" applyFill="1" applyBorder="1" applyAlignment="1">
      <alignment horizontal="center" vertical="center"/>
    </xf>
    <xf numFmtId="0" fontId="10" fillId="0" borderId="0" xfId="132" applyFont="1" applyBorder="1" applyAlignment="1">
      <alignment horizontal="center" vertical="center"/>
    </xf>
    <xf numFmtId="0" fontId="11" fillId="0" borderId="0" xfId="132" applyFont="1" applyBorder="1" applyAlignment="1">
      <alignment horizontal="center" vertical="center"/>
    </xf>
    <xf numFmtId="0" fontId="88" fillId="0" borderId="35" xfId="132" applyFont="1" applyFill="1" applyBorder="1" applyAlignment="1">
      <alignment horizontal="center" vertical="center"/>
    </xf>
    <xf numFmtId="0" fontId="88" fillId="0" borderId="27" xfId="132" applyFont="1" applyFill="1" applyBorder="1" applyAlignment="1">
      <alignment horizontal="center" vertical="center"/>
    </xf>
    <xf numFmtId="0" fontId="88" fillId="0" borderId="37" xfId="132" applyFont="1" applyFill="1" applyBorder="1" applyAlignment="1">
      <alignment horizontal="center" vertical="center"/>
    </xf>
    <xf numFmtId="0" fontId="88" fillId="0" borderId="36" xfId="132" applyFont="1" applyFill="1" applyBorder="1" applyAlignment="1">
      <alignment horizontal="center" vertical="center"/>
    </xf>
    <xf numFmtId="0" fontId="88" fillId="0" borderId="31" xfId="132" applyFont="1" applyFill="1" applyBorder="1" applyAlignment="1">
      <alignment horizontal="center" vertical="center"/>
    </xf>
    <xf numFmtId="0" fontId="88" fillId="0" borderId="30" xfId="132" applyFont="1" applyFill="1" applyBorder="1" applyAlignment="1">
      <alignment horizontal="center" vertical="center"/>
    </xf>
    <xf numFmtId="0" fontId="88" fillId="0" borderId="34" xfId="132" applyFont="1" applyFill="1" applyBorder="1" applyAlignment="1">
      <alignment horizontal="center" vertical="center"/>
    </xf>
    <xf numFmtId="0" fontId="88" fillId="0" borderId="33" xfId="132" applyFont="1" applyFill="1" applyBorder="1" applyAlignment="1">
      <alignment horizontal="center" vertical="center"/>
    </xf>
    <xf numFmtId="0" fontId="88" fillId="0" borderId="32" xfId="132" applyFont="1" applyFill="1" applyBorder="1" applyAlignment="1">
      <alignment horizontal="center" vertical="center"/>
    </xf>
    <xf numFmtId="4" fontId="90" fillId="0" borderId="11" xfId="0" applyNumberFormat="1" applyFont="1" applyBorder="1" applyAlignment="1">
      <alignment horizontal="center" vertical="top"/>
    </xf>
    <xf numFmtId="0" fontId="41" fillId="0" borderId="11" xfId="0" applyFont="1" applyBorder="1" applyAlignment="1">
      <alignment horizontal="center" vertical="center"/>
    </xf>
    <xf numFmtId="0" fontId="85" fillId="20" borderId="16" xfId="132" applyNumberFormat="1" applyFont="1" applyFill="1" applyBorder="1" applyAlignment="1">
      <alignment horizontal="left" vertical="center"/>
    </xf>
    <xf numFmtId="0" fontId="85" fillId="20" borderId="22" xfId="132" applyNumberFormat="1" applyFont="1" applyFill="1" applyBorder="1" applyAlignment="1">
      <alignment horizontal="left" vertical="center"/>
    </xf>
    <xf numFmtId="0" fontId="85" fillId="20" borderId="10" xfId="132" applyNumberFormat="1" applyFont="1" applyFill="1" applyBorder="1" applyAlignment="1">
      <alignment horizontal="left" vertical="center"/>
    </xf>
    <xf numFmtId="0" fontId="12" fillId="28" borderId="26" xfId="132" applyFont="1" applyFill="1" applyBorder="1" applyAlignment="1">
      <alignment horizontal="left" vertical="distributed" wrapText="1"/>
    </xf>
    <xf numFmtId="0" fontId="10" fillId="32" borderId="25" xfId="132" applyFont="1" applyFill="1" applyBorder="1" applyAlignment="1">
      <alignment horizontal="left" vertical="distributed"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2" fillId="28" borderId="25" xfId="132" applyFont="1" applyFill="1" applyBorder="1" applyAlignment="1">
      <alignment horizontal="left" vertical="top" wrapText="1"/>
    </xf>
    <xf numFmtId="0" fontId="12" fillId="28" borderId="24" xfId="132" applyFont="1" applyFill="1" applyBorder="1" applyAlignment="1">
      <alignment horizontal="left" vertical="top" wrapText="1"/>
    </xf>
    <xf numFmtId="0" fontId="12" fillId="28" borderId="23" xfId="132" applyFont="1" applyFill="1" applyBorder="1" applyAlignment="1">
      <alignment horizontal="left" vertical="top" wrapText="1"/>
    </xf>
    <xf numFmtId="0" fontId="10" fillId="32" borderId="24" xfId="132" applyFont="1" applyFill="1" applyBorder="1" applyAlignment="1">
      <alignment horizontal="left" vertical="distributed" wrapText="1"/>
    </xf>
    <xf numFmtId="0" fontId="10" fillId="32" borderId="23" xfId="132" applyFont="1" applyFill="1" applyBorder="1" applyAlignment="1">
      <alignment horizontal="left" vertical="distributed" wrapText="1"/>
    </xf>
    <xf numFmtId="0" fontId="32" fillId="28" borderId="24" xfId="132" applyFont="1" applyFill="1" applyBorder="1" applyAlignment="1">
      <alignment horizontal="left" vertical="top" wrapText="1"/>
    </xf>
    <xf numFmtId="0" fontId="32" fillId="28" borderId="23" xfId="132" applyFont="1" applyFill="1" applyBorder="1" applyAlignment="1">
      <alignment horizontal="left" vertical="top" wrapText="1"/>
    </xf>
    <xf numFmtId="4" fontId="90" fillId="0" borderId="11" xfId="133" applyNumberFormat="1" applyFont="1" applyBorder="1" applyAlignment="1">
      <alignment horizontal="center" vertical="center" wrapText="1"/>
    </xf>
    <xf numFmtId="4" fontId="90" fillId="0" borderId="11" xfId="133" applyNumberFormat="1" applyFont="1" applyBorder="1" applyAlignment="1">
      <alignment horizontal="center" vertical="center"/>
    </xf>
    <xf numFmtId="182" fontId="83" fillId="31" borderId="16" xfId="0" applyNumberFormat="1" applyFont="1" applyFill="1" applyBorder="1" applyAlignment="1">
      <alignment horizontal="center" vertical="center" wrapText="1"/>
    </xf>
    <xf numFmtId="182" fontId="83" fillId="31" borderId="22" xfId="0" applyNumberFormat="1" applyFont="1" applyFill="1" applyBorder="1" applyAlignment="1">
      <alignment horizontal="center" vertical="center" wrapText="1"/>
    </xf>
    <xf numFmtId="182" fontId="83" fillId="31" borderId="10" xfId="0" applyNumberFormat="1" applyFont="1" applyFill="1" applyBorder="1" applyAlignment="1">
      <alignment horizontal="center" vertical="center" wrapText="1"/>
    </xf>
    <xf numFmtId="182" fontId="96" fillId="31" borderId="16" xfId="0" applyNumberFormat="1" applyFont="1" applyFill="1" applyBorder="1" applyAlignment="1">
      <alignment horizontal="center" vertical="center" wrapText="1"/>
    </xf>
    <xf numFmtId="4" fontId="90" fillId="0" borderId="16" xfId="133" applyNumberFormat="1" applyFont="1" applyBorder="1" applyAlignment="1">
      <alignment horizontal="center" vertical="center" wrapText="1"/>
    </xf>
    <xf numFmtId="4" fontId="90" fillId="0" borderId="22" xfId="133" applyNumberFormat="1" applyFont="1" applyBorder="1" applyAlignment="1">
      <alignment horizontal="center" vertical="center" wrapText="1"/>
    </xf>
    <xf numFmtId="4" fontId="90" fillId="0" borderId="10" xfId="133" applyNumberFormat="1" applyFont="1" applyBorder="1" applyAlignment="1">
      <alignment horizontal="center" vertical="center" wrapText="1"/>
    </xf>
    <xf numFmtId="182" fontId="95" fillId="31" borderId="16" xfId="0" applyNumberFormat="1" applyFont="1" applyFill="1" applyBorder="1" applyAlignment="1">
      <alignment horizontal="center" vertical="center" wrapText="1"/>
    </xf>
    <xf numFmtId="182" fontId="91" fillId="31" borderId="22" xfId="0" applyNumberFormat="1" applyFont="1" applyFill="1" applyBorder="1" applyAlignment="1">
      <alignment horizontal="center" vertical="center" wrapText="1"/>
    </xf>
    <xf numFmtId="182" fontId="91" fillId="31" borderId="10" xfId="0" applyNumberFormat="1" applyFont="1" applyFill="1" applyBorder="1" applyAlignment="1">
      <alignment horizontal="center" vertical="center" wrapText="1"/>
    </xf>
    <xf numFmtId="182" fontId="83" fillId="31" borderId="16" xfId="132" applyNumberFormat="1" applyFont="1" applyFill="1" applyBorder="1" applyAlignment="1">
      <alignment horizontal="center" vertical="center" wrapText="1"/>
    </xf>
    <xf numFmtId="182" fontId="83" fillId="31" borderId="22" xfId="132" applyNumberFormat="1" applyFont="1" applyFill="1" applyBorder="1" applyAlignment="1">
      <alignment horizontal="center" vertical="center" wrapText="1"/>
    </xf>
    <xf numFmtId="182" fontId="83" fillId="31" borderId="10" xfId="132" applyNumberFormat="1" applyFont="1" applyFill="1" applyBorder="1" applyAlignment="1">
      <alignment horizontal="center" vertical="center" wrapText="1"/>
    </xf>
    <xf numFmtId="0" fontId="40" fillId="0" borderId="11" xfId="0" applyFont="1" applyBorder="1" applyAlignment="1">
      <alignment horizontal="center" vertical="center"/>
    </xf>
    <xf numFmtId="0" fontId="32" fillId="0" borderId="11" xfId="0" applyFont="1" applyBorder="1" applyAlignment="1">
      <alignment horizontal="center" vertical="center"/>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40" fillId="0" borderId="11" xfId="0" applyFont="1" applyBorder="1" applyAlignment="1">
      <alignment horizontal="center" vertical="center" wrapText="1"/>
    </xf>
  </cellXfs>
  <cellStyles count="135">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[0]!zsdate</c:f>
              <c:numCache>
                <c:formatCode>yyyy\-mm\-dd;@</c:formatCode>
                <c:ptCount val="102"/>
                <c:pt idx="0">
                  <c:v>41161</c:v>
                </c:pt>
                <c:pt idx="1">
                  <c:v>41168</c:v>
                </c:pt>
                <c:pt idx="2">
                  <c:v>41175</c:v>
                </c:pt>
                <c:pt idx="3">
                  <c:v>41182</c:v>
                </c:pt>
                <c:pt idx="4">
                  <c:v>41196</c:v>
                </c:pt>
                <c:pt idx="5">
                  <c:v>41203</c:v>
                </c:pt>
                <c:pt idx="6">
                  <c:v>41210</c:v>
                </c:pt>
                <c:pt idx="7">
                  <c:v>41217</c:v>
                </c:pt>
                <c:pt idx="8">
                  <c:v>41224</c:v>
                </c:pt>
                <c:pt idx="9">
                  <c:v>41231</c:v>
                </c:pt>
                <c:pt idx="10">
                  <c:v>41238</c:v>
                </c:pt>
                <c:pt idx="11">
                  <c:v>41245</c:v>
                </c:pt>
                <c:pt idx="12">
                  <c:v>41252</c:v>
                </c:pt>
                <c:pt idx="13">
                  <c:v>41259</c:v>
                </c:pt>
                <c:pt idx="14">
                  <c:v>41266</c:v>
                </c:pt>
                <c:pt idx="15">
                  <c:v>41273</c:v>
                </c:pt>
                <c:pt idx="16">
                  <c:v>41280</c:v>
                </c:pt>
                <c:pt idx="17">
                  <c:v>41287</c:v>
                </c:pt>
                <c:pt idx="18">
                  <c:v>41294</c:v>
                </c:pt>
                <c:pt idx="19">
                  <c:v>41301</c:v>
                </c:pt>
                <c:pt idx="20">
                  <c:v>41308</c:v>
                </c:pt>
                <c:pt idx="21">
                  <c:v>41315</c:v>
                </c:pt>
                <c:pt idx="22">
                  <c:v>41329</c:v>
                </c:pt>
                <c:pt idx="23">
                  <c:v>41336</c:v>
                </c:pt>
                <c:pt idx="24">
                  <c:v>41343</c:v>
                </c:pt>
                <c:pt idx="25">
                  <c:v>41350</c:v>
                </c:pt>
                <c:pt idx="26">
                  <c:v>41357</c:v>
                </c:pt>
                <c:pt idx="27">
                  <c:v>41364</c:v>
                </c:pt>
                <c:pt idx="28">
                  <c:v>41371</c:v>
                </c:pt>
                <c:pt idx="29">
                  <c:v>41378</c:v>
                </c:pt>
                <c:pt idx="30">
                  <c:v>41385</c:v>
                </c:pt>
                <c:pt idx="31">
                  <c:v>41392</c:v>
                </c:pt>
                <c:pt idx="32">
                  <c:v>41399</c:v>
                </c:pt>
                <c:pt idx="33">
                  <c:v>41406</c:v>
                </c:pt>
                <c:pt idx="34">
                  <c:v>41413</c:v>
                </c:pt>
                <c:pt idx="35">
                  <c:v>41420</c:v>
                </c:pt>
                <c:pt idx="36">
                  <c:v>41427</c:v>
                </c:pt>
                <c:pt idx="37">
                  <c:v>41434</c:v>
                </c:pt>
                <c:pt idx="38">
                  <c:v>41441</c:v>
                </c:pt>
                <c:pt idx="39">
                  <c:v>41448</c:v>
                </c:pt>
                <c:pt idx="40">
                  <c:v>41455</c:v>
                </c:pt>
                <c:pt idx="41">
                  <c:v>41462</c:v>
                </c:pt>
                <c:pt idx="42">
                  <c:v>41469</c:v>
                </c:pt>
                <c:pt idx="43">
                  <c:v>41476</c:v>
                </c:pt>
                <c:pt idx="44">
                  <c:v>41483</c:v>
                </c:pt>
                <c:pt idx="45">
                  <c:v>41490</c:v>
                </c:pt>
                <c:pt idx="46">
                  <c:v>41497</c:v>
                </c:pt>
                <c:pt idx="47">
                  <c:v>41504</c:v>
                </c:pt>
                <c:pt idx="48">
                  <c:v>41511</c:v>
                </c:pt>
                <c:pt idx="49">
                  <c:v>41518</c:v>
                </c:pt>
                <c:pt idx="50">
                  <c:v>41525</c:v>
                </c:pt>
                <c:pt idx="51">
                  <c:v>41532</c:v>
                </c:pt>
                <c:pt idx="52">
                  <c:v>41539</c:v>
                </c:pt>
                <c:pt idx="53">
                  <c:v>41546</c:v>
                </c:pt>
                <c:pt idx="54">
                  <c:v>41553</c:v>
                </c:pt>
                <c:pt idx="55">
                  <c:v>41560</c:v>
                </c:pt>
                <c:pt idx="56">
                  <c:v>41567</c:v>
                </c:pt>
                <c:pt idx="57">
                  <c:v>41574</c:v>
                </c:pt>
                <c:pt idx="58">
                  <c:v>41581</c:v>
                </c:pt>
                <c:pt idx="59">
                  <c:v>41588</c:v>
                </c:pt>
                <c:pt idx="60">
                  <c:v>41595</c:v>
                </c:pt>
                <c:pt idx="61">
                  <c:v>41602</c:v>
                </c:pt>
                <c:pt idx="62">
                  <c:v>41609</c:v>
                </c:pt>
                <c:pt idx="63">
                  <c:v>41616</c:v>
                </c:pt>
                <c:pt idx="64">
                  <c:v>41623</c:v>
                </c:pt>
                <c:pt idx="65">
                  <c:v>41630</c:v>
                </c:pt>
                <c:pt idx="66">
                  <c:v>41637</c:v>
                </c:pt>
                <c:pt idx="67">
                  <c:v>41644</c:v>
                </c:pt>
                <c:pt idx="68">
                  <c:v>41651</c:v>
                </c:pt>
                <c:pt idx="69">
                  <c:v>41658</c:v>
                </c:pt>
                <c:pt idx="70">
                  <c:v>41665</c:v>
                </c:pt>
                <c:pt idx="71">
                  <c:v>41672</c:v>
                </c:pt>
                <c:pt idx="72">
                  <c:v>41679</c:v>
                </c:pt>
                <c:pt idx="73">
                  <c:v>41686</c:v>
                </c:pt>
                <c:pt idx="74">
                  <c:v>41693</c:v>
                </c:pt>
                <c:pt idx="75">
                  <c:v>41700</c:v>
                </c:pt>
                <c:pt idx="76">
                  <c:v>41707</c:v>
                </c:pt>
                <c:pt idx="77">
                  <c:v>41714</c:v>
                </c:pt>
                <c:pt idx="78">
                  <c:v>41721</c:v>
                </c:pt>
                <c:pt idx="79">
                  <c:v>41728</c:v>
                </c:pt>
                <c:pt idx="80">
                  <c:v>41735</c:v>
                </c:pt>
                <c:pt idx="81">
                  <c:v>41742</c:v>
                </c:pt>
                <c:pt idx="82">
                  <c:v>41749</c:v>
                </c:pt>
                <c:pt idx="83">
                  <c:v>41756</c:v>
                </c:pt>
                <c:pt idx="84">
                  <c:v>41763</c:v>
                </c:pt>
                <c:pt idx="85">
                  <c:v>41770</c:v>
                </c:pt>
                <c:pt idx="86">
                  <c:v>41777</c:v>
                </c:pt>
                <c:pt idx="87">
                  <c:v>41784</c:v>
                </c:pt>
                <c:pt idx="88">
                  <c:v>41791</c:v>
                </c:pt>
                <c:pt idx="89">
                  <c:v>41798</c:v>
                </c:pt>
                <c:pt idx="90">
                  <c:v>41805</c:v>
                </c:pt>
                <c:pt idx="91">
                  <c:v>41812</c:v>
                </c:pt>
                <c:pt idx="92">
                  <c:v>41819</c:v>
                </c:pt>
                <c:pt idx="93">
                  <c:v>41826</c:v>
                </c:pt>
                <c:pt idx="94">
                  <c:v>41833</c:v>
                </c:pt>
                <c:pt idx="95">
                  <c:v>41840</c:v>
                </c:pt>
                <c:pt idx="96">
                  <c:v>41847</c:v>
                </c:pt>
                <c:pt idx="97">
                  <c:v>41854</c:v>
                </c:pt>
                <c:pt idx="98">
                  <c:v>41861</c:v>
                </c:pt>
                <c:pt idx="99">
                  <c:v>41868</c:v>
                </c:pt>
                <c:pt idx="100">
                  <c:v>41875</c:v>
                </c:pt>
                <c:pt idx="101">
                  <c:v>41882</c:v>
                </c:pt>
              </c:numCache>
            </c:numRef>
          </c:cat>
          <c:val>
            <c:numRef>
              <c:f>[0]!_zs1</c:f>
              <c:numCache>
                <c:formatCode>0.0%</c:formatCode>
                <c:ptCount val="104"/>
                <c:pt idx="0">
                  <c:v>0</c:v>
                </c:pt>
                <c:pt idx="1">
                  <c:v>-7.0646247009842345E-4</c:v>
                </c:pt>
                <c:pt idx="2">
                  <c:v>-5.0974050774670432E-2</c:v>
                </c:pt>
                <c:pt idx="3">
                  <c:v>-1.0388925499497437E-2</c:v>
                </c:pt>
                <c:pt idx="4">
                  <c:v>-5.4583612228490397E-3</c:v>
                </c:pt>
                <c:pt idx="5">
                  <c:v>6.5989722848340815E-3</c:v>
                </c:pt>
                <c:pt idx="6">
                  <c:v>-2.9894971428620742E-2</c:v>
                </c:pt>
                <c:pt idx="7">
                  <c:v>-4.4903738554510353E-3</c:v>
                </c:pt>
                <c:pt idx="8">
                  <c:v>-3.2908549576877832E-2</c:v>
                </c:pt>
                <c:pt idx="9">
                  <c:v>-6.0391967992114659E-2</c:v>
                </c:pt>
                <c:pt idx="10">
                  <c:v>-5.3730419617992409E-2</c:v>
                </c:pt>
                <c:pt idx="11">
                  <c:v>-7.6609532539350655E-2</c:v>
                </c:pt>
                <c:pt idx="12">
                  <c:v>-3.0391264550559072E-2</c:v>
                </c:pt>
                <c:pt idx="13">
                  <c:v>1.6695300622006304E-2</c:v>
                </c:pt>
                <c:pt idx="14">
                  <c:v>2.3659372020892633E-2</c:v>
                </c:pt>
                <c:pt idx="15">
                  <c:v>7.0288052843565429E-2</c:v>
                </c:pt>
                <c:pt idx="16">
                  <c:v>8.9432020573291915E-2</c:v>
                </c:pt>
                <c:pt idx="17">
                  <c:v>7.1660842774770472E-2</c:v>
                </c:pt>
                <c:pt idx="18">
                  <c:v>0.12008567313962359</c:v>
                </c:pt>
                <c:pt idx="19">
                  <c:v>0.1098296678849584</c:v>
                </c:pt>
                <c:pt idx="20">
                  <c:v>0.18390681082471394</c:v>
                </c:pt>
                <c:pt idx="21">
                  <c:v>0.19616352469964538</c:v>
                </c:pt>
                <c:pt idx="22">
                  <c:v>0.1205884396501089</c:v>
                </c:pt>
                <c:pt idx="23">
                  <c:v>0.15176082641867539</c:v>
                </c:pt>
                <c:pt idx="24">
                  <c:v>0.12504342564816961</c:v>
                </c:pt>
                <c:pt idx="25">
                  <c:v>9.6105652606035097E-2</c:v>
                </c:pt>
                <c:pt idx="26">
                  <c:v>0.12995500131841342</c:v>
                </c:pt>
                <c:pt idx="27">
                  <c:v>7.6776114404627283E-2</c:v>
                </c:pt>
                <c:pt idx="28">
                  <c:v>7.179764705273084E-2</c:v>
                </c:pt>
                <c:pt idx="29">
                  <c:v>6.2547174819036488E-2</c:v>
                </c:pt>
                <c:pt idx="30">
                  <c:v>9.3496445462348809E-2</c:v>
                </c:pt>
                <c:pt idx="31">
                  <c:v>5.6157508763889252E-2</c:v>
                </c:pt>
                <c:pt idx="32">
                  <c:v>7.5839199302254912E-2</c:v>
                </c:pt>
                <c:pt idx="33">
                  <c:v>9.6521244150753915E-2</c:v>
                </c:pt>
                <c:pt idx="34">
                  <c:v>0.11862225576875995</c:v>
                </c:pt>
                <c:pt idx="35">
                  <c:v>0.12085773261366506</c:v>
                </c:pt>
                <c:pt idx="36">
                  <c:v>0.124827214470699</c:v>
                </c:pt>
                <c:pt idx="37">
                  <c:v>7.2062192864685848E-2</c:v>
                </c:pt>
                <c:pt idx="38">
                  <c:v>4.2979847478334721E-2</c:v>
                </c:pt>
                <c:pt idx="39">
                  <c:v>9.2785235840553426E-5</c:v>
                </c:pt>
                <c:pt idx="40">
                  <c:v>-5.0293913417996605E-2</c:v>
                </c:pt>
                <c:pt idx="41">
                  <c:v>-3.8982745830166698E-2</c:v>
                </c:pt>
                <c:pt idx="42">
                  <c:v>-1.8041765439786972E-2</c:v>
                </c:pt>
                <c:pt idx="43">
                  <c:v>-5.4678986819749364E-2</c:v>
                </c:pt>
                <c:pt idx="44">
                  <c:v>-4.0208805620972843E-2</c:v>
                </c:pt>
                <c:pt idx="45">
                  <c:v>-3.0172895576906278E-2</c:v>
                </c:pt>
                <c:pt idx="46">
                  <c:v>-1.3451269841475266E-2</c:v>
                </c:pt>
                <c:pt idx="47">
                  <c:v>-5.6253746473623467E-3</c:v>
                </c:pt>
                <c:pt idx="48">
                  <c:v>-1.305466690316115E-2</c:v>
                </c:pt>
                <c:pt idx="49">
                  <c:v>-1.4107671440144465E-3</c:v>
                </c:pt>
                <c:pt idx="50">
                  <c:v>1.7522599678315709E-2</c:v>
                </c:pt>
                <c:pt idx="51">
                  <c:v>7.4108646764017738E-2</c:v>
                </c:pt>
                <c:pt idx="52">
                  <c:v>4.9772158301106595E-2</c:v>
                </c:pt>
                <c:pt idx="53">
                  <c:v>3.3571856123329136E-2</c:v>
                </c:pt>
                <c:pt idx="54">
                  <c:v>3.9642168343489992E-2</c:v>
                </c:pt>
                <c:pt idx="55">
                  <c:v>6.5307427695486586E-2</c:v>
                </c:pt>
                <c:pt idx="56">
                  <c:v>4.6986011870468358E-2</c:v>
                </c:pt>
                <c:pt idx="57">
                  <c:v>2.2173513569732961E-2</c:v>
                </c:pt>
                <c:pt idx="58">
                  <c:v>2.9251516607046835E-2</c:v>
                </c:pt>
                <c:pt idx="59">
                  <c:v>-3.9850179895467575E-3</c:v>
                </c:pt>
                <c:pt idx="60">
                  <c:v>1.4480970179688191E-2</c:v>
                </c:pt>
                <c:pt idx="61">
                  <c:v>3.4862649799605405E-2</c:v>
                </c:pt>
                <c:pt idx="62">
                  <c:v>5.2548810428542536E-2</c:v>
                </c:pt>
                <c:pt idx="63">
                  <c:v>5.8307105320736907E-2</c:v>
                </c:pt>
                <c:pt idx="64">
                  <c:v>3.8607289294439573E-2</c:v>
                </c:pt>
                <c:pt idx="65">
                  <c:v>-1.6849367269425541E-2</c:v>
                </c:pt>
                <c:pt idx="66">
                  <c:v>-5.9127930988499555E-3</c:v>
                </c:pt>
                <c:pt idx="67">
                  <c:v>-1.1393163842758791E-2</c:v>
                </c:pt>
                <c:pt idx="68">
                  <c:v>-4.8476185913992831E-2</c:v>
                </c:pt>
                <c:pt idx="69">
                  <c:v>-5.9853382065002458E-2</c:v>
                </c:pt>
                <c:pt idx="70">
                  <c:v>-3.0856916966708337E-2</c:v>
                </c:pt>
                <c:pt idx="71">
                  <c:v>-4.9512359640752956E-2</c:v>
                </c:pt>
                <c:pt idx="72">
                  <c:v>-4.5182525821268027E-2</c:v>
                </c:pt>
                <c:pt idx="73">
                  <c:v>-9.3234057446577312E-3</c:v>
                </c:pt>
                <c:pt idx="74">
                  <c:v>-2.2823010220617501E-2</c:v>
                </c:pt>
                <c:pt idx="75">
                  <c:v>-5.9644938953788196E-2</c:v>
                </c:pt>
                <c:pt idx="76">
                  <c:v>-6.4225077130424468E-2</c:v>
                </c:pt>
                <c:pt idx="77">
                  <c:v>-8.3870516692927222E-2</c:v>
                </c:pt>
                <c:pt idx="78">
                  <c:v>-6.8350783431060047E-2</c:v>
                </c:pt>
                <c:pt idx="79">
                  <c:v>-7.1299627693846679E-2</c:v>
                </c:pt>
                <c:pt idx="80">
                  <c:v>-5.6839372357508799E-2</c:v>
                </c:pt>
                <c:pt idx="81">
                  <c:v>-2.0073114765842393E-2</c:v>
                </c:pt>
                <c:pt idx="82">
                  <c:v>-4.0005541220596408E-2</c:v>
                </c:pt>
                <c:pt idx="83">
                  <c:v>-6.4454666644225611E-2</c:v>
                </c:pt>
                <c:pt idx="84">
                  <c:v>-6.8410770164929025E-2</c:v>
                </c:pt>
                <c:pt idx="85">
                  <c:v>-7.9090998149042413E-2</c:v>
                </c:pt>
                <c:pt idx="86">
                  <c:v>-7.3894593382729523E-2</c:v>
                </c:pt>
                <c:pt idx="87">
                  <c:v>-7.2832094542545023E-2</c:v>
                </c:pt>
                <c:pt idx="88">
                  <c:v>-6.9358042688976607E-2</c:v>
                </c:pt>
                <c:pt idx="89">
                  <c:v>-7.8743592963685716E-2</c:v>
                </c:pt>
                <c:pt idx="90">
                  <c:v>-6.0822664110109725E-2</c:v>
                </c:pt>
                <c:pt idx="91">
                  <c:v>-7.7874864220675355E-2</c:v>
                </c:pt>
                <c:pt idx="92">
                  <c:v>-7.2036299310497931E-2</c:v>
                </c:pt>
                <c:pt idx="93">
                  <c:v>-5.9764049303053346E-2</c:v>
                </c:pt>
                <c:pt idx="94">
                  <c:v>-7.3006876033314683E-2</c:v>
                </c:pt>
                <c:pt idx="95">
                  <c:v>-6.604366775290138E-2</c:v>
                </c:pt>
                <c:pt idx="96">
                  <c:v>-2.4480197688654948E-2</c:v>
                </c:pt>
                <c:pt idx="97">
                  <c:v>5.2749485473500002E-3</c:v>
                </c:pt>
                <c:pt idx="98">
                  <c:v>6.0224091449128103E-3</c:v>
                </c:pt>
                <c:pt idx="99">
                  <c:v>1.8753838179959459E-2</c:v>
                </c:pt>
                <c:pt idx="100">
                  <c:v>2.0794681809217064E-2</c:v>
                </c:pt>
                <c:pt idx="101">
                  <c:v>9.1093523633694051E-3</c:v>
                </c:pt>
                <c:pt idx="102">
                  <c:v>5.7000343952711363E-2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[0]!zsdate</c:f>
              <c:numCache>
                <c:formatCode>yyyy\-mm\-dd;@</c:formatCode>
                <c:ptCount val="102"/>
                <c:pt idx="0">
                  <c:v>41161</c:v>
                </c:pt>
                <c:pt idx="1">
                  <c:v>41168</c:v>
                </c:pt>
                <c:pt idx="2">
                  <c:v>41175</c:v>
                </c:pt>
                <c:pt idx="3">
                  <c:v>41182</c:v>
                </c:pt>
                <c:pt idx="4">
                  <c:v>41196</c:v>
                </c:pt>
                <c:pt idx="5">
                  <c:v>41203</c:v>
                </c:pt>
                <c:pt idx="6">
                  <c:v>41210</c:v>
                </c:pt>
                <c:pt idx="7">
                  <c:v>41217</c:v>
                </c:pt>
                <c:pt idx="8">
                  <c:v>41224</c:v>
                </c:pt>
                <c:pt idx="9">
                  <c:v>41231</c:v>
                </c:pt>
                <c:pt idx="10">
                  <c:v>41238</c:v>
                </c:pt>
                <c:pt idx="11">
                  <c:v>41245</c:v>
                </c:pt>
                <c:pt idx="12">
                  <c:v>41252</c:v>
                </c:pt>
                <c:pt idx="13">
                  <c:v>41259</c:v>
                </c:pt>
                <c:pt idx="14">
                  <c:v>41266</c:v>
                </c:pt>
                <c:pt idx="15">
                  <c:v>41273</c:v>
                </c:pt>
                <c:pt idx="16">
                  <c:v>41280</c:v>
                </c:pt>
                <c:pt idx="17">
                  <c:v>41287</c:v>
                </c:pt>
                <c:pt idx="18">
                  <c:v>41294</c:v>
                </c:pt>
                <c:pt idx="19">
                  <c:v>41301</c:v>
                </c:pt>
                <c:pt idx="20">
                  <c:v>41308</c:v>
                </c:pt>
                <c:pt idx="21">
                  <c:v>41315</c:v>
                </c:pt>
                <c:pt idx="22">
                  <c:v>41329</c:v>
                </c:pt>
                <c:pt idx="23">
                  <c:v>41336</c:v>
                </c:pt>
                <c:pt idx="24">
                  <c:v>41343</c:v>
                </c:pt>
                <c:pt idx="25">
                  <c:v>41350</c:v>
                </c:pt>
                <c:pt idx="26">
                  <c:v>41357</c:v>
                </c:pt>
                <c:pt idx="27">
                  <c:v>41364</c:v>
                </c:pt>
                <c:pt idx="28">
                  <c:v>41371</c:v>
                </c:pt>
                <c:pt idx="29">
                  <c:v>41378</c:v>
                </c:pt>
                <c:pt idx="30">
                  <c:v>41385</c:v>
                </c:pt>
                <c:pt idx="31">
                  <c:v>41392</c:v>
                </c:pt>
                <c:pt idx="32">
                  <c:v>41399</c:v>
                </c:pt>
                <c:pt idx="33">
                  <c:v>41406</c:v>
                </c:pt>
                <c:pt idx="34">
                  <c:v>41413</c:v>
                </c:pt>
                <c:pt idx="35">
                  <c:v>41420</c:v>
                </c:pt>
                <c:pt idx="36">
                  <c:v>41427</c:v>
                </c:pt>
                <c:pt idx="37">
                  <c:v>41434</c:v>
                </c:pt>
                <c:pt idx="38">
                  <c:v>41441</c:v>
                </c:pt>
                <c:pt idx="39">
                  <c:v>41448</c:v>
                </c:pt>
                <c:pt idx="40">
                  <c:v>41455</c:v>
                </c:pt>
                <c:pt idx="41">
                  <c:v>41462</c:v>
                </c:pt>
                <c:pt idx="42">
                  <c:v>41469</c:v>
                </c:pt>
                <c:pt idx="43">
                  <c:v>41476</c:v>
                </c:pt>
                <c:pt idx="44">
                  <c:v>41483</c:v>
                </c:pt>
                <c:pt idx="45">
                  <c:v>41490</c:v>
                </c:pt>
                <c:pt idx="46">
                  <c:v>41497</c:v>
                </c:pt>
                <c:pt idx="47">
                  <c:v>41504</c:v>
                </c:pt>
                <c:pt idx="48">
                  <c:v>41511</c:v>
                </c:pt>
                <c:pt idx="49">
                  <c:v>41518</c:v>
                </c:pt>
                <c:pt idx="50">
                  <c:v>41525</c:v>
                </c:pt>
                <c:pt idx="51">
                  <c:v>41532</c:v>
                </c:pt>
                <c:pt idx="52">
                  <c:v>41539</c:v>
                </c:pt>
                <c:pt idx="53">
                  <c:v>41546</c:v>
                </c:pt>
                <c:pt idx="54">
                  <c:v>41553</c:v>
                </c:pt>
                <c:pt idx="55">
                  <c:v>41560</c:v>
                </c:pt>
                <c:pt idx="56">
                  <c:v>41567</c:v>
                </c:pt>
                <c:pt idx="57">
                  <c:v>41574</c:v>
                </c:pt>
                <c:pt idx="58">
                  <c:v>41581</c:v>
                </c:pt>
                <c:pt idx="59">
                  <c:v>41588</c:v>
                </c:pt>
                <c:pt idx="60">
                  <c:v>41595</c:v>
                </c:pt>
                <c:pt idx="61">
                  <c:v>41602</c:v>
                </c:pt>
                <c:pt idx="62">
                  <c:v>41609</c:v>
                </c:pt>
                <c:pt idx="63">
                  <c:v>41616</c:v>
                </c:pt>
                <c:pt idx="64">
                  <c:v>41623</c:v>
                </c:pt>
                <c:pt idx="65">
                  <c:v>41630</c:v>
                </c:pt>
                <c:pt idx="66">
                  <c:v>41637</c:v>
                </c:pt>
                <c:pt idx="67">
                  <c:v>41644</c:v>
                </c:pt>
                <c:pt idx="68">
                  <c:v>41651</c:v>
                </c:pt>
                <c:pt idx="69">
                  <c:v>41658</c:v>
                </c:pt>
                <c:pt idx="70">
                  <c:v>41665</c:v>
                </c:pt>
                <c:pt idx="71">
                  <c:v>41672</c:v>
                </c:pt>
                <c:pt idx="72">
                  <c:v>41679</c:v>
                </c:pt>
                <c:pt idx="73">
                  <c:v>41686</c:v>
                </c:pt>
                <c:pt idx="74">
                  <c:v>41693</c:v>
                </c:pt>
                <c:pt idx="75">
                  <c:v>41700</c:v>
                </c:pt>
                <c:pt idx="76">
                  <c:v>41707</c:v>
                </c:pt>
                <c:pt idx="77">
                  <c:v>41714</c:v>
                </c:pt>
                <c:pt idx="78">
                  <c:v>41721</c:v>
                </c:pt>
                <c:pt idx="79">
                  <c:v>41728</c:v>
                </c:pt>
                <c:pt idx="80">
                  <c:v>41735</c:v>
                </c:pt>
                <c:pt idx="81">
                  <c:v>41742</c:v>
                </c:pt>
                <c:pt idx="82">
                  <c:v>41749</c:v>
                </c:pt>
                <c:pt idx="83">
                  <c:v>41756</c:v>
                </c:pt>
                <c:pt idx="84">
                  <c:v>41763</c:v>
                </c:pt>
                <c:pt idx="85">
                  <c:v>41770</c:v>
                </c:pt>
                <c:pt idx="86">
                  <c:v>41777</c:v>
                </c:pt>
                <c:pt idx="87">
                  <c:v>41784</c:v>
                </c:pt>
                <c:pt idx="88">
                  <c:v>41791</c:v>
                </c:pt>
                <c:pt idx="89">
                  <c:v>41798</c:v>
                </c:pt>
                <c:pt idx="90">
                  <c:v>41805</c:v>
                </c:pt>
                <c:pt idx="91">
                  <c:v>41812</c:v>
                </c:pt>
                <c:pt idx="92">
                  <c:v>41819</c:v>
                </c:pt>
                <c:pt idx="93">
                  <c:v>41826</c:v>
                </c:pt>
                <c:pt idx="94">
                  <c:v>41833</c:v>
                </c:pt>
                <c:pt idx="95">
                  <c:v>41840</c:v>
                </c:pt>
                <c:pt idx="96">
                  <c:v>41847</c:v>
                </c:pt>
                <c:pt idx="97">
                  <c:v>41854</c:v>
                </c:pt>
                <c:pt idx="98">
                  <c:v>41861</c:v>
                </c:pt>
                <c:pt idx="99">
                  <c:v>41868</c:v>
                </c:pt>
                <c:pt idx="100">
                  <c:v>41875</c:v>
                </c:pt>
                <c:pt idx="101">
                  <c:v>41882</c:v>
                </c:pt>
              </c:numCache>
            </c:numRef>
          </c:cat>
          <c:val>
            <c:numRef>
              <c:f>[0]!_zs2</c:f>
              <c:numCache>
                <c:formatCode>0.0%</c:formatCode>
                <c:ptCount val="104"/>
                <c:pt idx="0">
                  <c:v>0</c:v>
                </c:pt>
                <c:pt idx="1">
                  <c:v>3.4118913430547515E-3</c:v>
                </c:pt>
                <c:pt idx="2">
                  <c:v>-5.3286473072485796E-2</c:v>
                </c:pt>
                <c:pt idx="3">
                  <c:v>-2.6584995642338627E-2</c:v>
                </c:pt>
                <c:pt idx="4">
                  <c:v>-2.8100811974352657E-2</c:v>
                </c:pt>
                <c:pt idx="5">
                  <c:v>-3.9655805324951054E-2</c:v>
                </c:pt>
                <c:pt idx="6">
                  <c:v>-7.3979105465841188E-2</c:v>
                </c:pt>
                <c:pt idx="7">
                  <c:v>-7.20284237926756E-2</c:v>
                </c:pt>
                <c:pt idx="8">
                  <c:v>-0.10753828507870788</c:v>
                </c:pt>
                <c:pt idx="9">
                  <c:v>-0.15261518387007422</c:v>
                </c:pt>
                <c:pt idx="10">
                  <c:v>-0.14856472383534836</c:v>
                </c:pt>
                <c:pt idx="11">
                  <c:v>-0.20438900891517431</c:v>
                </c:pt>
                <c:pt idx="12">
                  <c:v>-0.16181569201643764</c:v>
                </c:pt>
                <c:pt idx="13">
                  <c:v>-0.13618348633656208</c:v>
                </c:pt>
                <c:pt idx="14">
                  <c:v>-0.13099616405282577</c:v>
                </c:pt>
                <c:pt idx="15">
                  <c:v>-8.8770739427010303E-2</c:v>
                </c:pt>
                <c:pt idx="16">
                  <c:v>-8.3869185796030643E-2</c:v>
                </c:pt>
                <c:pt idx="17">
                  <c:v>-4.4681606196259605E-2</c:v>
                </c:pt>
                <c:pt idx="18">
                  <c:v>-1.412299743733858E-2</c:v>
                </c:pt>
                <c:pt idx="19">
                  <c:v>-4.1177834018981341E-2</c:v>
                </c:pt>
                <c:pt idx="20">
                  <c:v>-8.6685435868948391E-3</c:v>
                </c:pt>
                <c:pt idx="21">
                  <c:v>1.5623407111551746E-2</c:v>
                </c:pt>
                <c:pt idx="22">
                  <c:v>4.4712854377202405E-3</c:v>
                </c:pt>
                <c:pt idx="23">
                  <c:v>3.3252102558393615E-2</c:v>
                </c:pt>
                <c:pt idx="24">
                  <c:v>4.8691313136157488E-2</c:v>
                </c:pt>
                <c:pt idx="25">
                  <c:v>3.1547306173839162E-2</c:v>
                </c:pt>
                <c:pt idx="26">
                  <c:v>6.3947383281676595E-2</c:v>
                </c:pt>
                <c:pt idx="27">
                  <c:v>4.697887554632274E-2</c:v>
                </c:pt>
                <c:pt idx="28">
                  <c:v>2.9555560787744906E-2</c:v>
                </c:pt>
                <c:pt idx="29">
                  <c:v>2.9932402667662839E-2</c:v>
                </c:pt>
                <c:pt idx="30">
                  <c:v>6.0646755342336212E-2</c:v>
                </c:pt>
                <c:pt idx="31">
                  <c:v>6.5120339354002521E-2</c:v>
                </c:pt>
                <c:pt idx="32">
                  <c:v>0.10871695652408908</c:v>
                </c:pt>
                <c:pt idx="33">
                  <c:v>0.15641379474865302</c:v>
                </c:pt>
                <c:pt idx="34">
                  <c:v>0.21251564816337409</c:v>
                </c:pt>
                <c:pt idx="35">
                  <c:v>0.24651565698492828</c:v>
                </c:pt>
                <c:pt idx="36">
                  <c:v>0.23680915195232477</c:v>
                </c:pt>
                <c:pt idx="37">
                  <c:v>0.16443308438120852</c:v>
                </c:pt>
                <c:pt idx="38">
                  <c:v>0.17412958751096563</c:v>
                </c:pt>
                <c:pt idx="39">
                  <c:v>0.13283347011919089</c:v>
                </c:pt>
                <c:pt idx="40">
                  <c:v>0.11760815116565349</c:v>
                </c:pt>
                <c:pt idx="41">
                  <c:v>0.17542853028498517</c:v>
                </c:pt>
                <c:pt idx="42">
                  <c:v>0.20564900017935095</c:v>
                </c:pt>
                <c:pt idx="43">
                  <c:v>0.25150002140158723</c:v>
                </c:pt>
                <c:pt idx="44">
                  <c:v>0.32259398169974807</c:v>
                </c:pt>
                <c:pt idx="45">
                  <c:v>0.33069434265661846</c:v>
                </c:pt>
                <c:pt idx="46">
                  <c:v>0.34155541516997934</c:v>
                </c:pt>
                <c:pt idx="47">
                  <c:v>0.31002829917269348</c:v>
                </c:pt>
                <c:pt idx="48">
                  <c:v>0.40198790614636803</c:v>
                </c:pt>
                <c:pt idx="49">
                  <c:v>0.34577733639635899</c:v>
                </c:pt>
                <c:pt idx="50">
                  <c:v>0.4150395817539696</c:v>
                </c:pt>
                <c:pt idx="51">
                  <c:v>0.3688878200865171</c:v>
                </c:pt>
                <c:pt idx="52">
                  <c:v>0.38488260219941228</c:v>
                </c:pt>
                <c:pt idx="53">
                  <c:v>0.43052482593427555</c:v>
                </c:pt>
                <c:pt idx="54">
                  <c:v>0.46285793377957551</c:v>
                </c:pt>
                <c:pt idx="55">
                  <c:v>0.53575068349959998</c:v>
                </c:pt>
                <c:pt idx="56">
                  <c:v>0.50007669160909329</c:v>
                </c:pt>
                <c:pt idx="57">
                  <c:v>0.3943123465041829</c:v>
                </c:pt>
                <c:pt idx="58">
                  <c:v>0.32932196976356432</c:v>
                </c:pt>
                <c:pt idx="59">
                  <c:v>0.30382506932840703</c:v>
                </c:pt>
                <c:pt idx="60">
                  <c:v>0.35139877853780499</c:v>
                </c:pt>
                <c:pt idx="61">
                  <c:v>0.40782833404889374</c:v>
                </c:pt>
                <c:pt idx="62">
                  <c:v>0.46554167417068215</c:v>
                </c:pt>
                <c:pt idx="63">
                  <c:v>0.38500405387683378</c:v>
                </c:pt>
                <c:pt idx="64">
                  <c:v>0.39165811483265434</c:v>
                </c:pt>
                <c:pt idx="65">
                  <c:v>0.32290609076745458</c:v>
                </c:pt>
                <c:pt idx="66">
                  <c:v>0.33517165408549454</c:v>
                </c:pt>
                <c:pt idx="67">
                  <c:v>0.36908630505294271</c:v>
                </c:pt>
                <c:pt idx="68">
                  <c:v>0.32827978391168444</c:v>
                </c:pt>
                <c:pt idx="69">
                  <c:v>0.34029101312877108</c:v>
                </c:pt>
                <c:pt idx="70">
                  <c:v>0.4392999736533727</c:v>
                </c:pt>
                <c:pt idx="71">
                  <c:v>0.45892513588144124</c:v>
                </c:pt>
                <c:pt idx="72">
                  <c:v>0.50224579993075702</c:v>
                </c:pt>
                <c:pt idx="73">
                  <c:v>0.52454165658969765</c:v>
                </c:pt>
                <c:pt idx="74">
                  <c:v>0.54356453032027141</c:v>
                </c:pt>
                <c:pt idx="75">
                  <c:v>0.47221735414631993</c:v>
                </c:pt>
                <c:pt idx="76">
                  <c:v>0.51441525800840249</c:v>
                </c:pt>
                <c:pt idx="77">
                  <c:v>0.43010878405003394</c:v>
                </c:pt>
                <c:pt idx="78">
                  <c:v>0.46919236870964953</c:v>
                </c:pt>
                <c:pt idx="79">
                  <c:v>0.39165134335805618</c:v>
                </c:pt>
                <c:pt idx="80">
                  <c:v>0.42308726188094026</c:v>
                </c:pt>
                <c:pt idx="81">
                  <c:v>0.46742122429875943</c:v>
                </c:pt>
                <c:pt idx="82">
                  <c:v>0.48203127091818754</c:v>
                </c:pt>
                <c:pt idx="83">
                  <c:v>0.37825469528768108</c:v>
                </c:pt>
                <c:pt idx="84">
                  <c:v>0.38048325591384247</c:v>
                </c:pt>
                <c:pt idx="85">
                  <c:v>0.36104514790608921</c:v>
                </c:pt>
                <c:pt idx="86">
                  <c:v>0.35128273161533774</c:v>
                </c:pt>
                <c:pt idx="87">
                  <c:v>0.3989655299017445</c:v>
                </c:pt>
                <c:pt idx="88">
                  <c:v>0.43884566361910982</c:v>
                </c:pt>
                <c:pt idx="89">
                  <c:v>0.42211167254987703</c:v>
                </c:pt>
                <c:pt idx="90">
                  <c:v>0.45798800107125959</c:v>
                </c:pt>
                <c:pt idx="91">
                  <c:v>0.44218574005725442</c:v>
                </c:pt>
                <c:pt idx="92">
                  <c:v>0.50576274231550999</c:v>
                </c:pt>
                <c:pt idx="93">
                  <c:v>0.56129032498543041</c:v>
                </c:pt>
                <c:pt idx="94">
                  <c:v>0.55287331993658162</c:v>
                </c:pt>
                <c:pt idx="95">
                  <c:v>0.51370661387318584</c:v>
                </c:pt>
                <c:pt idx="96">
                  <c:v>0.50258915717940611</c:v>
                </c:pt>
                <c:pt idx="97">
                  <c:v>0.52752564043705941</c:v>
                </c:pt>
                <c:pt idx="98">
                  <c:v>0.56972925967219723</c:v>
                </c:pt>
                <c:pt idx="99">
                  <c:v>0.60990404572000245</c:v>
                </c:pt>
                <c:pt idx="100">
                  <c:v>0.6590825944091101</c:v>
                </c:pt>
                <c:pt idx="101">
                  <c:v>0.61983357454899646</c:v>
                </c:pt>
                <c:pt idx="102">
                  <c:v>0.72171910718169552</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[0]!zsdate</c:f>
              <c:numCache>
                <c:formatCode>yyyy\-mm\-dd;@</c:formatCode>
                <c:ptCount val="102"/>
                <c:pt idx="0">
                  <c:v>41161</c:v>
                </c:pt>
                <c:pt idx="1">
                  <c:v>41168</c:v>
                </c:pt>
                <c:pt idx="2">
                  <c:v>41175</c:v>
                </c:pt>
                <c:pt idx="3">
                  <c:v>41182</c:v>
                </c:pt>
                <c:pt idx="4">
                  <c:v>41196</c:v>
                </c:pt>
                <c:pt idx="5">
                  <c:v>41203</c:v>
                </c:pt>
                <c:pt idx="6">
                  <c:v>41210</c:v>
                </c:pt>
                <c:pt idx="7">
                  <c:v>41217</c:v>
                </c:pt>
                <c:pt idx="8">
                  <c:v>41224</c:v>
                </c:pt>
                <c:pt idx="9">
                  <c:v>41231</c:v>
                </c:pt>
                <c:pt idx="10">
                  <c:v>41238</c:v>
                </c:pt>
                <c:pt idx="11">
                  <c:v>41245</c:v>
                </c:pt>
                <c:pt idx="12">
                  <c:v>41252</c:v>
                </c:pt>
                <c:pt idx="13">
                  <c:v>41259</c:v>
                </c:pt>
                <c:pt idx="14">
                  <c:v>41266</c:v>
                </c:pt>
                <c:pt idx="15">
                  <c:v>41273</c:v>
                </c:pt>
                <c:pt idx="16">
                  <c:v>41280</c:v>
                </c:pt>
                <c:pt idx="17">
                  <c:v>41287</c:v>
                </c:pt>
                <c:pt idx="18">
                  <c:v>41294</c:v>
                </c:pt>
                <c:pt idx="19">
                  <c:v>41301</c:v>
                </c:pt>
                <c:pt idx="20">
                  <c:v>41308</c:v>
                </c:pt>
                <c:pt idx="21">
                  <c:v>41315</c:v>
                </c:pt>
                <c:pt idx="22">
                  <c:v>41329</c:v>
                </c:pt>
                <c:pt idx="23">
                  <c:v>41336</c:v>
                </c:pt>
                <c:pt idx="24">
                  <c:v>41343</c:v>
                </c:pt>
                <c:pt idx="25">
                  <c:v>41350</c:v>
                </c:pt>
                <c:pt idx="26">
                  <c:v>41357</c:v>
                </c:pt>
                <c:pt idx="27">
                  <c:v>41364</c:v>
                </c:pt>
                <c:pt idx="28">
                  <c:v>41371</c:v>
                </c:pt>
                <c:pt idx="29">
                  <c:v>41378</c:v>
                </c:pt>
                <c:pt idx="30">
                  <c:v>41385</c:v>
                </c:pt>
                <c:pt idx="31">
                  <c:v>41392</c:v>
                </c:pt>
                <c:pt idx="32">
                  <c:v>41399</c:v>
                </c:pt>
                <c:pt idx="33">
                  <c:v>41406</c:v>
                </c:pt>
                <c:pt idx="34">
                  <c:v>41413</c:v>
                </c:pt>
                <c:pt idx="35">
                  <c:v>41420</c:v>
                </c:pt>
                <c:pt idx="36">
                  <c:v>41427</c:v>
                </c:pt>
                <c:pt idx="37">
                  <c:v>41434</c:v>
                </c:pt>
                <c:pt idx="38">
                  <c:v>41441</c:v>
                </c:pt>
                <c:pt idx="39">
                  <c:v>41448</c:v>
                </c:pt>
                <c:pt idx="40">
                  <c:v>41455</c:v>
                </c:pt>
                <c:pt idx="41">
                  <c:v>41462</c:v>
                </c:pt>
                <c:pt idx="42">
                  <c:v>41469</c:v>
                </c:pt>
                <c:pt idx="43">
                  <c:v>41476</c:v>
                </c:pt>
                <c:pt idx="44">
                  <c:v>41483</c:v>
                </c:pt>
                <c:pt idx="45">
                  <c:v>41490</c:v>
                </c:pt>
                <c:pt idx="46">
                  <c:v>41497</c:v>
                </c:pt>
                <c:pt idx="47">
                  <c:v>41504</c:v>
                </c:pt>
                <c:pt idx="48">
                  <c:v>41511</c:v>
                </c:pt>
                <c:pt idx="49">
                  <c:v>41518</c:v>
                </c:pt>
                <c:pt idx="50">
                  <c:v>41525</c:v>
                </c:pt>
                <c:pt idx="51">
                  <c:v>41532</c:v>
                </c:pt>
                <c:pt idx="52">
                  <c:v>41539</c:v>
                </c:pt>
                <c:pt idx="53">
                  <c:v>41546</c:v>
                </c:pt>
                <c:pt idx="54">
                  <c:v>41553</c:v>
                </c:pt>
                <c:pt idx="55">
                  <c:v>41560</c:v>
                </c:pt>
                <c:pt idx="56">
                  <c:v>41567</c:v>
                </c:pt>
                <c:pt idx="57">
                  <c:v>41574</c:v>
                </c:pt>
                <c:pt idx="58">
                  <c:v>41581</c:v>
                </c:pt>
                <c:pt idx="59">
                  <c:v>41588</c:v>
                </c:pt>
                <c:pt idx="60">
                  <c:v>41595</c:v>
                </c:pt>
                <c:pt idx="61">
                  <c:v>41602</c:v>
                </c:pt>
                <c:pt idx="62">
                  <c:v>41609</c:v>
                </c:pt>
                <c:pt idx="63">
                  <c:v>41616</c:v>
                </c:pt>
                <c:pt idx="64">
                  <c:v>41623</c:v>
                </c:pt>
                <c:pt idx="65">
                  <c:v>41630</c:v>
                </c:pt>
                <c:pt idx="66">
                  <c:v>41637</c:v>
                </c:pt>
                <c:pt idx="67">
                  <c:v>41644</c:v>
                </c:pt>
                <c:pt idx="68">
                  <c:v>41651</c:v>
                </c:pt>
                <c:pt idx="69">
                  <c:v>41658</c:v>
                </c:pt>
                <c:pt idx="70">
                  <c:v>41665</c:v>
                </c:pt>
                <c:pt idx="71">
                  <c:v>41672</c:v>
                </c:pt>
                <c:pt idx="72">
                  <c:v>41679</c:v>
                </c:pt>
                <c:pt idx="73">
                  <c:v>41686</c:v>
                </c:pt>
                <c:pt idx="74">
                  <c:v>41693</c:v>
                </c:pt>
                <c:pt idx="75">
                  <c:v>41700</c:v>
                </c:pt>
                <c:pt idx="76">
                  <c:v>41707</c:v>
                </c:pt>
                <c:pt idx="77">
                  <c:v>41714</c:v>
                </c:pt>
                <c:pt idx="78">
                  <c:v>41721</c:v>
                </c:pt>
                <c:pt idx="79">
                  <c:v>41728</c:v>
                </c:pt>
                <c:pt idx="80">
                  <c:v>41735</c:v>
                </c:pt>
                <c:pt idx="81">
                  <c:v>41742</c:v>
                </c:pt>
                <c:pt idx="82">
                  <c:v>41749</c:v>
                </c:pt>
                <c:pt idx="83">
                  <c:v>41756</c:v>
                </c:pt>
                <c:pt idx="84">
                  <c:v>41763</c:v>
                </c:pt>
                <c:pt idx="85">
                  <c:v>41770</c:v>
                </c:pt>
                <c:pt idx="86">
                  <c:v>41777</c:v>
                </c:pt>
                <c:pt idx="87">
                  <c:v>41784</c:v>
                </c:pt>
                <c:pt idx="88">
                  <c:v>41791</c:v>
                </c:pt>
                <c:pt idx="89">
                  <c:v>41798</c:v>
                </c:pt>
                <c:pt idx="90">
                  <c:v>41805</c:v>
                </c:pt>
                <c:pt idx="91">
                  <c:v>41812</c:v>
                </c:pt>
                <c:pt idx="92">
                  <c:v>41819</c:v>
                </c:pt>
                <c:pt idx="93">
                  <c:v>41826</c:v>
                </c:pt>
                <c:pt idx="94">
                  <c:v>41833</c:v>
                </c:pt>
                <c:pt idx="95">
                  <c:v>41840</c:v>
                </c:pt>
                <c:pt idx="96">
                  <c:v>41847</c:v>
                </c:pt>
                <c:pt idx="97">
                  <c:v>41854</c:v>
                </c:pt>
                <c:pt idx="98">
                  <c:v>41861</c:v>
                </c:pt>
                <c:pt idx="99">
                  <c:v>41868</c:v>
                </c:pt>
                <c:pt idx="100">
                  <c:v>41875</c:v>
                </c:pt>
                <c:pt idx="101">
                  <c:v>41882</c:v>
                </c:pt>
              </c:numCache>
            </c:numRef>
          </c:cat>
          <c:val>
            <c:numRef>
              <c:f>[0]!_zs3</c:f>
              <c:numCache>
                <c:formatCode>0.0%</c:formatCode>
                <c:ptCount val="104"/>
                <c:pt idx="0">
                  <c:v>0</c:v>
                </c:pt>
                <c:pt idx="1">
                  <c:v>-1.8134646270718813E-2</c:v>
                </c:pt>
                <c:pt idx="2">
                  <c:v>-9.0673522996479017E-2</c:v>
                </c:pt>
                <c:pt idx="3">
                  <c:v>-4.4038367371460607E-2</c:v>
                </c:pt>
                <c:pt idx="4">
                  <c:v>-4.1450036761585762E-2</c:v>
                </c:pt>
                <c:pt idx="5">
                  <c:v>-4.1457327833726243E-2</c:v>
                </c:pt>
                <c:pt idx="6">
                  <c:v>-6.47741765390214E-2</c:v>
                </c:pt>
                <c:pt idx="7">
                  <c:v>-6.47741765390214E-2</c:v>
                </c:pt>
                <c:pt idx="8">
                  <c:v>-0.10363559104784659</c:v>
                </c:pt>
                <c:pt idx="9">
                  <c:v>-0.14768095784856217</c:v>
                </c:pt>
                <c:pt idx="10">
                  <c:v>-0.15804886243234262</c:v>
                </c:pt>
                <c:pt idx="11">
                  <c:v>-0.17877008945562245</c:v>
                </c:pt>
                <c:pt idx="12">
                  <c:v>-0.12955535250729777</c:v>
                </c:pt>
                <c:pt idx="13">
                  <c:v>-0.11142245609389267</c:v>
                </c:pt>
                <c:pt idx="14">
                  <c:v>-0.12177577853339216</c:v>
                </c:pt>
                <c:pt idx="15">
                  <c:v>-0.10104726043797185</c:v>
                </c:pt>
                <c:pt idx="16">
                  <c:v>-9.5863308146081683E-2</c:v>
                </c:pt>
                <c:pt idx="17">
                  <c:v>-0.10104726043797185</c:v>
                </c:pt>
                <c:pt idx="18">
                  <c:v>-6.9958128830911681E-2</c:v>
                </c:pt>
                <c:pt idx="19">
                  <c:v>-0.10364288211998707</c:v>
                </c:pt>
                <c:pt idx="20">
                  <c:v>-5.7009184709396976E-2</c:v>
                </c:pt>
                <c:pt idx="21">
                  <c:v>-3.1102911733405847E-2</c:v>
                </c:pt>
                <c:pt idx="22">
                  <c:v>-8.2912614167253151E-2</c:v>
                </c:pt>
                <c:pt idx="23">
                  <c:v>-8.5503277920213061E-2</c:v>
                </c:pt>
                <c:pt idx="24">
                  <c:v>-9.8456523774290594E-2</c:v>
                </c:pt>
                <c:pt idx="25">
                  <c:v>-0.11659095131284503</c:v>
                </c:pt>
                <c:pt idx="26">
                  <c:v>-9.8456450863569134E-2</c:v>
                </c:pt>
                <c:pt idx="27">
                  <c:v>-8.5503205009491601E-2</c:v>
                </c:pt>
                <c:pt idx="28">
                  <c:v>-5.1824794953178155E-2</c:v>
                </c:pt>
                <c:pt idx="29">
                  <c:v>-9.5865714199887986E-2</c:v>
                </c:pt>
                <c:pt idx="30">
                  <c:v>-8.5503132098770251E-2</c:v>
                </c:pt>
                <c:pt idx="31">
                  <c:v>-7.5140549997652406E-2</c:v>
                </c:pt>
                <c:pt idx="32">
                  <c:v>-5.7006049548376514E-2</c:v>
                </c:pt>
                <c:pt idx="33">
                  <c:v>-5.1824794953178155E-2</c:v>
                </c:pt>
                <c:pt idx="34">
                  <c:v>-3.8871549099100622E-2</c:v>
                </c:pt>
                <c:pt idx="35">
                  <c:v>-4.6643540357980018E-2</c:v>
                </c:pt>
                <c:pt idx="36">
                  <c:v>-2.5918449066465787E-2</c:v>
                </c:pt>
                <c:pt idx="37">
                  <c:v>-6.7368704560215709E-2</c:v>
                </c:pt>
                <c:pt idx="38">
                  <c:v>-7.5140622908373755E-2</c:v>
                </c:pt>
                <c:pt idx="39">
                  <c:v>-0.13213478800916112</c:v>
                </c:pt>
                <c:pt idx="40">
                  <c:v>-0.19171961686290839</c:v>
                </c:pt>
                <c:pt idx="41">
                  <c:v>-0.18647099276113199</c:v>
                </c:pt>
                <c:pt idx="42">
                  <c:v>-0.16285243949066319</c:v>
                </c:pt>
                <c:pt idx="43">
                  <c:v>-0.19434389245843586</c:v>
                </c:pt>
                <c:pt idx="44">
                  <c:v>-0.19171954395218693</c:v>
                </c:pt>
                <c:pt idx="45">
                  <c:v>-0.16022801807369302</c:v>
                </c:pt>
                <c:pt idx="46">
                  <c:v>-0.13136084070144782</c:v>
                </c:pt>
                <c:pt idx="47">
                  <c:v>-0.13398511629697529</c:v>
                </c:pt>
                <c:pt idx="48">
                  <c:v>-0.15760374247816544</c:v>
                </c:pt>
                <c:pt idx="49">
                  <c:v>-0.14973091569158303</c:v>
                </c:pt>
                <c:pt idx="50">
                  <c:v>-0.14710671300677702</c:v>
                </c:pt>
                <c:pt idx="51">
                  <c:v>-0.11036670884794952</c:v>
                </c:pt>
                <c:pt idx="52">
                  <c:v>-8.6748082666759374E-2</c:v>
                </c:pt>
                <c:pt idx="53">
                  <c:v>-0.14185808890500051</c:v>
                </c:pt>
                <c:pt idx="54">
                  <c:v>-0.13923381330947315</c:v>
                </c:pt>
                <c:pt idx="55">
                  <c:v>-8.1499604386425784E-2</c:v>
                </c:pt>
                <c:pt idx="56">
                  <c:v>-0.10511815765689436</c:v>
                </c:pt>
                <c:pt idx="57">
                  <c:v>-0.11823960854525339</c:v>
                </c:pt>
                <c:pt idx="58">
                  <c:v>-0.10511808474617301</c:v>
                </c:pt>
                <c:pt idx="59">
                  <c:v>-0.13136091361216939</c:v>
                </c:pt>
                <c:pt idx="60">
                  <c:v>-0.13923374039875169</c:v>
                </c:pt>
                <c:pt idx="61">
                  <c:v>-0.12611221659967153</c:v>
                </c:pt>
                <c:pt idx="62">
                  <c:v>-9.7245185048869143E-2</c:v>
                </c:pt>
                <c:pt idx="63">
                  <c:v>-0.11036663593722795</c:v>
                </c:pt>
                <c:pt idx="64">
                  <c:v>-0.12611228951039288</c:v>
                </c:pt>
                <c:pt idx="65">
                  <c:v>-0.16022801807369302</c:v>
                </c:pt>
                <c:pt idx="66">
                  <c:v>-0.16022809098441437</c:v>
                </c:pt>
                <c:pt idx="67">
                  <c:v>-0.16810099068171824</c:v>
                </c:pt>
                <c:pt idx="68">
                  <c:v>-0.21271382162712826</c:v>
                </c:pt>
                <c:pt idx="69">
                  <c:v>-0.21533809722265562</c:v>
                </c:pt>
                <c:pt idx="70">
                  <c:v>-0.20484092192982439</c:v>
                </c:pt>
                <c:pt idx="71">
                  <c:v>-0.21271382162712826</c:v>
                </c:pt>
                <c:pt idx="72">
                  <c:v>-0.20484099484054585</c:v>
                </c:pt>
                <c:pt idx="73">
                  <c:v>-0.18229452081761499</c:v>
                </c:pt>
                <c:pt idx="74">
                  <c:v>-0.15649783265589556</c:v>
                </c:pt>
                <c:pt idx="75">
                  <c:v>-0.17867537842851733</c:v>
                </c:pt>
                <c:pt idx="76">
                  <c:v>-0.13395347304388561</c:v>
                </c:pt>
                <c:pt idx="77">
                  <c:v>-0.17894952274099984</c:v>
                </c:pt>
                <c:pt idx="78">
                  <c:v>-0.16878904915961657</c:v>
                </c:pt>
                <c:pt idx="79">
                  <c:v>-0.17977698651822438</c:v>
                </c:pt>
                <c:pt idx="80">
                  <c:v>-0.18257559164863102</c:v>
                </c:pt>
                <c:pt idx="81">
                  <c:v>-0.16110885249898577</c:v>
                </c:pt>
                <c:pt idx="82">
                  <c:v>-0.16532229017825506</c:v>
                </c:pt>
                <c:pt idx="83">
                  <c:v>-0.18116746688613772</c:v>
                </c:pt>
                <c:pt idx="84">
                  <c:v>-0.15514322436291339</c:v>
                </c:pt>
                <c:pt idx="85">
                  <c:v>-0.14506244220002562</c:v>
                </c:pt>
                <c:pt idx="86">
                  <c:v>-0.1417664401281945</c:v>
                </c:pt>
                <c:pt idx="87">
                  <c:v>-0.14405984686998652</c:v>
                </c:pt>
                <c:pt idx="88">
                  <c:v>-0.13234724985133506</c:v>
                </c:pt>
                <c:pt idx="89">
                  <c:v>-0.14791886553250633</c:v>
                </c:pt>
                <c:pt idx="90">
                  <c:v>-0.151007728244826</c:v>
                </c:pt>
                <c:pt idx="91">
                  <c:v>-0.14510735520441109</c:v>
                </c:pt>
                <c:pt idx="92">
                  <c:v>-0.10497102382109924</c:v>
                </c:pt>
                <c:pt idx="93">
                  <c:v>-0.10284946764965874</c:v>
                </c:pt>
                <c:pt idx="94">
                  <c:v>-8.2591734082350099E-2</c:v>
                </c:pt>
                <c:pt idx="95">
                  <c:v>-9.5598715138103141E-2</c:v>
                </c:pt>
                <c:pt idx="96">
                  <c:v>-6.4466128741085704E-2</c:v>
                </c:pt>
                <c:pt idx="97">
                  <c:v>-6.9232229688604097E-2</c:v>
                </c:pt>
                <c:pt idx="98">
                  <c:v>-5.9886679240363727E-2</c:v>
                </c:pt>
                <c:pt idx="99">
                  <c:v>-3.9371279183610053E-2</c:v>
                </c:pt>
                <c:pt idx="100">
                  <c:v>-5.9520521597468123E-2</c:v>
                </c:pt>
                <c:pt idx="101">
                  <c:v>-6.9981533172482568E-2</c:v>
                </c:pt>
                <c:pt idx="102">
                  <c:v>-3.4041578359631286E-2</c:v>
                </c:pt>
              </c:numCache>
            </c:numRef>
          </c:val>
          <c:smooth val="0"/>
        </c:ser>
        <c:ser>
          <c:idx val="3"/>
          <c:order val="3"/>
          <c:tx>
            <c:strRef>
              <c:f>市场表现!$S$2</c:f>
              <c:strCache>
                <c:ptCount val="1"/>
                <c:pt idx="0">
                  <c:v>通信设备制造(中信)</c:v>
                </c:pt>
              </c:strCache>
            </c:strRef>
          </c:tx>
          <c:marker>
            <c:symbol val="none"/>
          </c:marker>
          <c:val>
            <c:numRef>
              <c:f>[0]!_zs4</c:f>
              <c:numCache>
                <c:formatCode>0.0%</c:formatCode>
                <c:ptCount val="104"/>
                <c:pt idx="0">
                  <c:v>0</c:v>
                </c:pt>
                <c:pt idx="1">
                  <c:v>9.3709635359451315E-3</c:v>
                </c:pt>
                <c:pt idx="2">
                  <c:v>-4.6262901850193994E-2</c:v>
                </c:pt>
                <c:pt idx="3">
                  <c:v>-2.2495303388135879E-2</c:v>
                </c:pt>
                <c:pt idx="4">
                  <c:v>-2.577338931953399E-2</c:v>
                </c:pt>
                <c:pt idx="5">
                  <c:v>-4.1766086436903382E-2</c:v>
                </c:pt>
                <c:pt idx="6">
                  <c:v>-7.7472204429393288E-2</c:v>
                </c:pt>
                <c:pt idx="7">
                  <c:v>-8.0955571671563864E-2</c:v>
                </c:pt>
                <c:pt idx="8">
                  <c:v>-0.11712998765425364</c:v>
                </c:pt>
                <c:pt idx="9">
                  <c:v>-0.16218923536881513</c:v>
                </c:pt>
                <c:pt idx="10">
                  <c:v>-0.15490174883639174</c:v>
                </c:pt>
                <c:pt idx="11">
                  <c:v>-0.21721104169680394</c:v>
                </c:pt>
                <c:pt idx="12">
                  <c:v>-0.17505139249690382</c:v>
                </c:pt>
                <c:pt idx="13">
                  <c:v>-0.14804407004839826</c:v>
                </c:pt>
                <c:pt idx="14">
                  <c:v>-0.14150072826752513</c:v>
                </c:pt>
                <c:pt idx="15">
                  <c:v>-9.1521144135385479E-2</c:v>
                </c:pt>
                <c:pt idx="16">
                  <c:v>-8.3354796991217395E-2</c:v>
                </c:pt>
                <c:pt idx="17">
                  <c:v>-4.2529476311338521E-2</c:v>
                </c:pt>
                <c:pt idx="18">
                  <c:v>-1.2705950880672834E-2</c:v>
                </c:pt>
                <c:pt idx="19">
                  <c:v>-3.7204992313177199E-2</c:v>
                </c:pt>
                <c:pt idx="20">
                  <c:v>-3.4747069368723515E-3</c:v>
                </c:pt>
                <c:pt idx="21">
                  <c:v>7.6419175455539889E-3</c:v>
                </c:pt>
                <c:pt idx="22">
                  <c:v>7.3846744029921751E-3</c:v>
                </c:pt>
                <c:pt idx="23">
                  <c:v>4.2513759460982792E-2</c:v>
                </c:pt>
                <c:pt idx="24">
                  <c:v>6.7937785649745841E-2</c:v>
                </c:pt>
                <c:pt idx="25">
                  <c:v>5.7605335774470356E-2</c:v>
                </c:pt>
                <c:pt idx="26">
                  <c:v>9.036438394918278E-2</c:v>
                </c:pt>
                <c:pt idx="27">
                  <c:v>4.9094244329023651E-2</c:v>
                </c:pt>
                <c:pt idx="28">
                  <c:v>2.0301166928026193E-2</c:v>
                </c:pt>
                <c:pt idx="29">
                  <c:v>3.2095283886411474E-2</c:v>
                </c:pt>
                <c:pt idx="30">
                  <c:v>6.0550481079959306E-2</c:v>
                </c:pt>
                <c:pt idx="31">
                  <c:v>4.7610958557873229E-2</c:v>
                </c:pt>
                <c:pt idx="32">
                  <c:v>9.0351425566440158E-2</c:v>
                </c:pt>
                <c:pt idx="33">
                  <c:v>0.13484634212760604</c:v>
                </c:pt>
                <c:pt idx="34">
                  <c:v>0.18565353069420687</c:v>
                </c:pt>
                <c:pt idx="35">
                  <c:v>0.22990557380456522</c:v>
                </c:pt>
                <c:pt idx="36">
                  <c:v>0.2208945582169779</c:v>
                </c:pt>
                <c:pt idx="37">
                  <c:v>0.14376619998312856</c:v>
                </c:pt>
                <c:pt idx="38">
                  <c:v>0.1396609586701365</c:v>
                </c:pt>
                <c:pt idx="39">
                  <c:v>0.11152298525214177</c:v>
                </c:pt>
                <c:pt idx="40">
                  <c:v>0.10609297383016125</c:v>
                </c:pt>
                <c:pt idx="41">
                  <c:v>0.157008191686556</c:v>
                </c:pt>
                <c:pt idx="42">
                  <c:v>0.16777352852592298</c:v>
                </c:pt>
                <c:pt idx="43">
                  <c:v>0.23464513436784418</c:v>
                </c:pt>
                <c:pt idx="44">
                  <c:v>0.3021350218576484</c:v>
                </c:pt>
                <c:pt idx="45">
                  <c:v>0.31022316965249419</c:v>
                </c:pt>
                <c:pt idx="46">
                  <c:v>0.32192183080137005</c:v>
                </c:pt>
                <c:pt idx="47">
                  <c:v>0.29314831927530571</c:v>
                </c:pt>
                <c:pt idx="48">
                  <c:v>0.39804277100260355</c:v>
                </c:pt>
                <c:pt idx="49">
                  <c:v>0.34259827762565243</c:v>
                </c:pt>
                <c:pt idx="50">
                  <c:v>0.40447647973344236</c:v>
                </c:pt>
                <c:pt idx="51">
                  <c:v>0.35665177201072717</c:v>
                </c:pt>
                <c:pt idx="52">
                  <c:v>0.35969622215030261</c:v>
                </c:pt>
                <c:pt idx="53">
                  <c:v>0.41158710358655326</c:v>
                </c:pt>
                <c:pt idx="54">
                  <c:v>0.44056480586642688</c:v>
                </c:pt>
                <c:pt idx="55">
                  <c:v>0.52082036826825662</c:v>
                </c:pt>
                <c:pt idx="56">
                  <c:v>0.48783595970456184</c:v>
                </c:pt>
                <c:pt idx="57">
                  <c:v>0.38409737005773215</c:v>
                </c:pt>
                <c:pt idx="58">
                  <c:v>0.31223178312799327</c:v>
                </c:pt>
                <c:pt idx="59">
                  <c:v>0.29893282586082659</c:v>
                </c:pt>
                <c:pt idx="60">
                  <c:v>0.34987088126304466</c:v>
                </c:pt>
                <c:pt idx="61">
                  <c:v>0.42298085783852257</c:v>
                </c:pt>
                <c:pt idx="62">
                  <c:v>0.4754036744713126</c:v>
                </c:pt>
                <c:pt idx="63">
                  <c:v>0.39754804304364177</c:v>
                </c:pt>
                <c:pt idx="64">
                  <c:v>0.39321840359781168</c:v>
                </c:pt>
                <c:pt idx="65">
                  <c:v>0.32477305990718097</c:v>
                </c:pt>
                <c:pt idx="66">
                  <c:v>0.32705976540836712</c:v>
                </c:pt>
                <c:pt idx="67">
                  <c:v>0.36712997161665117</c:v>
                </c:pt>
                <c:pt idx="68">
                  <c:v>0.31250192050288783</c:v>
                </c:pt>
                <c:pt idx="69">
                  <c:v>0.31938205193424718</c:v>
                </c:pt>
                <c:pt idx="70">
                  <c:v>0.42781959493506849</c:v>
                </c:pt>
                <c:pt idx="71">
                  <c:v>0.43442952484112363</c:v>
                </c:pt>
                <c:pt idx="72">
                  <c:v>0.47814552712872715</c:v>
                </c:pt>
                <c:pt idx="73">
                  <c:v>0.52057480050024485</c:v>
                </c:pt>
                <c:pt idx="74">
                  <c:v>0.53538937534500897</c:v>
                </c:pt>
                <c:pt idx="75">
                  <c:v>0.48964211448731154</c:v>
                </c:pt>
                <c:pt idx="76">
                  <c:v>0.52999804662002714</c:v>
                </c:pt>
                <c:pt idx="77">
                  <c:v>0.44047448208968687</c:v>
                </c:pt>
                <c:pt idx="78">
                  <c:v>0.48458417544110644</c:v>
                </c:pt>
                <c:pt idx="79">
                  <c:v>0.40466598004344934</c:v>
                </c:pt>
                <c:pt idx="80">
                  <c:v>0.44459890437515437</c:v>
                </c:pt>
                <c:pt idx="81">
                  <c:v>0.49607004968128487</c:v>
                </c:pt>
                <c:pt idx="82">
                  <c:v>0.51331945332303963</c:v>
                </c:pt>
                <c:pt idx="83">
                  <c:v>0.39293934931598029</c:v>
                </c:pt>
                <c:pt idx="84">
                  <c:v>0.37453357039048041</c:v>
                </c:pt>
                <c:pt idx="85">
                  <c:v>0.35531539067759832</c:v>
                </c:pt>
                <c:pt idx="86">
                  <c:v>0.35312208817281365</c:v>
                </c:pt>
                <c:pt idx="87">
                  <c:v>0.41270184525445774</c:v>
                </c:pt>
                <c:pt idx="88">
                  <c:v>0.45569294791339576</c:v>
                </c:pt>
                <c:pt idx="89">
                  <c:v>0.44712046452594634</c:v>
                </c:pt>
                <c:pt idx="90">
                  <c:v>0.49473148723422899</c:v>
                </c:pt>
                <c:pt idx="91">
                  <c:v>0.4552657703357601</c:v>
                </c:pt>
                <c:pt idx="92">
                  <c:v>0.52391408592241739</c:v>
                </c:pt>
                <c:pt idx="93">
                  <c:v>0.56170829974792125</c:v>
                </c:pt>
                <c:pt idx="94">
                  <c:v>0.56853152976595034</c:v>
                </c:pt>
                <c:pt idx="95">
                  <c:v>0.54668279835633826</c:v>
                </c:pt>
                <c:pt idx="96">
                  <c:v>0.53600996640763809</c:v>
                </c:pt>
                <c:pt idx="97">
                  <c:v>0.56567298751344364</c:v>
                </c:pt>
                <c:pt idx="98">
                  <c:v>0.61075032564351694</c:v>
                </c:pt>
                <c:pt idx="99">
                  <c:v>0.64439439286929723</c:v>
                </c:pt>
                <c:pt idx="100">
                  <c:v>0.70915955586105417</c:v>
                </c:pt>
                <c:pt idx="101">
                  <c:v>0.66959844730348572</c:v>
                </c:pt>
                <c:pt idx="102">
                  <c:v>0.77473904415248174</c:v>
                </c:pt>
              </c:numCache>
            </c:numRef>
          </c:val>
          <c:smooth val="0"/>
        </c:ser>
        <c:ser>
          <c:idx val="4"/>
          <c:order val="4"/>
          <c:tx>
            <c:strRef>
              <c:f>市场表现!$T$2</c:f>
              <c:strCache>
                <c:ptCount val="1"/>
                <c:pt idx="0">
                  <c:v>增值服务Ⅱ(中信)</c:v>
                </c:pt>
              </c:strCache>
            </c:strRef>
          </c:tx>
          <c:marker>
            <c:symbol val="none"/>
          </c:marker>
          <c:val>
            <c:numRef>
              <c:f>[0]!_zs5</c:f>
              <c:numCache>
                <c:formatCode>0.0%</c:formatCode>
                <c:ptCount val="104"/>
                <c:pt idx="0">
                  <c:v>0</c:v>
                </c:pt>
                <c:pt idx="1">
                  <c:v>2.1231844710374315E-3</c:v>
                </c:pt>
                <c:pt idx="2">
                  <c:v>-3.8980103807655708E-2</c:v>
                </c:pt>
                <c:pt idx="3">
                  <c:v>-2.5561838464130959E-2</c:v>
                </c:pt>
                <c:pt idx="4">
                  <c:v>-2.54180350496509E-2</c:v>
                </c:pt>
                <c:pt idx="5">
                  <c:v>-3.0808144796144465E-2</c:v>
                </c:pt>
                <c:pt idx="6">
                  <c:v>-7.3206097994211627E-2</c:v>
                </c:pt>
                <c:pt idx="7">
                  <c:v>-4.1676765180400088E-2</c:v>
                </c:pt>
                <c:pt idx="8">
                  <c:v>-6.9189154547943721E-2</c:v>
                </c:pt>
                <c:pt idx="9">
                  <c:v>-0.11562480542903053</c:v>
                </c:pt>
                <c:pt idx="10">
                  <c:v>-0.10797083395820395</c:v>
                </c:pt>
                <c:pt idx="11">
                  <c:v>-0.17952649252270014</c:v>
                </c:pt>
                <c:pt idx="12">
                  <c:v>-0.14425679468962471</c:v>
                </c:pt>
                <c:pt idx="13">
                  <c:v>-0.11538322263972878</c:v>
                </c:pt>
                <c:pt idx="14">
                  <c:v>-9.5644988272987841E-2</c:v>
                </c:pt>
                <c:pt idx="15">
                  <c:v>-6.2907133647993052E-2</c:v>
                </c:pt>
                <c:pt idx="16">
                  <c:v>-7.4786546148521649E-2</c:v>
                </c:pt>
                <c:pt idx="17">
                  <c:v>1.7166011576695839E-2</c:v>
                </c:pt>
                <c:pt idx="18">
                  <c:v>5.0555149781763342E-2</c:v>
                </c:pt>
                <c:pt idx="19">
                  <c:v>1.9996924204745747E-2</c:v>
                </c:pt>
                <c:pt idx="20">
                  <c:v>2.6909213934585452E-2</c:v>
                </c:pt>
                <c:pt idx="21">
                  <c:v>0.11269620026396954</c:v>
                </c:pt>
                <c:pt idx="22">
                  <c:v>0.10364691885119481</c:v>
                </c:pt>
                <c:pt idx="23">
                  <c:v>0.14423386950760597</c:v>
                </c:pt>
                <c:pt idx="24">
                  <c:v>0.14981919065250016</c:v>
                </c:pt>
                <c:pt idx="25">
                  <c:v>0.10054003566081526</c:v>
                </c:pt>
                <c:pt idx="26">
                  <c:v>0.15029818801619088</c:v>
                </c:pt>
                <c:pt idx="27">
                  <c:v>0.20976845479323436</c:v>
                </c:pt>
                <c:pt idx="28">
                  <c:v>0.17667803865689335</c:v>
                </c:pt>
                <c:pt idx="29">
                  <c:v>0.18345685867172357</c:v>
                </c:pt>
                <c:pt idx="30">
                  <c:v>0.25268934528719478</c:v>
                </c:pt>
                <c:pt idx="31">
                  <c:v>0.33327413889238877</c:v>
                </c:pt>
                <c:pt idx="32">
                  <c:v>0.41661004117762146</c:v>
                </c:pt>
                <c:pt idx="33">
                  <c:v>0.53314282275508407</c:v>
                </c:pt>
                <c:pt idx="34">
                  <c:v>0.66701233904503221</c:v>
                </c:pt>
                <c:pt idx="35">
                  <c:v>0.69965493259171518</c:v>
                </c:pt>
                <c:pt idx="36">
                  <c:v>0.64935395708180121</c:v>
                </c:pt>
                <c:pt idx="37">
                  <c:v>0.55892713969016783</c:v>
                </c:pt>
                <c:pt idx="38">
                  <c:v>0.65148799627917331</c:v>
                </c:pt>
                <c:pt idx="39">
                  <c:v>0.57044044398088478</c:v>
                </c:pt>
                <c:pt idx="40">
                  <c:v>0.56553792854133911</c:v>
                </c:pt>
                <c:pt idx="41">
                  <c:v>0.70233848145504729</c:v>
                </c:pt>
                <c:pt idx="42">
                  <c:v>0.8311772228590808</c:v>
                </c:pt>
                <c:pt idx="43">
                  <c:v>0.89272239228442563</c:v>
                </c:pt>
                <c:pt idx="44">
                  <c:v>1.0683635006440326</c:v>
                </c:pt>
                <c:pt idx="45">
                  <c:v>1.0467030245001592</c:v>
                </c:pt>
                <c:pt idx="46">
                  <c:v>1.0334794495281709</c:v>
                </c:pt>
                <c:pt idx="47">
                  <c:v>0.95525230248284054</c:v>
                </c:pt>
                <c:pt idx="48">
                  <c:v>1.1279715790266192</c:v>
                </c:pt>
                <c:pt idx="49">
                  <c:v>0.99351304186685296</c:v>
                </c:pt>
                <c:pt idx="50">
                  <c:v>1.1725514190557411</c:v>
                </c:pt>
                <c:pt idx="51">
                  <c:v>1.0371791744520382</c:v>
                </c:pt>
                <c:pt idx="52">
                  <c:v>1.0989661003423059</c:v>
                </c:pt>
                <c:pt idx="53">
                  <c:v>1.2335033993963553</c:v>
                </c:pt>
                <c:pt idx="54">
                  <c:v>1.3155546231104416</c:v>
                </c:pt>
                <c:pt idx="55">
                  <c:v>1.3781589533126062</c:v>
                </c:pt>
                <c:pt idx="56">
                  <c:v>1.3155866662625813</c:v>
                </c:pt>
                <c:pt idx="57">
                  <c:v>1.0926077490067709</c:v>
                </c:pt>
                <c:pt idx="58">
                  <c:v>0.95653246548783177</c:v>
                </c:pt>
                <c:pt idx="59">
                  <c:v>0.87459543349478497</c:v>
                </c:pt>
                <c:pt idx="60">
                  <c:v>0.97450719759535676</c:v>
                </c:pt>
                <c:pt idx="61">
                  <c:v>1.0075193728642784</c:v>
                </c:pt>
                <c:pt idx="62">
                  <c:v>1.1260174677729688</c:v>
                </c:pt>
                <c:pt idx="63">
                  <c:v>0.95260010206916257</c:v>
                </c:pt>
                <c:pt idx="64">
                  <c:v>1.0358050529358951</c:v>
                </c:pt>
                <c:pt idx="65">
                  <c:v>0.92233721188625495</c:v>
                </c:pt>
                <c:pt idx="66">
                  <c:v>0.99460945606445295</c:v>
                </c:pt>
                <c:pt idx="67">
                  <c:v>1.0513864481433681</c:v>
                </c:pt>
                <c:pt idx="68">
                  <c:v>1.0805480612112781</c:v>
                </c:pt>
                <c:pt idx="69">
                  <c:v>1.1288709582317944</c:v>
                </c:pt>
                <c:pt idx="70">
                  <c:v>1.3170878314957437</c:v>
                </c:pt>
                <c:pt idx="71">
                  <c:v>1.4345653216155547</c:v>
                </c:pt>
                <c:pt idx="72">
                  <c:v>1.520563671176125</c:v>
                </c:pt>
                <c:pt idx="73">
                  <c:v>1.4452607005675109</c:v>
                </c:pt>
                <c:pt idx="74">
                  <c:v>1.4787314663146147</c:v>
                </c:pt>
                <c:pt idx="75">
                  <c:v>1.2128980026522003</c:v>
                </c:pt>
                <c:pt idx="76">
                  <c:v>1.2588193131806507</c:v>
                </c:pt>
                <c:pt idx="77">
                  <c:v>1.1510000112020773</c:v>
                </c:pt>
                <c:pt idx="78">
                  <c:v>1.201609347777703</c:v>
                </c:pt>
                <c:pt idx="79">
                  <c:v>1.0477640957088141</c:v>
                </c:pt>
                <c:pt idx="80">
                  <c:v>1.0810349608157406</c:v>
                </c:pt>
                <c:pt idx="81">
                  <c:v>1.1187129316523037</c:v>
                </c:pt>
                <c:pt idx="82">
                  <c:v>1.1453409647559192</c:v>
                </c:pt>
                <c:pt idx="83">
                  <c:v>1.0066549024589948</c:v>
                </c:pt>
                <c:pt idx="84">
                  <c:v>1.0797980430404661</c:v>
                </c:pt>
                <c:pt idx="85">
                  <c:v>1.0180431603023377</c:v>
                </c:pt>
                <c:pt idx="86">
                  <c:v>0.9504956745652311</c:v>
                </c:pt>
                <c:pt idx="87">
                  <c:v>1.0050572604181705</c:v>
                </c:pt>
                <c:pt idx="88">
                  <c:v>1.0659343865659823</c:v>
                </c:pt>
                <c:pt idx="89">
                  <c:v>1.0105134537385894</c:v>
                </c:pt>
                <c:pt idx="90">
                  <c:v>1.0406764804392186</c:v>
                </c:pt>
                <c:pt idx="91">
                  <c:v>1.0979721547613037</c:v>
                </c:pt>
                <c:pt idx="92">
                  <c:v>1.1690833774107587</c:v>
                </c:pt>
                <c:pt idx="93">
                  <c:v>1.3571914428979301</c:v>
                </c:pt>
                <c:pt idx="94">
                  <c:v>1.2529152104327639</c:v>
                </c:pt>
                <c:pt idx="95">
                  <c:v>1.1093893295956021</c:v>
                </c:pt>
                <c:pt idx="96">
                  <c:v>1.0473307750335388</c:v>
                </c:pt>
                <c:pt idx="97">
                  <c:v>1.0864177761861371</c:v>
                </c:pt>
                <c:pt idx="98">
                  <c:v>1.1550390114522573</c:v>
                </c:pt>
                <c:pt idx="99">
                  <c:v>1.2477532236149171</c:v>
                </c:pt>
                <c:pt idx="100">
                  <c:v>1.3104769558067617</c:v>
                </c:pt>
                <c:pt idx="101">
                  <c:v>1.2383188165117929</c:v>
                </c:pt>
                <c:pt idx="102">
                  <c:v>1.4046087083909029</c:v>
                </c:pt>
              </c:numCache>
            </c:numRef>
          </c:val>
          <c:smooth val="0"/>
        </c:ser>
        <c:dLbls>
          <c:showLegendKey val="0"/>
          <c:showVal val="0"/>
          <c:showCatName val="0"/>
          <c:showSerName val="0"/>
          <c:showPercent val="0"/>
          <c:showBubbleSize val="0"/>
        </c:dLbls>
        <c:marker val="1"/>
        <c:smooth val="0"/>
        <c:axId val="28546176"/>
        <c:axId val="28547712"/>
      </c:lineChart>
      <c:dateAx>
        <c:axId val="2854617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8547712"/>
        <c:crosses val="autoZero"/>
        <c:auto val="0"/>
        <c:lblOffset val="100"/>
        <c:baseTimeUnit val="days"/>
        <c:majorUnit val="2"/>
        <c:majorTimeUnit val="months"/>
        <c:minorUnit val="6"/>
        <c:minorTimeUnit val="days"/>
      </c:dateAx>
      <c:valAx>
        <c:axId val="28547712"/>
        <c:scaling>
          <c:orientation val="minMax"/>
        </c:scaling>
        <c:delete val="0"/>
        <c:axPos val="l"/>
        <c:numFmt formatCode="0%" sourceLinked="0"/>
        <c:majorTickMark val="out"/>
        <c:minorTickMark val="none"/>
        <c:tickLblPos val="nextTo"/>
        <c:crossAx val="28546176"/>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zh-CN" sz="1100" b="0" i="0" u="none" strike="noStrike" baseline="0">
              <a:solidFill>
                <a:srgbClr val="000000"/>
              </a:solidFill>
              <a:latin typeface="仿宋_GB2312"/>
              <a:ea typeface="仿宋_GB2312"/>
              <a:cs typeface="+mn-cs"/>
            </a:rPr>
            <a:t>股市场</a:t>
          </a:r>
          <a:r>
            <a:rPr lang="zh-CN" altLang="en-US" sz="1100" b="0" i="0" u="none" strike="noStrike" baseline="0">
              <a:solidFill>
                <a:srgbClr val="000000"/>
              </a:solidFill>
              <a:latin typeface="仿宋_GB2312"/>
              <a:ea typeface="仿宋_GB2312"/>
              <a:cs typeface="+mn-cs"/>
            </a:rPr>
            <a:t>放量上行，大盘有效突破</a:t>
          </a:r>
          <a:r>
            <a:rPr lang="en-US" altLang="zh-CN" sz="1100" b="0" i="0" u="none" strike="noStrike" baseline="0">
              <a:solidFill>
                <a:srgbClr val="000000"/>
              </a:solidFill>
              <a:latin typeface="仿宋_GB2312"/>
              <a:ea typeface="仿宋_GB2312"/>
              <a:cs typeface="+mn-cs"/>
            </a:rPr>
            <a:t>2300</a:t>
          </a:r>
          <a:r>
            <a:rPr lang="zh-CN" altLang="en-US" sz="1100" b="0" i="0" u="none" strike="noStrike" baseline="0">
              <a:solidFill>
                <a:srgbClr val="000000"/>
              </a:solidFill>
              <a:latin typeface="仿宋_GB2312"/>
              <a:ea typeface="仿宋_GB2312"/>
              <a:cs typeface="+mn-cs"/>
            </a:rPr>
            <a:t>关口。截至上周五收盘，上证综指报</a:t>
          </a:r>
          <a:r>
            <a:rPr lang="en-US" altLang="zh-CN" sz="1100" b="0" i="0" u="none" strike="noStrike" baseline="0">
              <a:solidFill>
                <a:srgbClr val="000000"/>
              </a:solidFill>
              <a:latin typeface="仿宋_GB2312"/>
              <a:ea typeface="仿宋_GB2312"/>
              <a:cs typeface="+mn-cs"/>
            </a:rPr>
            <a:t>2226.43</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4.93%</a:t>
          </a:r>
          <a:r>
            <a:rPr lang="zh-CN" altLang="en-US" sz="1100" b="0" i="0" u="none" strike="noStrike" baseline="0">
              <a:solidFill>
                <a:srgbClr val="000000"/>
              </a:solidFill>
              <a:latin typeface="仿宋_GB2312"/>
              <a:ea typeface="仿宋_GB2312"/>
              <a:cs typeface="+mn-cs"/>
            </a:rPr>
            <a:t>；深证成指报</a:t>
          </a:r>
          <a:r>
            <a:rPr lang="en-US" altLang="zh-CN" sz="1100" b="0" i="0" u="none" strike="noStrike" baseline="0">
              <a:solidFill>
                <a:srgbClr val="000000"/>
              </a:solidFill>
              <a:latin typeface="仿宋_GB2312"/>
              <a:ea typeface="仿宋_GB2312"/>
              <a:cs typeface="+mn-cs"/>
            </a:rPr>
            <a:t>8214.53</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4.75%</a:t>
          </a:r>
          <a:r>
            <a:rPr lang="zh-CN" altLang="en-US" sz="1100" b="0" i="0" u="none" strike="noStrike" baseline="0">
              <a:solidFill>
                <a:srgbClr val="000000"/>
              </a:solidFill>
              <a:latin typeface="仿宋_GB2312"/>
              <a:ea typeface="仿宋_GB2312"/>
              <a:cs typeface="+mn-cs"/>
            </a:rPr>
            <a:t>，两市成交量均也放大。中小板指周涨</a:t>
          </a:r>
          <a:r>
            <a:rPr lang="en-US" altLang="zh-CN" sz="1100" b="0" i="0" u="none" strike="noStrike" baseline="0">
              <a:solidFill>
                <a:srgbClr val="000000"/>
              </a:solidFill>
              <a:latin typeface="仿宋_GB2312"/>
              <a:ea typeface="仿宋_GB2312"/>
              <a:cs typeface="+mn-cs"/>
            </a:rPr>
            <a:t>4.73%</a:t>
          </a:r>
          <a:r>
            <a:rPr lang="zh-CN" altLang="en-US" sz="1100" b="0" i="0" u="none" strike="noStrike" baseline="0">
              <a:solidFill>
                <a:srgbClr val="000000"/>
              </a:solidFill>
              <a:latin typeface="仿宋_GB2312"/>
              <a:ea typeface="仿宋_GB2312"/>
              <a:cs typeface="+mn-cs"/>
            </a:rPr>
            <a:t>，创业板指上周涨</a:t>
          </a:r>
          <a:r>
            <a:rPr lang="en-US" altLang="zh-CN" sz="1100" b="0" i="0" u="none" strike="noStrike" baseline="0">
              <a:solidFill>
                <a:srgbClr val="000000"/>
              </a:solidFill>
              <a:latin typeface="仿宋_GB2312"/>
              <a:ea typeface="仿宋_GB2312"/>
              <a:cs typeface="+mn-cs"/>
            </a:rPr>
            <a:t>4.59%</a:t>
          </a:r>
          <a:r>
            <a:rPr lang="zh-CN" altLang="en-US" sz="1100" b="0" i="0" u="none" strike="noStrike" baseline="0">
              <a:solidFill>
                <a:srgbClr val="000000"/>
              </a:solidFill>
              <a:latin typeface="仿宋_GB2312"/>
              <a:ea typeface="仿宋_GB2312"/>
              <a:cs typeface="+mn-cs"/>
            </a:rPr>
            <a:t>。在大盘景气的行情带动下，通信板块走势明显强于大盘。当周上涨</a:t>
          </a:r>
          <a:r>
            <a:rPr lang="en-US" altLang="zh-CN" sz="1100" b="0" i="0" u="none" strike="noStrike" baseline="0">
              <a:solidFill>
                <a:srgbClr val="000000"/>
              </a:solidFill>
              <a:latin typeface="仿宋_GB2312"/>
              <a:ea typeface="仿宋_GB2312"/>
              <a:cs typeface="+mn-cs"/>
            </a:rPr>
            <a:t>6.29%</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2771.44</a:t>
          </a:r>
          <a:r>
            <a:rPr lang="zh-CN" altLang="en-US" sz="1100" b="0" i="0" u="none" strike="noStrike" baseline="0">
              <a:solidFill>
                <a:srgbClr val="000000"/>
              </a:solidFill>
              <a:latin typeface="仿宋_GB2312"/>
              <a:ea typeface="仿宋_GB2312"/>
              <a:cs typeface="+mn-cs"/>
            </a:rPr>
            <a:t>。个股方面，本周涨幅居前的有杰赛科技，拓维信息，天喻信息，新开普和中利科技，本周跌幅居前的有佳创视讯，青鸟华光，中电广通和富春通信。</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1"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cs typeface="+mn-cs"/>
            </a:rPr>
            <a:t> 2013</a:t>
          </a:r>
          <a:r>
            <a:rPr lang="zh-CN" altLang="en-US" sz="1100" b="0" i="0" u="none" strike="noStrike" baseline="0">
              <a:solidFill>
                <a:srgbClr val="000000"/>
              </a:solidFill>
              <a:latin typeface="仿宋_GB2312"/>
              <a:ea typeface="仿宋_GB2312"/>
              <a:cs typeface="+mn-cs"/>
            </a:rPr>
            <a:t>年，全球光纤用量达</a:t>
          </a:r>
          <a:r>
            <a:rPr lang="en-US" altLang="zh-CN" sz="1100" b="0" i="0" u="none" strike="noStrike" baseline="0">
              <a:solidFill>
                <a:srgbClr val="000000"/>
              </a:solidFill>
              <a:latin typeface="仿宋_GB2312"/>
              <a:ea typeface="仿宋_GB2312"/>
              <a:cs typeface="+mn-cs"/>
            </a:rPr>
            <a:t>2.54</a:t>
          </a:r>
          <a:r>
            <a:rPr lang="zh-CN" altLang="en-US" sz="1100" b="0" i="0" u="none" strike="noStrike" baseline="0">
              <a:solidFill>
                <a:srgbClr val="000000"/>
              </a:solidFill>
              <a:latin typeface="仿宋_GB2312"/>
              <a:ea typeface="仿宋_GB2312"/>
              <a:cs typeface="+mn-cs"/>
            </a:rPr>
            <a:t>亿芯公里，其中中国市场用量超过了</a:t>
          </a:r>
          <a:r>
            <a:rPr lang="en-US" altLang="zh-CN" sz="1100" b="0" i="0" u="none" strike="noStrike" baseline="0">
              <a:solidFill>
                <a:srgbClr val="000000"/>
              </a:solidFill>
              <a:latin typeface="仿宋_GB2312"/>
              <a:ea typeface="仿宋_GB2312"/>
              <a:cs typeface="+mn-cs"/>
            </a:rPr>
            <a:t>50%</a:t>
          </a:r>
          <a:r>
            <a:rPr lang="zh-CN" altLang="en-US" sz="1100" b="0" i="0" u="none" strike="noStrike" baseline="0">
              <a:solidFill>
                <a:srgbClr val="000000"/>
              </a:solidFill>
              <a:latin typeface="仿宋_GB2312"/>
              <a:ea typeface="仿宋_GB2312"/>
              <a:cs typeface="+mn-cs"/>
            </a:rPr>
            <a:t>。全球</a:t>
          </a:r>
          <a:r>
            <a:rPr lang="en-US" altLang="zh-CN" sz="1100" b="0" i="0" u="none" strike="noStrike" baseline="0">
              <a:solidFill>
                <a:srgbClr val="000000"/>
              </a:solidFill>
              <a:latin typeface="仿宋_GB2312"/>
              <a:ea typeface="仿宋_GB2312"/>
              <a:cs typeface="+mn-cs"/>
            </a:rPr>
            <a:t>FTTH</a:t>
          </a:r>
          <a:r>
            <a:rPr lang="zh-CN" altLang="en-US" sz="1100" b="0" i="0" u="none" strike="noStrike" baseline="0">
              <a:solidFill>
                <a:srgbClr val="000000"/>
              </a:solidFill>
              <a:latin typeface="仿宋_GB2312"/>
              <a:ea typeface="仿宋_GB2312"/>
              <a:cs typeface="+mn-cs"/>
            </a:rPr>
            <a:t>用户达到</a:t>
          </a:r>
          <a:r>
            <a:rPr lang="en-US" altLang="zh-CN" sz="1100" b="0" i="0" u="none" strike="noStrike" baseline="0">
              <a:solidFill>
                <a:srgbClr val="000000"/>
              </a:solidFill>
              <a:latin typeface="仿宋_GB2312"/>
              <a:ea typeface="仿宋_GB2312"/>
              <a:cs typeface="+mn-cs"/>
            </a:rPr>
            <a:t>1.28</a:t>
          </a:r>
          <a:r>
            <a:rPr lang="zh-CN" altLang="en-US" sz="1100" b="0" i="0" u="none" strike="noStrike" baseline="0">
              <a:solidFill>
                <a:srgbClr val="000000"/>
              </a:solidFill>
              <a:latin typeface="仿宋_GB2312"/>
              <a:ea typeface="仿宋_GB2312"/>
              <a:cs typeface="+mn-cs"/>
            </a:rPr>
            <a:t>亿，我国就有</a:t>
          </a:r>
          <a:r>
            <a:rPr lang="en-US" altLang="zh-CN" sz="1100" b="0" i="0" u="none" strike="noStrike" baseline="0">
              <a:solidFill>
                <a:srgbClr val="000000"/>
              </a:solidFill>
              <a:latin typeface="仿宋_GB2312"/>
              <a:ea typeface="仿宋_GB2312"/>
              <a:cs typeface="+mn-cs"/>
            </a:rPr>
            <a:t>4082</a:t>
          </a:r>
          <a:r>
            <a:rPr lang="zh-CN" altLang="en-US" sz="1100" b="0" i="0" u="none" strike="noStrike" baseline="0">
              <a:solidFill>
                <a:srgbClr val="000000"/>
              </a:solidFill>
              <a:latin typeface="仿宋_GB2312"/>
              <a:ea typeface="仿宋_GB2312"/>
              <a:cs typeface="+mn-cs"/>
            </a:rPr>
            <a:t>万户。截止到</a:t>
          </a:r>
          <a:r>
            <a:rPr lang="en-US" altLang="zh-CN" sz="1100" b="0" i="0" u="none" strike="noStrike" baseline="0">
              <a:solidFill>
                <a:srgbClr val="000000"/>
              </a:solidFill>
              <a:latin typeface="仿宋_GB2312"/>
              <a:ea typeface="仿宋_GB2312"/>
              <a:cs typeface="+mn-cs"/>
            </a:rPr>
            <a:t>2014</a:t>
          </a:r>
          <a:r>
            <a:rPr lang="zh-CN" altLang="en-US" sz="1100" b="0" i="0" u="none" strike="noStrike" baseline="0">
              <a:solidFill>
                <a:srgbClr val="000000"/>
              </a:solidFill>
              <a:latin typeface="仿宋_GB2312"/>
              <a:ea typeface="仿宋_GB2312"/>
              <a:cs typeface="+mn-cs"/>
            </a:rPr>
            <a:t>年</a:t>
          </a:r>
          <a:r>
            <a:rPr lang="en-US" altLang="zh-CN" sz="1100" b="0" i="0" u="none" strike="noStrike" baseline="0">
              <a:solidFill>
                <a:srgbClr val="000000"/>
              </a:solidFill>
              <a:latin typeface="仿宋_GB2312"/>
              <a:ea typeface="仿宋_GB2312"/>
              <a:cs typeface="+mn-cs"/>
            </a:rPr>
            <a:t>7</a:t>
          </a:r>
          <a:r>
            <a:rPr lang="zh-CN" altLang="en-US" sz="1100" b="0" i="0" u="none" strike="noStrike" baseline="0">
              <a:solidFill>
                <a:srgbClr val="000000"/>
              </a:solidFill>
              <a:latin typeface="仿宋_GB2312"/>
              <a:ea typeface="仿宋_GB2312"/>
              <a:cs typeface="+mn-cs"/>
            </a:rPr>
            <a:t>月底，我国光纤接入</a:t>
          </a:r>
          <a:r>
            <a:rPr lang="en-US" altLang="zh-CN" sz="1100" b="0" i="0" u="none" strike="noStrike" baseline="0">
              <a:solidFill>
                <a:srgbClr val="000000"/>
              </a:solidFill>
              <a:latin typeface="仿宋_GB2312"/>
              <a:ea typeface="仿宋_GB2312"/>
              <a:cs typeface="+mn-cs"/>
            </a:rPr>
            <a:t>FTTH/O</a:t>
          </a:r>
          <a:r>
            <a:rPr lang="zh-CN" altLang="en-US" sz="1100" b="0" i="0" u="none" strike="noStrike" baseline="0">
              <a:solidFill>
                <a:srgbClr val="000000"/>
              </a:solidFill>
              <a:latin typeface="仿宋_GB2312"/>
              <a:ea typeface="仿宋_GB2312"/>
              <a:cs typeface="+mn-cs"/>
            </a:rPr>
            <a:t>端口达到了</a:t>
          </a:r>
          <a:r>
            <a:rPr lang="en-US" altLang="zh-CN" sz="1100" b="0" i="0" u="none" strike="noStrike" baseline="0">
              <a:solidFill>
                <a:srgbClr val="000000"/>
              </a:solidFill>
              <a:latin typeface="仿宋_GB2312"/>
              <a:ea typeface="仿宋_GB2312"/>
              <a:cs typeface="+mn-cs"/>
            </a:rPr>
            <a:t>1.35</a:t>
          </a:r>
          <a:r>
            <a:rPr lang="zh-CN" altLang="en-US" sz="1100" b="0" i="0" u="none" strike="noStrike" baseline="0">
              <a:solidFill>
                <a:srgbClr val="000000"/>
              </a:solidFill>
              <a:latin typeface="仿宋_GB2312"/>
              <a:ea typeface="仿宋_GB2312"/>
              <a:cs typeface="+mn-cs"/>
            </a:rPr>
            <a:t>亿个，光纤接入</a:t>
          </a:r>
          <a:r>
            <a:rPr lang="en-US" altLang="zh-CN" sz="1100" b="0" i="0" u="none" strike="noStrike" baseline="0">
              <a:solidFill>
                <a:srgbClr val="000000"/>
              </a:solidFill>
              <a:latin typeface="仿宋_GB2312"/>
              <a:ea typeface="仿宋_GB2312"/>
              <a:cs typeface="+mn-cs"/>
            </a:rPr>
            <a:t>FTTH/O</a:t>
          </a:r>
          <a:r>
            <a:rPr lang="zh-CN" altLang="en-US" sz="1100" b="0" i="0" u="none" strike="noStrike" baseline="0">
              <a:solidFill>
                <a:srgbClr val="000000"/>
              </a:solidFill>
              <a:latin typeface="仿宋_GB2312"/>
              <a:ea typeface="仿宋_GB2312"/>
              <a:cs typeface="+mn-cs"/>
            </a:rPr>
            <a:t>用户总数达到</a:t>
          </a:r>
          <a:r>
            <a:rPr lang="en-US" altLang="zh-CN" sz="1100" b="0" i="0" u="none" strike="noStrike" baseline="0">
              <a:solidFill>
                <a:srgbClr val="000000"/>
              </a:solidFill>
              <a:latin typeface="仿宋_GB2312"/>
              <a:ea typeface="仿宋_GB2312"/>
              <a:cs typeface="+mn-cs"/>
            </a:rPr>
            <a:t>5516.3</a:t>
          </a:r>
          <a:r>
            <a:rPr lang="zh-CN" altLang="en-US" sz="1100" b="0" i="0" u="none" strike="noStrike" baseline="0">
              <a:solidFill>
                <a:srgbClr val="000000"/>
              </a:solidFill>
              <a:latin typeface="仿宋_GB2312"/>
              <a:ea typeface="仿宋_GB2312"/>
              <a:cs typeface="+mn-cs"/>
            </a:rPr>
            <a:t>万户。比</a:t>
          </a:r>
          <a:r>
            <a:rPr lang="en-US" altLang="zh-CN" sz="1100" b="0" i="0" u="none" strike="noStrike" baseline="0">
              <a:solidFill>
                <a:srgbClr val="000000"/>
              </a:solidFill>
              <a:latin typeface="仿宋_GB2312"/>
              <a:ea typeface="仿宋_GB2312"/>
              <a:cs typeface="+mn-cs"/>
            </a:rPr>
            <a:t>2013</a:t>
          </a:r>
          <a:r>
            <a:rPr lang="zh-CN" altLang="en-US" sz="1100" b="0" i="0" u="none" strike="noStrike" baseline="0">
              <a:solidFill>
                <a:srgbClr val="000000"/>
              </a:solidFill>
              <a:latin typeface="仿宋_GB2312"/>
              <a:ea typeface="仿宋_GB2312"/>
              <a:cs typeface="+mn-cs"/>
            </a:rPr>
            <a:t>年年末净增</a:t>
          </a:r>
          <a:r>
            <a:rPr lang="en-US" altLang="zh-CN" sz="1100" b="0" i="0" u="none" strike="noStrike" baseline="0">
              <a:solidFill>
                <a:srgbClr val="000000"/>
              </a:solidFill>
              <a:latin typeface="仿宋_GB2312"/>
              <a:ea typeface="仿宋_GB2312"/>
              <a:cs typeface="+mn-cs"/>
            </a:rPr>
            <a:t>1434.3</a:t>
          </a:r>
          <a:r>
            <a:rPr lang="zh-CN" altLang="en-US" sz="1100" b="0" i="0" u="none" strike="noStrike" baseline="0">
              <a:solidFill>
                <a:srgbClr val="000000"/>
              </a:solidFill>
              <a:latin typeface="仿宋_GB2312"/>
              <a:ea typeface="仿宋_GB2312"/>
              <a:cs typeface="+mn-cs"/>
            </a:rPr>
            <a:t>万户，是日本用户数的两倍。同时，</a:t>
          </a:r>
          <a:r>
            <a:rPr lang="en-US" altLang="zh-CN" sz="1100" b="0" i="0" u="none" strike="noStrike" baseline="0">
              <a:solidFill>
                <a:srgbClr val="000000"/>
              </a:solidFill>
              <a:latin typeface="仿宋_GB2312"/>
              <a:ea typeface="仿宋_GB2312"/>
              <a:cs typeface="+mn-cs"/>
            </a:rPr>
            <a:t>2013</a:t>
          </a:r>
          <a:r>
            <a:rPr lang="zh-CN" altLang="en-US" sz="1100" b="0" i="0" u="none" strike="noStrike" baseline="0">
              <a:solidFill>
                <a:srgbClr val="000000"/>
              </a:solidFill>
              <a:latin typeface="仿宋_GB2312"/>
              <a:ea typeface="仿宋_GB2312"/>
              <a:cs typeface="+mn-cs"/>
            </a:rPr>
            <a:t>年</a:t>
          </a:r>
          <a:r>
            <a:rPr lang="en-US" altLang="zh-CN" sz="1100" b="0" i="0" u="none" strike="noStrike" baseline="0">
              <a:solidFill>
                <a:srgbClr val="000000"/>
              </a:solidFill>
              <a:latin typeface="仿宋_GB2312"/>
              <a:ea typeface="仿宋_GB2312"/>
              <a:cs typeface="+mn-cs"/>
            </a:rPr>
            <a:t>8</a:t>
          </a:r>
          <a:r>
            <a:rPr lang="zh-CN" altLang="en-US" sz="1100" b="0" i="0" u="none" strike="noStrike" baseline="0">
              <a:solidFill>
                <a:srgbClr val="000000"/>
              </a:solidFill>
              <a:latin typeface="仿宋_GB2312"/>
              <a:ea typeface="仿宋_GB2312"/>
              <a:cs typeface="+mn-cs"/>
            </a:rPr>
            <a:t>月国务院印发</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宽带中国”战略及实施方案</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中“农村地区将宽带纳入电信普遍服务范围，重点解决宽带村村通问题。”工信部电信研究院有关人士表示，最近这几个月，工信部和相关部委的沟通十分顺利，基本达成共识：以普遍服务基金支持运营商在农村地区和经济不发达地区进行宽带建设。“宽带普遍服务基金有望在年底出台</a:t>
          </a:r>
          <a:r>
            <a:rPr lang="en-US" altLang="zh-CN" sz="1100" b="0" i="0" u="none" strike="noStrike" baseline="0">
              <a:solidFill>
                <a:srgbClr val="000000"/>
              </a:solidFill>
              <a:latin typeface="仿宋_GB2312"/>
              <a:ea typeface="仿宋_GB2312"/>
              <a:cs typeface="+mn-cs"/>
            </a:rPr>
            <a:t>.”</a:t>
          </a: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上月</a:t>
          </a:r>
          <a:r>
            <a:rPr lang="en-US" altLang="zh-CN" sz="1100" b="0" i="0" u="none" strike="noStrike" baseline="0">
              <a:solidFill>
                <a:srgbClr val="000000"/>
              </a:solidFill>
              <a:latin typeface="仿宋_GB2312"/>
              <a:ea typeface="仿宋_GB2312"/>
              <a:cs typeface="+mn-cs"/>
            </a:rPr>
            <a:t>28</a:t>
          </a:r>
          <a:r>
            <a:rPr lang="zh-CN" altLang="en-US" sz="1100" b="0" i="0" u="none" strike="noStrike" baseline="0">
              <a:solidFill>
                <a:srgbClr val="000000"/>
              </a:solidFill>
              <a:latin typeface="仿宋_GB2312"/>
              <a:ea typeface="仿宋_GB2312"/>
              <a:cs typeface="+mn-cs"/>
            </a:rPr>
            <a:t>日，中国电信获准扩大混合组网试验范围，新增了北京、广州等</a:t>
          </a:r>
          <a:r>
            <a:rPr lang="en-US" altLang="zh-CN" sz="1100" b="0" i="0" u="none" strike="noStrike" baseline="0">
              <a:solidFill>
                <a:srgbClr val="000000"/>
              </a:solidFill>
              <a:latin typeface="仿宋_GB2312"/>
              <a:ea typeface="仿宋_GB2312"/>
              <a:cs typeface="+mn-cs"/>
            </a:rPr>
            <a:t>24</a:t>
          </a:r>
          <a:r>
            <a:rPr lang="zh-CN" altLang="en-US" sz="1100" b="0" i="0" u="none" strike="noStrike" baseline="0">
              <a:solidFill>
                <a:srgbClr val="000000"/>
              </a:solidFill>
              <a:latin typeface="仿宋_GB2312"/>
              <a:ea typeface="仿宋_GB2312"/>
              <a:cs typeface="+mn-cs"/>
            </a:rPr>
            <a:t>个城市，中国电信</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试验网范围增至</a:t>
          </a:r>
          <a:r>
            <a:rPr lang="en-US" altLang="zh-CN" sz="1100" b="0" i="0" u="none" strike="noStrike" baseline="0">
              <a:solidFill>
                <a:srgbClr val="000000"/>
              </a:solidFill>
              <a:latin typeface="仿宋_GB2312"/>
              <a:ea typeface="仿宋_GB2312"/>
              <a:cs typeface="+mn-cs"/>
            </a:rPr>
            <a:t>40</a:t>
          </a:r>
          <a:r>
            <a:rPr lang="zh-CN" altLang="en-US" sz="1100" b="0" i="0" u="none" strike="noStrike" baseline="0">
              <a:solidFill>
                <a:srgbClr val="000000"/>
              </a:solidFill>
              <a:latin typeface="仿宋_GB2312"/>
              <a:ea typeface="仿宋_GB2312"/>
              <a:cs typeface="+mn-cs"/>
            </a:rPr>
            <a:t>个城市。昨天，中国电信正式在新增的这</a:t>
          </a:r>
          <a:r>
            <a:rPr lang="en-US" altLang="zh-CN" sz="1100" b="0" i="0" u="none" strike="noStrike" baseline="0">
              <a:solidFill>
                <a:srgbClr val="000000"/>
              </a:solidFill>
              <a:latin typeface="仿宋_GB2312"/>
              <a:ea typeface="仿宋_GB2312"/>
              <a:cs typeface="+mn-cs"/>
            </a:rPr>
            <a:t>24</a:t>
          </a:r>
          <a:r>
            <a:rPr lang="zh-CN" altLang="en-US" sz="1100" b="0" i="0" u="none" strike="noStrike" baseline="0">
              <a:solidFill>
                <a:srgbClr val="000000"/>
              </a:solidFill>
              <a:latin typeface="仿宋_GB2312"/>
              <a:ea typeface="仿宋_GB2312"/>
              <a:cs typeface="+mn-cs"/>
            </a:rPr>
            <a:t>个城市进行</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放号并开启</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手机业务。这些城市的用户到营业厅办理后，就可以使用电信的</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手机业务。中国电信推出一款极具个性化的专享实惠套餐“不带套、不浪费”个人定制卡，用户可根据自己的使用习惯和场景变更，对流量、语音、短信的数量进行</a:t>
          </a:r>
          <a:r>
            <a:rPr lang="en-US" altLang="zh-CN" sz="1100" b="0" i="0" u="none" strike="noStrike" baseline="0">
              <a:solidFill>
                <a:srgbClr val="000000"/>
              </a:solidFill>
              <a:latin typeface="仿宋_GB2312"/>
              <a:ea typeface="仿宋_GB2312"/>
              <a:cs typeface="+mn-cs"/>
            </a:rPr>
            <a:t>DIY</a:t>
          </a:r>
          <a:r>
            <a:rPr lang="zh-CN" altLang="en-US" sz="1100" b="0" i="0" u="none" strike="noStrike" baseline="0">
              <a:solidFill>
                <a:srgbClr val="000000"/>
              </a:solidFill>
              <a:latin typeface="仿宋_GB2312"/>
              <a:ea typeface="仿宋_GB2312"/>
              <a:cs typeface="+mn-cs"/>
            </a:rPr>
            <a:t>组合，随时更改自己套餐中的内容而不设任何档位限制。这一特色服务，使中电信在全国开创了“个人定制”套餐的先河，引领通信</a:t>
          </a:r>
          <a:r>
            <a:rPr lang="en-US" altLang="zh-CN" sz="1100" b="0" i="0" u="none" strike="noStrike" baseline="0">
              <a:solidFill>
                <a:srgbClr val="000000"/>
              </a:solidFill>
              <a:latin typeface="仿宋_GB2312"/>
              <a:ea typeface="仿宋_GB2312"/>
              <a:cs typeface="+mn-cs"/>
            </a:rPr>
            <a:t>DIY</a:t>
          </a:r>
          <a:r>
            <a:rPr lang="zh-CN" altLang="en-US" sz="1100" b="0" i="0" u="none" strike="noStrike" baseline="0">
              <a:solidFill>
                <a:srgbClr val="000000"/>
              </a:solidFill>
              <a:latin typeface="仿宋_GB2312"/>
              <a:ea typeface="仿宋_GB2312"/>
              <a:cs typeface="+mn-cs"/>
            </a:rPr>
            <a:t>的新时代。</a:t>
          </a:r>
          <a:endParaRPr lang="en-US" altLang="zh-CN" sz="1100" b="0" i="0" u="none" strike="noStrike" baseline="0">
            <a:solidFill>
              <a:srgbClr val="000000"/>
            </a:solidFill>
            <a:latin typeface="仿宋_GB2312"/>
            <a:ea typeface="仿宋_GB2312"/>
            <a:cs typeface="+mn-cs"/>
          </a:endParaRPr>
        </a:p>
        <a:p>
          <a:pPr algn="l" rtl="0">
            <a:defRPr sz="1000"/>
          </a:pPr>
          <a:endParaRPr lang="en-US" altLang="zh-CN"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p>
        <a:p>
          <a:pPr algn="l" rtl="0">
            <a:defRPr sz="1000"/>
          </a:pPr>
          <a:r>
            <a:rPr lang="zh-CN" altLang="en-US" sz="1100" b="0" i="0" u="none" strike="noStrike" baseline="0">
              <a:solidFill>
                <a:srgbClr val="000000"/>
              </a:solidFill>
              <a:latin typeface="仿宋_GB2312"/>
              <a:ea typeface="仿宋_GB2312"/>
            </a:rPr>
            <a:t>    本周通信板块随着市场行情而景气上行，走势明显强于大盘。 今年以来通信板块在宽带战略和</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建设的行业内驱力推动下业绩增长靓丽，相应在资本市场上也表现强劲。但是在大盘开始行情启动，进入上行区间之下，需要审慎的把握投资机会。市场抬升的主要动力已经开始出现由中小盘股向大盘股转换的趋势。我们建议持续关注专注于通信领域长期绩优的设备商和运营商标的，宽带战略进一步拓展普遍服务时，利好于光通信的器件和线缆提供商。以及在</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商用后终端放量将带动的终端及配件提供商。</a:t>
          </a:r>
          <a:endParaRPr lang="en-US" altLang="zh-CN" sz="1100" b="0" i="0" u="none" strike="noStrike" baseline="0">
            <a:solidFill>
              <a:srgbClr val="000000"/>
            </a:solidFill>
            <a:latin typeface="仿宋_GB2312"/>
            <a:ea typeface="仿宋_GB2312"/>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1" i="0" u="none" strike="noStrike" baseline="0">
              <a:solidFill>
                <a:srgbClr val="000000"/>
              </a:solidFill>
              <a:latin typeface="仿宋_GB2312"/>
              <a:ea typeface="仿宋_GB2312"/>
            </a:rPr>
            <a:t>    </a:t>
          </a:r>
          <a:r>
            <a:rPr lang="zh-CN" altLang="zh-CN" sz="1100" b="0" i="0" u="none" strike="noStrike" baseline="0">
              <a:solidFill>
                <a:srgbClr val="000000"/>
              </a:solidFill>
              <a:latin typeface="仿宋_GB2312"/>
              <a:ea typeface="仿宋_GB2312"/>
              <a:cs typeface="+mn-cs"/>
            </a:rPr>
            <a:t>创业板系统性风险；</a:t>
          </a:r>
          <a:r>
            <a:rPr lang="zh-CN" altLang="en-US" sz="1100" b="0" i="0" u="none" strike="noStrike" baseline="0">
              <a:solidFill>
                <a:srgbClr val="000000"/>
              </a:solidFill>
              <a:latin typeface="仿宋_GB2312"/>
              <a:ea typeface="仿宋_GB2312"/>
              <a:cs typeface="+mn-cs"/>
            </a:rPr>
            <a:t>板块估值切换的阶段性调整；</a:t>
          </a:r>
        </a:p>
      </xdr:txBody>
    </xdr:sp>
    <xdr:clientData/>
  </xdr:twoCellAnchor>
  <xdr:twoCellAnchor editAs="oneCell">
    <xdr:from>
      <xdr:col>7</xdr:col>
      <xdr:colOff>0</xdr:colOff>
      <xdr:row>15</xdr:row>
      <xdr:rowOff>9525</xdr:rowOff>
    </xdr:from>
    <xdr:to>
      <xdr:col>10</xdr:col>
      <xdr:colOff>11441</xdr:colOff>
      <xdr:row>25</xdr:row>
      <xdr:rowOff>95250</xdr:rowOff>
    </xdr:to>
    <xdr:pic>
      <xdr:nvPicPr>
        <xdr:cNvPr id="2" name="图片 1"/>
        <xdr:cNvPicPr>
          <a:picLocks noChangeAspect="1"/>
        </xdr:cNvPicPr>
      </xdr:nvPicPr>
      <xdr:blipFill>
        <a:blip xmlns:r="http://schemas.openxmlformats.org/officeDocument/2006/relationships" r:embed="rId2"/>
        <a:stretch>
          <a:fillRect/>
        </a:stretch>
      </xdr:blipFill>
      <xdr:spPr>
        <a:xfrm>
          <a:off x="4810125" y="2438400"/>
          <a:ext cx="2526041" cy="1895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4063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39938" name="Drop Down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6</xdr:row>
      <xdr:rowOff>9525</xdr:rowOff>
    </xdr:from>
    <xdr:to>
      <xdr:col>6</xdr:col>
      <xdr:colOff>638175</xdr:colOff>
      <xdr:row>19</xdr:row>
      <xdr:rowOff>164831</xdr:rowOff>
    </xdr:to>
    <xdr:pic>
      <xdr:nvPicPr>
        <xdr:cNvPr id="5" name="图片 4"/>
        <xdr:cNvPicPr>
          <a:picLocks noChangeAspect="1"/>
        </xdr:cNvPicPr>
      </xdr:nvPicPr>
      <xdr:blipFill>
        <a:blip xmlns:r="http://schemas.openxmlformats.org/officeDocument/2006/relationships" r:embed="rId3"/>
        <a:stretch>
          <a:fillRect/>
        </a:stretch>
      </xdr:blipFill>
      <xdr:spPr>
        <a:xfrm>
          <a:off x="76200" y="1238250"/>
          <a:ext cx="4676775" cy="2755631"/>
        </a:xfrm>
        <a:prstGeom prst="rect">
          <a:avLst/>
        </a:prstGeom>
      </xdr:spPr>
    </xdr:pic>
    <xdr:clientData/>
  </xdr:twoCellAnchor>
  <xdr:twoCellAnchor editAs="oneCell">
    <xdr:from>
      <xdr:col>7</xdr:col>
      <xdr:colOff>152400</xdr:colOff>
      <xdr:row>5</xdr:row>
      <xdr:rowOff>171450</xdr:rowOff>
    </xdr:from>
    <xdr:to>
      <xdr:col>14</xdr:col>
      <xdr:colOff>19050</xdr:colOff>
      <xdr:row>19</xdr:row>
      <xdr:rowOff>145781</xdr:rowOff>
    </xdr:to>
    <xdr:pic>
      <xdr:nvPicPr>
        <xdr:cNvPr id="6" name="图片 5"/>
        <xdr:cNvPicPr>
          <a:picLocks noChangeAspect="1"/>
        </xdr:cNvPicPr>
      </xdr:nvPicPr>
      <xdr:blipFill>
        <a:blip xmlns:r="http://schemas.openxmlformats.org/officeDocument/2006/relationships" r:embed="rId4"/>
        <a:stretch>
          <a:fillRect/>
        </a:stretch>
      </xdr:blipFill>
      <xdr:spPr>
        <a:xfrm>
          <a:off x="4953000" y="1219200"/>
          <a:ext cx="4714875" cy="2755631"/>
        </a:xfrm>
        <a:prstGeom prst="rect">
          <a:avLst/>
        </a:prstGeom>
      </xdr:spPr>
    </xdr:pic>
    <xdr:clientData/>
  </xdr:twoCellAnchor>
  <xdr:twoCellAnchor editAs="oneCell">
    <xdr:from>
      <xdr:col>7</xdr:col>
      <xdr:colOff>180975</xdr:colOff>
      <xdr:row>21</xdr:row>
      <xdr:rowOff>123825</xdr:rowOff>
    </xdr:from>
    <xdr:to>
      <xdr:col>14</xdr:col>
      <xdr:colOff>66675</xdr:colOff>
      <xdr:row>35</xdr:row>
      <xdr:rowOff>79106</xdr:rowOff>
    </xdr:to>
    <xdr:pic>
      <xdr:nvPicPr>
        <xdr:cNvPr id="10" name="图片 9"/>
        <xdr:cNvPicPr>
          <a:picLocks noChangeAspect="1"/>
        </xdr:cNvPicPr>
      </xdr:nvPicPr>
      <xdr:blipFill>
        <a:blip xmlns:r="http://schemas.openxmlformats.org/officeDocument/2006/relationships" r:embed="rId5"/>
        <a:stretch>
          <a:fillRect/>
        </a:stretch>
      </xdr:blipFill>
      <xdr:spPr>
        <a:xfrm>
          <a:off x="4981575" y="4352925"/>
          <a:ext cx="4733925" cy="2755631"/>
        </a:xfrm>
        <a:prstGeom prst="rect">
          <a:avLst/>
        </a:prstGeom>
      </xdr:spPr>
    </xdr:pic>
    <xdr:clientData/>
  </xdr:twoCellAnchor>
  <xdr:twoCellAnchor editAs="oneCell">
    <xdr:from>
      <xdr:col>0</xdr:col>
      <xdr:colOff>76200</xdr:colOff>
      <xdr:row>21</xdr:row>
      <xdr:rowOff>114300</xdr:rowOff>
    </xdr:from>
    <xdr:to>
      <xdr:col>6</xdr:col>
      <xdr:colOff>628650</xdr:colOff>
      <xdr:row>35</xdr:row>
      <xdr:rowOff>69581</xdr:rowOff>
    </xdr:to>
    <xdr:pic>
      <xdr:nvPicPr>
        <xdr:cNvPr id="14" name="图片 13"/>
        <xdr:cNvPicPr>
          <a:picLocks noChangeAspect="1"/>
        </xdr:cNvPicPr>
      </xdr:nvPicPr>
      <xdr:blipFill>
        <a:blip xmlns:r="http://schemas.openxmlformats.org/officeDocument/2006/relationships" r:embed="rId6"/>
        <a:stretch>
          <a:fillRect/>
        </a:stretch>
      </xdr:blipFill>
      <xdr:spPr>
        <a:xfrm>
          <a:off x="76200" y="4343400"/>
          <a:ext cx="4667250" cy="2755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1</xdr:row>
      <xdr:rowOff>0</xdr:rowOff>
    </xdr:from>
    <xdr:to>
      <xdr:col>2</xdr:col>
      <xdr:colOff>504825</xdr:colOff>
      <xdr:row>3</xdr:row>
      <xdr:rowOff>19050</xdr:rowOff>
    </xdr:to>
    <xdr:pic>
      <xdr:nvPicPr>
        <xdr:cNvPr id="7"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809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3</xdr:row>
      <xdr:rowOff>161925</xdr:rowOff>
    </xdr:from>
    <xdr:to>
      <xdr:col>7</xdr:col>
      <xdr:colOff>904875</xdr:colOff>
      <xdr:row>17</xdr:row>
      <xdr:rowOff>161925</xdr:rowOff>
    </xdr:to>
    <xdr:pic>
      <xdr:nvPicPr>
        <xdr:cNvPr id="8" name="图片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847725"/>
          <a:ext cx="5467350"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180976</xdr:colOff>
      <xdr:row>17</xdr:row>
      <xdr:rowOff>123825</xdr:rowOff>
    </xdr:from>
    <xdr:to>
      <xdr:col>7</xdr:col>
      <xdr:colOff>364832</xdr:colOff>
      <xdr:row>33</xdr:row>
      <xdr:rowOff>0</xdr:rowOff>
    </xdr:to>
    <xdr:pic>
      <xdr:nvPicPr>
        <xdr:cNvPr id="3" name="图片 2"/>
        <xdr:cNvPicPr>
          <a:picLocks noChangeAspect="1"/>
        </xdr:cNvPicPr>
      </xdr:nvPicPr>
      <xdr:blipFill>
        <a:blip xmlns:r="http://schemas.openxmlformats.org/officeDocument/2006/relationships" r:embed="rId4"/>
        <a:stretch>
          <a:fillRect/>
        </a:stretch>
      </xdr:blipFill>
      <xdr:spPr>
        <a:xfrm>
          <a:off x="180976" y="3352800"/>
          <a:ext cx="4984456" cy="2771775"/>
        </a:xfrm>
        <a:prstGeom prst="rect">
          <a:avLst/>
        </a:prstGeom>
      </xdr:spPr>
    </xdr:pic>
    <xdr:clientData/>
  </xdr:twoCellAnchor>
  <xdr:twoCellAnchor editAs="oneCell">
    <xdr:from>
      <xdr:col>0</xdr:col>
      <xdr:colOff>171451</xdr:colOff>
      <xdr:row>34</xdr:row>
      <xdr:rowOff>1</xdr:rowOff>
    </xdr:from>
    <xdr:to>
      <xdr:col>7</xdr:col>
      <xdr:colOff>371475</xdr:colOff>
      <xdr:row>48</xdr:row>
      <xdr:rowOff>66675</xdr:rowOff>
    </xdr:to>
    <xdr:pic>
      <xdr:nvPicPr>
        <xdr:cNvPr id="5" name="图片 4"/>
        <xdr:cNvPicPr>
          <a:picLocks noChangeAspect="1"/>
        </xdr:cNvPicPr>
      </xdr:nvPicPr>
      <xdr:blipFill>
        <a:blip xmlns:r="http://schemas.openxmlformats.org/officeDocument/2006/relationships" r:embed="rId5"/>
        <a:stretch>
          <a:fillRect/>
        </a:stretch>
      </xdr:blipFill>
      <xdr:spPr>
        <a:xfrm>
          <a:off x="171451" y="6305551"/>
          <a:ext cx="5000624" cy="2600324"/>
        </a:xfrm>
        <a:prstGeom prst="rect">
          <a:avLst/>
        </a:prstGeom>
      </xdr:spPr>
    </xdr:pic>
    <xdr:clientData/>
  </xdr:twoCellAnchor>
  <xdr:twoCellAnchor editAs="oneCell">
    <xdr:from>
      <xdr:col>0</xdr:col>
      <xdr:colOff>161925</xdr:colOff>
      <xdr:row>49</xdr:row>
      <xdr:rowOff>142876</xdr:rowOff>
    </xdr:from>
    <xdr:to>
      <xdr:col>7</xdr:col>
      <xdr:colOff>361950</xdr:colOff>
      <xdr:row>62</xdr:row>
      <xdr:rowOff>159669</xdr:rowOff>
    </xdr:to>
    <xdr:pic>
      <xdr:nvPicPr>
        <xdr:cNvPr id="6" name="图片 5"/>
        <xdr:cNvPicPr>
          <a:picLocks noChangeAspect="1"/>
        </xdr:cNvPicPr>
      </xdr:nvPicPr>
      <xdr:blipFill>
        <a:blip xmlns:r="http://schemas.openxmlformats.org/officeDocument/2006/relationships" r:embed="rId6"/>
        <a:stretch>
          <a:fillRect/>
        </a:stretch>
      </xdr:blipFill>
      <xdr:spPr>
        <a:xfrm>
          <a:off x="161925" y="9163051"/>
          <a:ext cx="5000625" cy="23694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2</xdr:col>
      <xdr:colOff>247650</xdr:colOff>
      <xdr:row>2</xdr:row>
      <xdr:rowOff>142875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1326;&#34701;\&#36890;&#20449;\&#21608;&#25253;\&#23384;&#26723;\&#21326;&#34701;&#35777;&#21048;_&#34892;&#19994;&#30740;&#31350;_&#36890;&#20449;&#34892;&#19994;&#21608;&#25253;%20201409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1326;&#34701;\&#36890;&#20449;\&#21608;&#25253;\&#21326;&#34701;&#35777;&#21048;_&#34892;&#19994;&#30740;&#31350;_&#20256;&#23186;&#34892;&#19994;&#21608;&#25253;201406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行业周报"/>
      <sheetName val="市场表现"/>
      <sheetName val="板块表现"/>
      <sheetName val="重点个股"/>
      <sheetName val="运营数据"/>
      <sheetName val="行业资讯"/>
      <sheetName val="运营商"/>
      <sheetName val="设备商"/>
      <sheetName val="公司资讯"/>
      <sheetName val="解禁与定增"/>
      <sheetName val="公司中报"/>
      <sheetName val="免责声明"/>
    </sheetNames>
    <sheetDataSet>
      <sheetData sheetId="0"/>
      <sheetData sheetId="1">
        <row r="2">
          <cell r="O2">
            <v>0</v>
          </cell>
        </row>
        <row r="4">
          <cell r="O4">
            <v>40790</v>
          </cell>
        </row>
        <row r="10">
          <cell r="B10">
            <v>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topLeftCell="A4" workbookViewId="0">
      <pane xSplit="10" topLeftCell="K1" activePane="topRight" state="frozenSplit"/>
      <selection pane="topRight" activeCell="A8" sqref="A8:G9"/>
    </sheetView>
  </sheetViews>
  <sheetFormatPr defaultRowHeight="14.25"/>
  <cols>
    <col min="1" max="4" width="9" style="56"/>
    <col min="5" max="5" width="2.25" style="56" customWidth="1"/>
    <col min="6" max="6" width="15.875" style="56" customWidth="1"/>
    <col min="7" max="8" width="9" style="56"/>
    <col min="9" max="9" width="11.125" style="56" customWidth="1"/>
    <col min="10" max="10" width="12.875" style="56" customWidth="1"/>
    <col min="11" max="16384" width="9" style="56"/>
  </cols>
  <sheetData>
    <row r="1" spans="1:10" ht="18" customHeight="1">
      <c r="A1" s="32"/>
      <c r="B1" s="30"/>
      <c r="C1" s="30"/>
      <c r="D1" s="30"/>
      <c r="E1" s="30"/>
      <c r="F1" s="30"/>
      <c r="G1" s="167" t="s">
        <v>12</v>
      </c>
      <c r="H1" s="167"/>
      <c r="I1" s="167"/>
      <c r="J1" s="168"/>
    </row>
    <row r="2" spans="1:10" ht="14.25" customHeight="1">
      <c r="A2" s="32"/>
      <c r="B2" s="30"/>
      <c r="C2" s="30"/>
      <c r="D2" s="30"/>
      <c r="E2" s="30"/>
      <c r="F2" s="30"/>
      <c r="G2" s="167"/>
      <c r="H2" s="167"/>
      <c r="I2" s="167"/>
      <c r="J2" s="168"/>
    </row>
    <row r="3" spans="1:10" ht="14.25" customHeight="1">
      <c r="A3" s="32"/>
      <c r="B3" s="30"/>
      <c r="C3" s="30"/>
      <c r="D3" s="30"/>
      <c r="E3" s="30"/>
      <c r="F3" s="30"/>
      <c r="G3" s="167"/>
      <c r="H3" s="167"/>
      <c r="I3" s="167"/>
      <c r="J3" s="168"/>
    </row>
    <row r="4" spans="1:10" ht="5.25" customHeight="1">
      <c r="A4" s="32"/>
      <c r="B4" s="30"/>
      <c r="C4" s="30"/>
      <c r="D4" s="30"/>
      <c r="E4" s="30"/>
      <c r="F4" s="30"/>
      <c r="G4" s="30"/>
      <c r="H4" s="30"/>
      <c r="I4" s="30"/>
      <c r="J4" s="31"/>
    </row>
    <row r="5" spans="1:10" ht="8.25" customHeight="1">
      <c r="A5" s="33"/>
      <c r="B5" s="59"/>
      <c r="C5" s="59"/>
      <c r="D5" s="59"/>
      <c r="E5" s="74"/>
      <c r="F5" s="75"/>
      <c r="G5" s="75"/>
      <c r="H5" s="75"/>
      <c r="I5" s="75"/>
      <c r="J5" s="75"/>
    </row>
    <row r="6" spans="1:10" ht="6.75" customHeight="1">
      <c r="A6" s="32"/>
      <c r="B6" s="30"/>
      <c r="C6" s="30"/>
      <c r="D6" s="30"/>
      <c r="E6" s="30"/>
      <c r="F6" s="30"/>
      <c r="G6" s="30"/>
      <c r="H6" s="30"/>
      <c r="I6" s="30"/>
      <c r="J6" s="31"/>
    </row>
    <row r="7" spans="1:10" ht="24.75" customHeight="1">
      <c r="A7" s="60" t="s">
        <v>132</v>
      </c>
      <c r="B7" s="61"/>
      <c r="C7" s="61"/>
      <c r="D7" s="61"/>
      <c r="E7" s="61"/>
      <c r="F7" s="61"/>
      <c r="G7" s="61"/>
      <c r="H7" s="176">
        <v>41891</v>
      </c>
      <c r="I7" s="177"/>
      <c r="J7" s="178"/>
    </row>
    <row r="8" spans="1:10" ht="12" customHeight="1">
      <c r="A8" s="179" t="s">
        <v>410</v>
      </c>
      <c r="B8" s="179"/>
      <c r="C8" s="179"/>
      <c r="D8" s="179"/>
      <c r="E8" s="179"/>
      <c r="F8" s="179"/>
      <c r="G8" s="180"/>
      <c r="H8" s="37"/>
      <c r="I8" s="38"/>
      <c r="J8" s="39"/>
    </row>
    <row r="9" spans="1:10" ht="14.25" customHeight="1">
      <c r="A9" s="181"/>
      <c r="B9" s="181"/>
      <c r="C9" s="181"/>
      <c r="D9" s="181"/>
      <c r="E9" s="181"/>
      <c r="F9" s="181"/>
      <c r="G9" s="182"/>
      <c r="H9" s="169" t="s">
        <v>31</v>
      </c>
      <c r="I9" s="170"/>
      <c r="J9" s="171"/>
    </row>
    <row r="10" spans="1:10" ht="14.25" customHeight="1">
      <c r="A10" s="183" t="s">
        <v>406</v>
      </c>
      <c r="B10" s="184"/>
      <c r="C10" s="184"/>
      <c r="D10" s="184"/>
      <c r="E10" s="184"/>
      <c r="F10" s="184"/>
      <c r="G10" s="185"/>
      <c r="H10" s="64"/>
      <c r="I10" s="58"/>
      <c r="J10" s="65"/>
    </row>
    <row r="11" spans="1:10" ht="15.75">
      <c r="A11" s="173" t="s">
        <v>46</v>
      </c>
      <c r="B11" s="174"/>
      <c r="C11" s="174"/>
      <c r="D11" s="174"/>
      <c r="E11" s="174"/>
      <c r="F11" s="174"/>
      <c r="G11" s="175"/>
      <c r="H11" s="169" t="s">
        <v>295</v>
      </c>
      <c r="I11" s="170"/>
      <c r="J11" s="171"/>
    </row>
    <row r="12" spans="1:10" ht="6.75" customHeight="1">
      <c r="A12" s="34"/>
      <c r="B12" s="35"/>
      <c r="C12" s="35"/>
      <c r="D12" s="35"/>
      <c r="E12" s="35"/>
      <c r="F12" s="35"/>
      <c r="G12" s="36"/>
      <c r="H12" s="40"/>
      <c r="I12" s="41"/>
      <c r="J12" s="42"/>
    </row>
    <row r="13" spans="1:10" ht="8.25" customHeight="1">
      <c r="A13" s="61"/>
      <c r="B13" s="61"/>
      <c r="C13" s="61"/>
      <c r="D13" s="61"/>
      <c r="E13" s="61"/>
      <c r="F13" s="61"/>
      <c r="G13" s="61"/>
      <c r="H13" s="40"/>
      <c r="I13" s="41"/>
      <c r="J13" s="42"/>
    </row>
    <row r="14" spans="1:10">
      <c r="A14" s="172"/>
      <c r="B14" s="172"/>
      <c r="C14" s="172"/>
      <c r="D14" s="172"/>
      <c r="E14" s="172"/>
      <c r="F14" s="172"/>
      <c r="G14" s="172"/>
      <c r="H14" s="43"/>
      <c r="I14" s="44"/>
      <c r="J14" s="45"/>
    </row>
    <row r="15" spans="1:10">
      <c r="A15" s="172"/>
      <c r="B15" s="172"/>
      <c r="C15" s="172"/>
      <c r="D15" s="172"/>
      <c r="E15" s="172"/>
      <c r="F15" s="172"/>
      <c r="G15" s="172"/>
      <c r="H15" s="62" t="s">
        <v>30</v>
      </c>
      <c r="I15" s="61"/>
      <c r="J15" s="63"/>
    </row>
    <row r="16" spans="1:10">
      <c r="A16" s="172"/>
      <c r="B16" s="172"/>
      <c r="C16" s="172"/>
      <c r="D16" s="172"/>
      <c r="E16" s="172"/>
      <c r="F16" s="172"/>
      <c r="G16" s="172"/>
      <c r="H16" s="41"/>
      <c r="I16" s="41"/>
      <c r="J16" s="42"/>
    </row>
    <row r="17" spans="1:10">
      <c r="A17" s="172"/>
      <c r="B17" s="172"/>
      <c r="C17" s="172"/>
      <c r="D17" s="172"/>
      <c r="E17" s="172"/>
      <c r="F17" s="172"/>
      <c r="G17" s="172"/>
      <c r="H17" s="41"/>
      <c r="I17" s="41"/>
      <c r="J17" s="42"/>
    </row>
    <row r="18" spans="1:10">
      <c r="A18" s="172"/>
      <c r="B18" s="172"/>
      <c r="C18" s="172"/>
      <c r="D18" s="172"/>
      <c r="E18" s="172"/>
      <c r="F18" s="172"/>
      <c r="G18" s="172"/>
      <c r="H18" s="41"/>
      <c r="I18" s="41"/>
      <c r="J18" s="42"/>
    </row>
    <row r="19" spans="1:10">
      <c r="A19" s="172"/>
      <c r="B19" s="172"/>
      <c r="C19" s="172"/>
      <c r="D19" s="172"/>
      <c r="E19" s="172"/>
      <c r="F19" s="172"/>
      <c r="G19" s="172"/>
      <c r="H19" s="41"/>
      <c r="I19" s="41"/>
      <c r="J19" s="42"/>
    </row>
    <row r="20" spans="1:10">
      <c r="A20" s="172"/>
      <c r="B20" s="172"/>
      <c r="C20" s="172"/>
      <c r="D20" s="172"/>
      <c r="E20" s="172"/>
      <c r="F20" s="172"/>
      <c r="G20" s="172"/>
      <c r="H20" s="41"/>
      <c r="I20" s="41"/>
      <c r="J20" s="42"/>
    </row>
    <row r="21" spans="1:10">
      <c r="A21" s="172"/>
      <c r="B21" s="172"/>
      <c r="C21" s="172"/>
      <c r="D21" s="172"/>
      <c r="E21" s="172"/>
      <c r="F21" s="172"/>
      <c r="G21" s="172"/>
      <c r="H21" s="41"/>
      <c r="I21" s="41"/>
      <c r="J21" s="42"/>
    </row>
    <row r="22" spans="1:10">
      <c r="A22" s="172"/>
      <c r="B22" s="172"/>
      <c r="C22" s="172"/>
      <c r="D22" s="172"/>
      <c r="E22" s="172"/>
      <c r="F22" s="172"/>
      <c r="G22" s="172"/>
      <c r="H22" s="41"/>
      <c r="I22" s="41"/>
      <c r="J22" s="42"/>
    </row>
    <row r="23" spans="1:10">
      <c r="A23" s="172"/>
      <c r="B23" s="172"/>
      <c r="C23" s="172"/>
      <c r="D23" s="172"/>
      <c r="E23" s="172"/>
      <c r="F23" s="172"/>
      <c r="G23" s="172"/>
      <c r="H23" s="41"/>
      <c r="I23" s="41"/>
      <c r="J23" s="42"/>
    </row>
    <row r="24" spans="1:10">
      <c r="A24" s="172"/>
      <c r="B24" s="172"/>
      <c r="C24" s="172"/>
      <c r="D24" s="172"/>
      <c r="E24" s="172"/>
      <c r="F24" s="172"/>
      <c r="G24" s="172"/>
      <c r="H24" s="41"/>
      <c r="I24" s="41"/>
      <c r="J24" s="42"/>
    </row>
    <row r="25" spans="1:10">
      <c r="A25" s="172"/>
      <c r="B25" s="172"/>
      <c r="C25" s="172"/>
      <c r="D25" s="172"/>
      <c r="E25" s="172"/>
      <c r="F25" s="172"/>
      <c r="G25" s="172"/>
      <c r="H25" s="41"/>
      <c r="I25" s="41"/>
      <c r="J25" s="42"/>
    </row>
    <row r="26" spans="1:10">
      <c r="A26" s="172"/>
      <c r="B26" s="172"/>
      <c r="C26" s="172"/>
      <c r="D26" s="172"/>
      <c r="E26" s="172"/>
      <c r="F26" s="172"/>
      <c r="G26" s="172"/>
      <c r="H26" s="47"/>
      <c r="I26" s="41"/>
      <c r="J26" s="42"/>
    </row>
    <row r="27" spans="1:10">
      <c r="A27" s="172"/>
      <c r="B27" s="172"/>
      <c r="C27" s="172"/>
      <c r="D27" s="172"/>
      <c r="E27" s="172"/>
      <c r="F27" s="172"/>
      <c r="G27" s="172"/>
      <c r="H27" s="41"/>
      <c r="I27" s="41"/>
      <c r="J27" s="42"/>
    </row>
    <row r="28" spans="1:10">
      <c r="A28" s="172"/>
      <c r="B28" s="172"/>
      <c r="C28" s="172"/>
      <c r="D28" s="172"/>
      <c r="E28" s="172"/>
      <c r="F28" s="172"/>
      <c r="G28" s="172"/>
      <c r="H28" s="41"/>
      <c r="I28" s="41"/>
      <c r="J28" s="42"/>
    </row>
    <row r="29" spans="1:10">
      <c r="A29" s="172"/>
      <c r="B29" s="172"/>
      <c r="C29" s="172"/>
      <c r="D29" s="172"/>
      <c r="E29" s="172"/>
      <c r="F29" s="172"/>
      <c r="G29" s="172"/>
      <c r="H29" s="41"/>
      <c r="I29" s="41"/>
      <c r="J29" s="42"/>
    </row>
    <row r="30" spans="1:10">
      <c r="A30" s="172"/>
      <c r="B30" s="172"/>
      <c r="C30" s="172"/>
      <c r="D30" s="172"/>
      <c r="E30" s="172"/>
      <c r="F30" s="172"/>
      <c r="G30" s="172"/>
      <c r="H30" s="41"/>
      <c r="I30" s="41"/>
      <c r="J30" s="42"/>
    </row>
    <row r="31" spans="1:10">
      <c r="A31" s="172"/>
      <c r="B31" s="172"/>
      <c r="C31" s="172"/>
      <c r="D31" s="172"/>
      <c r="E31" s="172"/>
      <c r="F31" s="172"/>
      <c r="G31" s="172"/>
      <c r="H31" s="41"/>
      <c r="I31" s="41"/>
      <c r="J31" s="42"/>
    </row>
    <row r="32" spans="1:10">
      <c r="A32" s="172"/>
      <c r="B32" s="172"/>
      <c r="C32" s="172"/>
      <c r="D32" s="172"/>
      <c r="E32" s="172"/>
      <c r="F32" s="172"/>
      <c r="G32" s="172"/>
      <c r="H32" s="41"/>
      <c r="I32" s="41"/>
      <c r="J32" s="42"/>
    </row>
    <row r="33" spans="1:10">
      <c r="A33" s="172"/>
      <c r="B33" s="172"/>
      <c r="C33" s="172"/>
      <c r="D33" s="172"/>
      <c r="E33" s="172"/>
      <c r="F33" s="172"/>
      <c r="G33" s="172"/>
      <c r="H33" s="41"/>
      <c r="I33" s="41"/>
      <c r="J33" s="42"/>
    </row>
    <row r="34" spans="1:10">
      <c r="A34" s="172"/>
      <c r="B34" s="172"/>
      <c r="C34" s="172"/>
      <c r="D34" s="172"/>
      <c r="E34" s="172"/>
      <c r="F34" s="172"/>
      <c r="G34" s="172"/>
      <c r="H34" s="41"/>
      <c r="I34" s="41"/>
      <c r="J34" s="42"/>
    </row>
    <row r="35" spans="1:10">
      <c r="A35" s="172"/>
      <c r="B35" s="172"/>
      <c r="C35" s="172"/>
      <c r="D35" s="172"/>
      <c r="E35" s="172"/>
      <c r="F35" s="172"/>
      <c r="G35" s="172"/>
      <c r="H35" s="41"/>
      <c r="I35" s="41"/>
      <c r="J35" s="42"/>
    </row>
    <row r="36" spans="1:10" ht="15">
      <c r="A36" s="172"/>
      <c r="B36" s="172"/>
      <c r="C36" s="172"/>
      <c r="D36" s="172"/>
      <c r="E36" s="172"/>
      <c r="F36" s="172"/>
      <c r="G36" s="172"/>
      <c r="H36" s="57" t="s">
        <v>214</v>
      </c>
      <c r="I36" s="71"/>
      <c r="J36" s="42"/>
    </row>
    <row r="37" spans="1:10" ht="15">
      <c r="A37" s="172"/>
      <c r="B37" s="172"/>
      <c r="C37" s="172"/>
      <c r="D37" s="172"/>
      <c r="E37" s="172"/>
      <c r="F37" s="172"/>
      <c r="G37" s="172"/>
      <c r="H37" s="57" t="s">
        <v>42</v>
      </c>
      <c r="I37" s="71"/>
      <c r="J37" s="42"/>
    </row>
    <row r="38" spans="1:10" ht="15">
      <c r="A38" s="172"/>
      <c r="B38" s="172"/>
      <c r="C38" s="172"/>
      <c r="D38" s="172"/>
      <c r="E38" s="172"/>
      <c r="F38" s="172"/>
      <c r="G38" s="172"/>
      <c r="H38" s="57" t="s">
        <v>44</v>
      </c>
      <c r="I38" s="71"/>
      <c r="J38" s="42"/>
    </row>
    <row r="39" spans="1:10" ht="15">
      <c r="A39" s="172"/>
      <c r="B39" s="172"/>
      <c r="C39" s="172"/>
      <c r="D39" s="172"/>
      <c r="E39" s="172"/>
      <c r="F39" s="172"/>
      <c r="G39" s="172"/>
      <c r="H39" s="57" t="s">
        <v>43</v>
      </c>
      <c r="I39" s="71"/>
      <c r="J39" s="42"/>
    </row>
    <row r="40" spans="1:10" ht="15">
      <c r="A40" s="172"/>
      <c r="B40" s="172"/>
      <c r="C40" s="172"/>
      <c r="D40" s="172"/>
      <c r="E40" s="172"/>
      <c r="F40" s="172"/>
      <c r="G40" s="172"/>
      <c r="H40" s="57"/>
      <c r="I40" s="71"/>
      <c r="J40" s="42"/>
    </row>
    <row r="41" spans="1:10" ht="15.75">
      <c r="A41" s="172"/>
      <c r="B41" s="172"/>
      <c r="C41" s="172"/>
      <c r="D41" s="172"/>
      <c r="E41" s="172"/>
      <c r="F41" s="172"/>
      <c r="G41" s="172"/>
      <c r="H41" s="68"/>
      <c r="I41" s="71"/>
      <c r="J41" s="42"/>
    </row>
    <row r="42" spans="1:10" ht="15">
      <c r="A42" s="172"/>
      <c r="B42" s="172"/>
      <c r="C42" s="172"/>
      <c r="D42" s="172"/>
      <c r="E42" s="172"/>
      <c r="F42" s="172"/>
      <c r="G42" s="172"/>
      <c r="H42" s="57" t="s">
        <v>36</v>
      </c>
      <c r="I42" s="77" t="s">
        <v>38</v>
      </c>
      <c r="J42" s="42"/>
    </row>
    <row r="43" spans="1:10" ht="15">
      <c r="A43" s="30"/>
      <c r="B43" s="30"/>
      <c r="C43" s="30"/>
      <c r="D43" s="30"/>
      <c r="E43" s="30"/>
      <c r="F43" s="30"/>
      <c r="G43" s="30"/>
      <c r="H43" s="57" t="s">
        <v>40</v>
      </c>
      <c r="I43" s="71"/>
      <c r="J43" s="42"/>
    </row>
    <row r="44" spans="1:10" ht="15">
      <c r="A44" s="30"/>
      <c r="B44" s="30"/>
      <c r="C44" s="30"/>
      <c r="D44" s="30"/>
      <c r="E44" s="30"/>
      <c r="F44" s="30"/>
      <c r="G44" s="30"/>
      <c r="H44" s="57" t="s">
        <v>39</v>
      </c>
      <c r="I44" s="71"/>
      <c r="J44" s="42"/>
    </row>
    <row r="45" spans="1:10" ht="15">
      <c r="A45" s="30"/>
      <c r="B45" s="30"/>
      <c r="C45" s="30"/>
      <c r="D45" s="30"/>
      <c r="E45" s="30"/>
      <c r="F45" s="30"/>
      <c r="G45" s="30"/>
      <c r="H45" s="57"/>
      <c r="I45" s="71"/>
      <c r="J45" s="42"/>
    </row>
    <row r="46" spans="1:10">
      <c r="A46" s="30"/>
      <c r="B46" s="30"/>
      <c r="C46" s="30"/>
      <c r="D46" s="30"/>
      <c r="E46" s="30"/>
      <c r="F46" s="30"/>
      <c r="G46" s="30"/>
      <c r="H46" s="46"/>
      <c r="I46" s="41"/>
      <c r="J46" s="42"/>
    </row>
    <row r="47" spans="1:10">
      <c r="A47" s="30"/>
      <c r="B47" s="30"/>
      <c r="C47" s="30"/>
      <c r="D47" s="30"/>
      <c r="E47" s="30"/>
      <c r="F47" s="30"/>
      <c r="G47" s="30"/>
      <c r="H47" s="46"/>
      <c r="I47" s="41"/>
      <c r="J47" s="42"/>
    </row>
    <row r="48" spans="1:10">
      <c r="A48" s="30"/>
      <c r="B48" s="30"/>
      <c r="C48" s="30"/>
      <c r="D48" s="30"/>
      <c r="E48" s="30"/>
      <c r="F48" s="30"/>
      <c r="G48" s="30"/>
      <c r="H48" s="46"/>
      <c r="I48" s="41"/>
      <c r="J48" s="42"/>
    </row>
    <row r="49" spans="8:10">
      <c r="H49" s="46"/>
      <c r="I49" s="41"/>
      <c r="J49" s="42"/>
    </row>
    <row r="50" spans="8:10">
      <c r="H50" s="46"/>
      <c r="I50" s="41"/>
      <c r="J50" s="42"/>
    </row>
    <row r="51" spans="8:10">
      <c r="H51" s="46"/>
      <c r="I51" s="41"/>
      <c r="J51" s="42"/>
    </row>
    <row r="52" spans="8:10">
      <c r="H52" s="46"/>
      <c r="I52" s="41"/>
      <c r="J52" s="42"/>
    </row>
    <row r="53" spans="8:10">
      <c r="H53" s="67"/>
      <c r="I53" s="44"/>
      <c r="J53" s="45"/>
    </row>
  </sheetData>
  <mergeCells count="8">
    <mergeCell ref="G1:J3"/>
    <mergeCell ref="H9:J9"/>
    <mergeCell ref="H11:J11"/>
    <mergeCell ref="A14:G42"/>
    <mergeCell ref="A11:G11"/>
    <mergeCell ref="H7:J7"/>
    <mergeCell ref="A8:G9"/>
    <mergeCell ref="A10:G10"/>
  </mergeCells>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52"/>
  <sheetViews>
    <sheetView showGridLines="0" topLeftCell="A13" workbookViewId="0">
      <pane xSplit="7" topLeftCell="H1" activePane="topRight" state="frozenSplit"/>
      <selection pane="topRight" activeCell="D37" sqref="D37"/>
    </sheetView>
  </sheetViews>
  <sheetFormatPr defaultRowHeight="12.75"/>
  <cols>
    <col min="1" max="1" width="9" style="1"/>
    <col min="2" max="2" width="9.5" style="1" bestFit="1" customWidth="1"/>
    <col min="3" max="3" width="9.125" style="1" bestFit="1" customWidth="1"/>
    <col min="4" max="4" width="14.875" style="1" customWidth="1"/>
    <col min="5" max="5" width="14.5" style="1" customWidth="1"/>
    <col min="6" max="6" width="13.625" style="1" customWidth="1"/>
    <col min="7" max="7" width="9" style="1"/>
    <col min="8" max="8" width="11.625" style="1" bestFit="1" customWidth="1"/>
    <col min="9" max="9" width="13" style="1" customWidth="1"/>
    <col min="10" max="11" width="12" style="1" customWidth="1"/>
    <col min="12" max="12" width="15.5" style="1" bestFit="1" customWidth="1"/>
    <col min="13" max="13" width="13.875" style="1" bestFit="1" customWidth="1"/>
    <col min="14" max="14" width="6.5" style="15" customWidth="1"/>
    <col min="15" max="15" width="11.625" style="3" customWidth="1"/>
    <col min="16" max="19" width="9" style="2"/>
    <col min="20" max="20" width="10.625" style="2" bestFit="1" customWidth="1"/>
    <col min="21" max="21" width="0.75" style="15" customWidth="1"/>
    <col min="22" max="22" width="11.625" style="1" customWidth="1"/>
    <col min="23" max="24" width="9" style="1"/>
    <col min="25" max="25" width="13.5" style="1" customWidth="1"/>
    <col min="26" max="26" width="16.375" style="1" customWidth="1"/>
    <col min="27" max="27" width="14" style="1" customWidth="1"/>
    <col min="28" max="28" width="0.75" style="15" customWidth="1"/>
    <col min="29" max="29" width="10.5" style="1" customWidth="1"/>
    <col min="30" max="32" width="10.375" style="1" customWidth="1"/>
    <col min="33" max="33" width="9" style="1"/>
    <col min="34" max="34" width="10.625" style="1" bestFit="1" customWidth="1"/>
    <col min="35" max="16384" width="9" style="1"/>
  </cols>
  <sheetData>
    <row r="1" spans="1:35" ht="19.5" customHeight="1">
      <c r="H1" s="145"/>
      <c r="I1" s="80" t="s">
        <v>153</v>
      </c>
      <c r="J1" s="80" t="s">
        <v>154</v>
      </c>
      <c r="K1" s="80" t="s">
        <v>155</v>
      </c>
      <c r="L1" s="80" t="s">
        <v>156</v>
      </c>
      <c r="M1" s="80" t="s">
        <v>272</v>
      </c>
      <c r="N1" s="29"/>
      <c r="O1" s="186" t="s">
        <v>4</v>
      </c>
      <c r="P1" s="186"/>
      <c r="Q1" s="186"/>
      <c r="R1" s="186"/>
      <c r="S1" s="186"/>
      <c r="T1" s="187"/>
      <c r="U1" s="29"/>
      <c r="V1" s="188" t="s">
        <v>5</v>
      </c>
      <c r="W1" s="186"/>
      <c r="X1" s="186"/>
      <c r="Y1" s="186"/>
      <c r="Z1" s="186"/>
      <c r="AA1" s="186"/>
      <c r="AB1" s="29"/>
      <c r="AC1" s="186" t="s">
        <v>6</v>
      </c>
      <c r="AD1" s="186"/>
      <c r="AE1" s="186"/>
      <c r="AF1" s="186"/>
      <c r="AG1" s="186"/>
      <c r="AH1" s="186"/>
    </row>
    <row r="2" spans="1:35">
      <c r="H2" s="80"/>
      <c r="I2" s="80" t="s">
        <v>157</v>
      </c>
      <c r="J2" s="80" t="s">
        <v>158</v>
      </c>
      <c r="K2" s="80" t="s">
        <v>159</v>
      </c>
      <c r="L2" s="80" t="s">
        <v>160</v>
      </c>
      <c r="M2" s="80" t="s">
        <v>273</v>
      </c>
      <c r="N2" s="26"/>
      <c r="O2" s="23"/>
      <c r="P2" s="23" t="str">
        <f t="array" ref="P2:T2">I2:M2</f>
        <v>沪深300</v>
      </c>
      <c r="Q2" s="23" t="str">
        <v>通信(中信)</v>
      </c>
      <c r="R2" s="23" t="str">
        <v>电信运营Ⅱ(中信)</v>
      </c>
      <c r="S2" s="23" t="str">
        <v>通信设备制造(中信)</v>
      </c>
      <c r="T2" s="27" t="str">
        <v>增值服务Ⅱ(中信)</v>
      </c>
      <c r="U2" s="26"/>
      <c r="V2" s="28"/>
      <c r="W2" s="23" t="str">
        <f t="array" ref="W2:AA2">I2:M2</f>
        <v>沪深300</v>
      </c>
      <c r="X2" s="23" t="str">
        <v>通信(中信)</v>
      </c>
      <c r="Y2" s="23" t="str">
        <v>电信运营Ⅱ(中信)</v>
      </c>
      <c r="Z2" s="23" t="str">
        <v>通信设备制造(中信)</v>
      </c>
      <c r="AA2" s="23" t="str">
        <v>增值服务Ⅱ(中信)</v>
      </c>
      <c r="AB2" s="26"/>
      <c r="AC2" s="23"/>
      <c r="AD2" s="23" t="str">
        <f t="array" ref="AD2:AH2">I2:M2</f>
        <v>沪深300</v>
      </c>
      <c r="AE2" s="23" t="str">
        <v>通信(中信)</v>
      </c>
      <c r="AF2" s="23" t="str">
        <v>电信运营Ⅱ(中信)</v>
      </c>
      <c r="AG2" s="23" t="str">
        <v>通信设备制造(中信)</v>
      </c>
      <c r="AH2" s="23" t="str">
        <v>增值服务Ⅱ(中信)</v>
      </c>
    </row>
    <row r="3" spans="1:35">
      <c r="H3" s="80" t="s">
        <v>35</v>
      </c>
      <c r="I3" s="80" t="s">
        <v>161</v>
      </c>
      <c r="J3" s="80" t="s">
        <v>161</v>
      </c>
      <c r="K3" s="80" t="s">
        <v>161</v>
      </c>
      <c r="L3" s="80" t="s">
        <v>161</v>
      </c>
      <c r="M3" s="80" t="s">
        <v>161</v>
      </c>
      <c r="N3" s="25"/>
      <c r="O3" s="12" t="s">
        <v>2</v>
      </c>
      <c r="P3" s="16" t="s">
        <v>11</v>
      </c>
      <c r="Q3" s="16" t="s">
        <v>3</v>
      </c>
      <c r="R3" s="24" t="s">
        <v>3</v>
      </c>
      <c r="S3" s="16" t="s">
        <v>11</v>
      </c>
      <c r="T3" s="24" t="s">
        <v>11</v>
      </c>
      <c r="U3" s="25"/>
      <c r="V3" s="11" t="s">
        <v>2</v>
      </c>
      <c r="W3" s="16" t="s">
        <v>11</v>
      </c>
      <c r="X3" s="16"/>
      <c r="Y3" s="16"/>
      <c r="Z3" s="16" t="s">
        <v>11</v>
      </c>
      <c r="AA3" s="16" t="s">
        <v>11</v>
      </c>
      <c r="AB3" s="25"/>
      <c r="AC3" s="12" t="s">
        <v>2</v>
      </c>
      <c r="AD3" s="16" t="s">
        <v>11</v>
      </c>
      <c r="AE3" s="16"/>
      <c r="AF3" s="16"/>
      <c r="AG3" s="16" t="s">
        <v>11</v>
      </c>
      <c r="AH3" s="16" t="s">
        <v>11</v>
      </c>
    </row>
    <row r="4" spans="1:35">
      <c r="A4" s="6"/>
      <c r="B4" s="7"/>
      <c r="H4" s="156">
        <v>40797</v>
      </c>
      <c r="I4" s="78">
        <v>2751.0949999999998</v>
      </c>
      <c r="J4" s="78">
        <v>2054.0825</v>
      </c>
      <c r="K4" s="78">
        <v>1744.9199000000001</v>
      </c>
      <c r="L4" s="78">
        <v>2063.5171</v>
      </c>
      <c r="M4" s="78">
        <v>1188.7511999999999</v>
      </c>
      <c r="O4" s="13">
        <f t="shared" ref="O4:O35" si="0">H4</f>
        <v>40797</v>
      </c>
      <c r="P4" s="2">
        <v>0</v>
      </c>
      <c r="Q4" s="2">
        <v>0</v>
      </c>
      <c r="R4" s="2">
        <v>0</v>
      </c>
      <c r="S4" s="2">
        <v>0</v>
      </c>
      <c r="T4" s="2">
        <v>0</v>
      </c>
      <c r="V4" s="13">
        <f>H54</f>
        <v>41161</v>
      </c>
      <c r="W4" s="79">
        <v>0</v>
      </c>
      <c r="X4" s="79">
        <v>0</v>
      </c>
      <c r="Y4" s="79">
        <v>0</v>
      </c>
      <c r="Z4" s="79">
        <v>0</v>
      </c>
      <c r="AA4" s="79">
        <v>0</v>
      </c>
      <c r="AC4" s="13">
        <f>H104</f>
        <v>41525</v>
      </c>
      <c r="AD4" s="79">
        <v>0</v>
      </c>
      <c r="AE4" s="79">
        <v>0</v>
      </c>
      <c r="AF4" s="79">
        <v>0</v>
      </c>
      <c r="AG4" s="79">
        <v>0</v>
      </c>
      <c r="AH4" s="79">
        <v>0</v>
      </c>
    </row>
    <row r="5" spans="1:35">
      <c r="A5" s="17" t="s">
        <v>10</v>
      </c>
      <c r="B5" s="18" t="str">
        <f>P2</f>
        <v>沪深300</v>
      </c>
      <c r="C5" s="18" t="str">
        <f>Q2</f>
        <v>通信(中信)</v>
      </c>
      <c r="D5" s="18" t="str">
        <f>R2</f>
        <v>电信运营Ⅱ(中信)</v>
      </c>
      <c r="E5" s="18" t="str">
        <f>S2</f>
        <v>通信设备制造(中信)</v>
      </c>
      <c r="F5" s="18" t="str">
        <f>T2</f>
        <v>增值服务Ⅱ(中信)</v>
      </c>
      <c r="H5" s="156">
        <v>40804</v>
      </c>
      <c r="I5" s="78">
        <v>2733.9870000000001</v>
      </c>
      <c r="J5" s="78">
        <v>2103.7568000000001</v>
      </c>
      <c r="K5" s="78">
        <v>1843.6225999999999</v>
      </c>
      <c r="L5" s="78">
        <v>2097.0063</v>
      </c>
      <c r="M5" s="78">
        <v>1210.787</v>
      </c>
      <c r="O5" s="13">
        <f t="shared" si="0"/>
        <v>40804</v>
      </c>
      <c r="P5" s="2">
        <f t="shared" ref="P5:P36" si="1">I5/I$4-1</f>
        <v>-6.2186147697551597E-3</v>
      </c>
      <c r="Q5" s="2">
        <f t="shared" ref="Q5:Q36" si="2">J5/J$4-1</f>
        <v>2.4183205883892223E-2</v>
      </c>
      <c r="R5" s="2">
        <f t="shared" ref="R5:R36" si="3">K5/K$4-1</f>
        <v>5.6565748376186109E-2</v>
      </c>
      <c r="S5" s="2">
        <f t="shared" ref="S5:S36" si="4">L5/L$4-1</f>
        <v>1.622918462851608E-2</v>
      </c>
      <c r="T5" s="2">
        <f t="shared" ref="T5:T36" si="5">M5/M$4-1</f>
        <v>1.853693186597849E-2</v>
      </c>
      <c r="V5" s="13">
        <f t="shared" ref="V5:V68" si="6">H55</f>
        <v>41168</v>
      </c>
      <c r="W5" s="79">
        <f>I55/I$54-1</f>
        <v>-7.0646247009842345E-4</v>
      </c>
      <c r="X5" s="79">
        <f t="shared" ref="X5:AA20" si="7">J55/J$54-1</f>
        <v>3.4118913430547515E-3</v>
      </c>
      <c r="Y5" s="79">
        <f t="shared" si="7"/>
        <v>-1.8134646270718813E-2</v>
      </c>
      <c r="Z5" s="79">
        <f t="shared" si="7"/>
        <v>9.3709635359451315E-3</v>
      </c>
      <c r="AA5" s="79">
        <f t="shared" si="7"/>
        <v>2.1231844710374315E-3</v>
      </c>
      <c r="AC5" s="13">
        <f t="shared" ref="AC5:AC56" si="8">H105</f>
        <v>41532</v>
      </c>
      <c r="AD5" s="79">
        <f>I105/I$104-1</f>
        <v>5.5611587500455917E-2</v>
      </c>
      <c r="AE5" s="79">
        <f t="shared" ref="AE5:AH20" si="9">J105/J$104-1</f>
        <v>-3.2615173640758943E-2</v>
      </c>
      <c r="AF5" s="79">
        <f t="shared" si="9"/>
        <v>4.3076906242691004E-2</v>
      </c>
      <c r="AG5" s="79">
        <f t="shared" si="9"/>
        <v>-3.4051625935232366E-2</v>
      </c>
      <c r="AH5" s="79">
        <f t="shared" si="9"/>
        <v>-6.2310260376962634E-2</v>
      </c>
    </row>
    <row r="6" spans="1:35">
      <c r="A6" s="19">
        <f>通信行业周报!H7-2</f>
        <v>41889</v>
      </c>
      <c r="B6" s="55">
        <f ca="1">OFFSET(I$1,MATCH($A$6,$H$1:$H$156)-1,0)/OFFSET(I$1,MATCH($A$6,$H$1:$H$156)-2,0)-1</f>
        <v>4.7458673806936469E-2</v>
      </c>
      <c r="C6" s="55">
        <f ca="1">OFFSET(J$1,MATCH($A$6,$H$1:$H$156)-1,0)/OFFSET(J$1,MATCH($A$6,$H$1:$H$156)-2,0)-1</f>
        <v>6.2898765795162959E-2</v>
      </c>
      <c r="D6" s="55">
        <f ca="1">OFFSET(K$1,MATCH($A$6,$H$1:$H$156)-1,0)/OFFSET(K$1,MATCH($A$6,$H$1:$H$156)-2,0)-1</f>
        <v>3.8644345348807896E-2</v>
      </c>
      <c r="E6" s="55">
        <f ca="1">OFFSET(L$1,MATCH($A$6,$H$1:$H$156)-1,0)/OFFSET(L$1,MATCH($A$6,$H$1:$H$156)-2,0)-1</f>
        <v>6.2973583270160116E-2</v>
      </c>
      <c r="F6" s="55">
        <f ca="1">OFFSET(M$1,MATCH($A$6,$H$1:$H$156)-1,0)/OFFSET(M$1,MATCH($A$6,$H$1:$H$156)-2,0)-1</f>
        <v>7.4292317364448301E-2</v>
      </c>
      <c r="H6" s="156">
        <v>40811</v>
      </c>
      <c r="I6" s="78">
        <v>2669.4780000000001</v>
      </c>
      <c r="J6" s="78">
        <v>2091.1300999999999</v>
      </c>
      <c r="K6" s="78">
        <v>1889.4489000000001</v>
      </c>
      <c r="L6" s="78">
        <v>2076.1257000000001</v>
      </c>
      <c r="M6" s="78">
        <v>1163.0052000000001</v>
      </c>
      <c r="O6" s="13">
        <f t="shared" si="0"/>
        <v>40811</v>
      </c>
      <c r="P6" s="2">
        <f t="shared" si="1"/>
        <v>-2.9667096192606879E-2</v>
      </c>
      <c r="Q6" s="2">
        <f t="shared" si="2"/>
        <v>1.8036081802945914E-2</v>
      </c>
      <c r="R6" s="2">
        <f t="shared" si="3"/>
        <v>8.2828443872982271E-2</v>
      </c>
      <c r="S6" s="2">
        <f t="shared" si="4"/>
        <v>6.1102474023597697E-3</v>
      </c>
      <c r="T6" s="2">
        <f t="shared" si="5"/>
        <v>-2.1658022301049962E-2</v>
      </c>
      <c r="V6" s="13">
        <f t="shared" si="6"/>
        <v>41175</v>
      </c>
      <c r="W6" s="79">
        <f t="shared" ref="W6:AA69" si="10">I56/I$54-1</f>
        <v>-5.0974050774670432E-2</v>
      </c>
      <c r="X6" s="79">
        <f t="shared" si="7"/>
        <v>-5.3286473072485796E-2</v>
      </c>
      <c r="Y6" s="79">
        <f t="shared" si="7"/>
        <v>-9.0673522996479017E-2</v>
      </c>
      <c r="Z6" s="79">
        <f t="shared" si="7"/>
        <v>-4.6262901850193994E-2</v>
      </c>
      <c r="AA6" s="79">
        <f t="shared" si="7"/>
        <v>-3.8980103807655708E-2</v>
      </c>
      <c r="AC6" s="13">
        <f t="shared" si="8"/>
        <v>41539</v>
      </c>
      <c r="AD6" s="79">
        <f t="shared" ref="AD6:AH56" si="11">I106/I$104-1</f>
        <v>3.1694193950076777E-2</v>
      </c>
      <c r="AE6" s="79">
        <f t="shared" si="9"/>
        <v>-2.1311756888932498E-2</v>
      </c>
      <c r="AF6" s="79">
        <f t="shared" si="9"/>
        <v>7.0769264174660229E-2</v>
      </c>
      <c r="AG6" s="79">
        <f t="shared" si="9"/>
        <v>-3.1883949805723066E-2</v>
      </c>
      <c r="AH6" s="79">
        <f t="shared" si="9"/>
        <v>-3.3870461277928143E-2</v>
      </c>
      <c r="AI6" s="2"/>
    </row>
    <row r="7" spans="1:35">
      <c r="A7" s="6"/>
      <c r="B7" s="7"/>
      <c r="H7" s="156">
        <v>40818</v>
      </c>
      <c r="I7" s="78">
        <v>2581.3510000000001</v>
      </c>
      <c r="J7" s="78">
        <v>1975.0875000000001</v>
      </c>
      <c r="K7" s="78">
        <v>1804.8466000000001</v>
      </c>
      <c r="L7" s="78">
        <v>1969.5908999999999</v>
      </c>
      <c r="M7" s="78">
        <v>1036.162</v>
      </c>
      <c r="O7" s="13">
        <f t="shared" si="0"/>
        <v>40818</v>
      </c>
      <c r="P7" s="2">
        <f t="shared" si="1"/>
        <v>-6.1700522882706554E-2</v>
      </c>
      <c r="Q7" s="2">
        <f t="shared" si="2"/>
        <v>-3.8457559518665807E-2</v>
      </c>
      <c r="R7" s="2">
        <f t="shared" si="3"/>
        <v>3.4343524880425802E-2</v>
      </c>
      <c r="S7" s="2">
        <f t="shared" si="4"/>
        <v>-4.5517529270777568E-2</v>
      </c>
      <c r="T7" s="2">
        <f t="shared" si="5"/>
        <v>-0.12836092194901672</v>
      </c>
      <c r="V7" s="13">
        <f t="shared" si="6"/>
        <v>41182</v>
      </c>
      <c r="W7" s="79">
        <f t="shared" si="10"/>
        <v>-1.0388925499497437E-2</v>
      </c>
      <c r="X7" s="79">
        <f t="shared" si="7"/>
        <v>-2.6584995642338627E-2</v>
      </c>
      <c r="Y7" s="79">
        <f t="shared" si="7"/>
        <v>-4.4038367371460607E-2</v>
      </c>
      <c r="Z7" s="79">
        <f t="shared" si="7"/>
        <v>-2.2495303388135879E-2</v>
      </c>
      <c r="AA7" s="79">
        <f t="shared" si="7"/>
        <v>-2.5561838464130959E-2</v>
      </c>
      <c r="AC7" s="13">
        <f t="shared" si="8"/>
        <v>41546</v>
      </c>
      <c r="AD7" s="79">
        <f t="shared" si="11"/>
        <v>1.5772874676284632E-2</v>
      </c>
      <c r="AE7" s="79">
        <f t="shared" si="9"/>
        <v>1.094332934567932E-2</v>
      </c>
      <c r="AF7" s="79">
        <f t="shared" si="9"/>
        <v>6.1539048106240557E-3</v>
      </c>
      <c r="AG7" s="79">
        <f t="shared" si="9"/>
        <v>5.0628287164058428E-3</v>
      </c>
      <c r="AH7" s="79">
        <f t="shared" si="9"/>
        <v>2.8055483431138173E-2</v>
      </c>
      <c r="AI7" s="2"/>
    </row>
    <row r="8" spans="1:35">
      <c r="A8" s="4" t="s">
        <v>7</v>
      </c>
      <c r="D8" s="5"/>
      <c r="H8" s="156">
        <v>40832</v>
      </c>
      <c r="I8" s="78">
        <v>2653.7820000000002</v>
      </c>
      <c r="J8" s="78">
        <v>2008.3788999999999</v>
      </c>
      <c r="K8" s="78">
        <v>1868.2982</v>
      </c>
      <c r="L8" s="78">
        <v>1985.4484</v>
      </c>
      <c r="M8" s="78">
        <v>1080.5824</v>
      </c>
      <c r="O8" s="13">
        <f t="shared" si="0"/>
        <v>40832</v>
      </c>
      <c r="P8" s="2">
        <f t="shared" si="1"/>
        <v>-3.5372460783796855E-2</v>
      </c>
      <c r="Q8" s="2">
        <f t="shared" si="2"/>
        <v>-2.2250128707099193E-2</v>
      </c>
      <c r="R8" s="2">
        <f t="shared" si="3"/>
        <v>7.0707142488316999E-2</v>
      </c>
      <c r="S8" s="2">
        <f t="shared" si="4"/>
        <v>-3.783283404823734E-2</v>
      </c>
      <c r="T8" s="2">
        <f t="shared" si="5"/>
        <v>-9.0993641057943719E-2</v>
      </c>
      <c r="V8" s="13">
        <f t="shared" si="6"/>
        <v>41196</v>
      </c>
      <c r="W8" s="79">
        <f t="shared" si="10"/>
        <v>-5.4583612228490397E-3</v>
      </c>
      <c r="X8" s="79">
        <f t="shared" si="7"/>
        <v>-2.8100811974352657E-2</v>
      </c>
      <c r="Y8" s="79">
        <f t="shared" si="7"/>
        <v>-4.1450036761585762E-2</v>
      </c>
      <c r="Z8" s="79">
        <f t="shared" si="7"/>
        <v>-2.577338931953399E-2</v>
      </c>
      <c r="AA8" s="79">
        <f t="shared" si="7"/>
        <v>-2.54180350496509E-2</v>
      </c>
      <c r="AC8" s="13">
        <f t="shared" si="8"/>
        <v>41553</v>
      </c>
      <c r="AD8" s="79">
        <f t="shared" si="11"/>
        <v>2.1738650986393049E-2</v>
      </c>
      <c r="AE8" s="79">
        <f t="shared" si="9"/>
        <v>3.3792943068302161E-2</v>
      </c>
      <c r="AF8" s="79">
        <f t="shared" si="9"/>
        <v>9.2308144727681896E-3</v>
      </c>
      <c r="AG8" s="79">
        <f t="shared" si="9"/>
        <v>2.5695215728948062E-2</v>
      </c>
      <c r="AH8" s="79">
        <f t="shared" si="9"/>
        <v>6.5822701732350275E-2</v>
      </c>
      <c r="AI8" s="2"/>
    </row>
    <row r="9" spans="1:35">
      <c r="H9" s="156">
        <v>40839</v>
      </c>
      <c r="I9" s="78">
        <v>2507.877</v>
      </c>
      <c r="J9" s="78">
        <v>1879.2166</v>
      </c>
      <c r="K9" s="78">
        <v>1801.3214</v>
      </c>
      <c r="L9" s="78">
        <v>1831.4039</v>
      </c>
      <c r="M9" s="78">
        <v>1047.9636</v>
      </c>
      <c r="O9" s="13">
        <f t="shared" si="0"/>
        <v>40839</v>
      </c>
      <c r="P9" s="2">
        <f t="shared" si="1"/>
        <v>-8.8407706749494275E-2</v>
      </c>
      <c r="Q9" s="2">
        <f t="shared" si="2"/>
        <v>-8.5130903943731573E-2</v>
      </c>
      <c r="R9" s="2">
        <f t="shared" si="3"/>
        <v>3.2323260225297412E-2</v>
      </c>
      <c r="S9" s="2">
        <f t="shared" si="4"/>
        <v>-0.11248426291209312</v>
      </c>
      <c r="T9" s="2">
        <f t="shared" si="5"/>
        <v>-0.11843319274882746</v>
      </c>
      <c r="V9" s="13">
        <f t="shared" si="6"/>
        <v>41203</v>
      </c>
      <c r="W9" s="79">
        <f t="shared" si="10"/>
        <v>6.5989722848340815E-3</v>
      </c>
      <c r="X9" s="79">
        <f t="shared" si="7"/>
        <v>-3.9655805324951054E-2</v>
      </c>
      <c r="Y9" s="79">
        <f t="shared" si="7"/>
        <v>-4.1457327833726243E-2</v>
      </c>
      <c r="Z9" s="79">
        <f t="shared" si="7"/>
        <v>-4.1766086436903382E-2</v>
      </c>
      <c r="AA9" s="79">
        <f t="shared" si="7"/>
        <v>-3.0808144796144465E-2</v>
      </c>
      <c r="AC9" s="13">
        <f t="shared" si="8"/>
        <v>41560</v>
      </c>
      <c r="AD9" s="79">
        <f t="shared" si="11"/>
        <v>4.6961932867415124E-2</v>
      </c>
      <c r="AE9" s="79">
        <f t="shared" si="9"/>
        <v>8.5305812856490304E-2</v>
      </c>
      <c r="AF9" s="79">
        <f t="shared" si="9"/>
        <v>7.6922998012613597E-2</v>
      </c>
      <c r="AG9" s="79">
        <f t="shared" si="9"/>
        <v>8.2837904524321715E-2</v>
      </c>
      <c r="AH9" s="79">
        <f t="shared" si="9"/>
        <v>9.4638742472769044E-2</v>
      </c>
      <c r="AI9" s="2"/>
    </row>
    <row r="10" spans="1:35">
      <c r="A10" s="70" t="s">
        <v>27</v>
      </c>
      <c r="B10" s="69">
        <v>2</v>
      </c>
      <c r="C10" s="69"/>
      <c r="D10" s="69"/>
      <c r="E10" s="69"/>
      <c r="F10" s="69"/>
      <c r="G10" s="69"/>
      <c r="H10" s="156">
        <v>40846</v>
      </c>
      <c r="I10" s="78">
        <v>2709.0169999999998</v>
      </c>
      <c r="J10" s="78">
        <v>2019.7328</v>
      </c>
      <c r="K10" s="78">
        <v>1917.6496999999999</v>
      </c>
      <c r="L10" s="78">
        <v>1976.1464000000001</v>
      </c>
      <c r="M10" s="78">
        <v>1119.0293999999999</v>
      </c>
      <c r="O10" s="13">
        <f t="shared" si="0"/>
        <v>40846</v>
      </c>
      <c r="P10" s="2">
        <f t="shared" si="1"/>
        <v>-1.5295000717895912E-2</v>
      </c>
      <c r="Q10" s="2">
        <f t="shared" si="2"/>
        <v>-1.6722648676477214E-2</v>
      </c>
      <c r="R10" s="2">
        <f t="shared" si="3"/>
        <v>9.8990102640241551E-2</v>
      </c>
      <c r="S10" s="2">
        <f t="shared" si="4"/>
        <v>-4.2340671661989071E-2</v>
      </c>
      <c r="T10" s="2">
        <f t="shared" si="5"/>
        <v>-5.8651297260520097E-2</v>
      </c>
      <c r="V10" s="13">
        <f t="shared" si="6"/>
        <v>41210</v>
      </c>
      <c r="W10" s="79">
        <f t="shared" si="10"/>
        <v>-2.9894971428620742E-2</v>
      </c>
      <c r="X10" s="79">
        <f t="shared" si="7"/>
        <v>-7.3979105465841188E-2</v>
      </c>
      <c r="Y10" s="79">
        <f t="shared" si="7"/>
        <v>-6.47741765390214E-2</v>
      </c>
      <c r="Z10" s="79">
        <f t="shared" si="7"/>
        <v>-7.7472204429393288E-2</v>
      </c>
      <c r="AA10" s="79">
        <f t="shared" si="7"/>
        <v>-7.3206097994211627E-2</v>
      </c>
      <c r="AC10" s="13">
        <f t="shared" si="8"/>
        <v>41567</v>
      </c>
      <c r="AD10" s="79">
        <f t="shared" si="11"/>
        <v>2.8956027317198929E-2</v>
      </c>
      <c r="AE10" s="79">
        <f t="shared" si="9"/>
        <v>6.0095216382370253E-2</v>
      </c>
      <c r="AF10" s="79">
        <f t="shared" si="9"/>
        <v>4.9230725566979716E-2</v>
      </c>
      <c r="AG10" s="79">
        <f t="shared" si="9"/>
        <v>5.9352706274540479E-2</v>
      </c>
      <c r="AH10" s="79">
        <f t="shared" si="9"/>
        <v>6.5837450820385168E-2</v>
      </c>
      <c r="AI10" s="2"/>
    </row>
    <row r="11" spans="1:35">
      <c r="A11" s="70" t="s">
        <v>28</v>
      </c>
      <c r="B11" s="69"/>
      <c r="C11" s="69"/>
      <c r="D11" s="69"/>
      <c r="E11" s="69"/>
      <c r="F11" s="69"/>
      <c r="G11" s="69"/>
      <c r="H11" s="156">
        <v>40853</v>
      </c>
      <c r="I11" s="78">
        <v>2763.7460000000001</v>
      </c>
      <c r="J11" s="78">
        <v>2154.3193000000001</v>
      </c>
      <c r="K11" s="78">
        <v>2005.7769000000001</v>
      </c>
      <c r="L11" s="78">
        <v>2112.9607000000001</v>
      </c>
      <c r="M11" s="78">
        <v>1224.5275999999999</v>
      </c>
      <c r="O11" s="13">
        <f t="shared" si="0"/>
        <v>40853</v>
      </c>
      <c r="P11" s="2">
        <f t="shared" si="1"/>
        <v>4.5985325842983205E-3</v>
      </c>
      <c r="Q11" s="2">
        <f t="shared" si="2"/>
        <v>4.8798818937408894E-2</v>
      </c>
      <c r="R11" s="2">
        <f t="shared" si="3"/>
        <v>0.14949511436026364</v>
      </c>
      <c r="S11" s="2">
        <f t="shared" si="4"/>
        <v>2.3960838512072424E-2</v>
      </c>
      <c r="T11" s="2">
        <f t="shared" si="5"/>
        <v>3.009578455104811E-2</v>
      </c>
      <c r="V11" s="13">
        <f t="shared" si="6"/>
        <v>41217</v>
      </c>
      <c r="W11" s="79">
        <f t="shared" si="10"/>
        <v>-4.4903738554510353E-3</v>
      </c>
      <c r="X11" s="79">
        <f t="shared" si="7"/>
        <v>-7.20284237926756E-2</v>
      </c>
      <c r="Y11" s="79">
        <f t="shared" si="7"/>
        <v>-6.47741765390214E-2</v>
      </c>
      <c r="Z11" s="79">
        <f t="shared" si="7"/>
        <v>-8.0955571671563864E-2</v>
      </c>
      <c r="AA11" s="79">
        <f t="shared" si="7"/>
        <v>-4.1676765180400088E-2</v>
      </c>
      <c r="AC11" s="13">
        <f t="shared" si="8"/>
        <v>41574</v>
      </c>
      <c r="AD11" s="79">
        <f t="shared" si="11"/>
        <v>4.5708212209609744E-3</v>
      </c>
      <c r="AE11" s="79">
        <f t="shared" si="9"/>
        <v>-1.4647813048519032E-2</v>
      </c>
      <c r="AF11" s="79">
        <f t="shared" si="9"/>
        <v>3.3846091769922815E-2</v>
      </c>
      <c r="AG11" s="79">
        <f t="shared" si="9"/>
        <v>-1.4510111041217355E-2</v>
      </c>
      <c r="AH11" s="79">
        <f t="shared" si="9"/>
        <v>-3.6797136006896602E-2</v>
      </c>
      <c r="AI11" s="2"/>
    </row>
    <row r="12" spans="1:35">
      <c r="A12" s="70" t="s">
        <v>29</v>
      </c>
      <c r="B12" s="69"/>
      <c r="C12" s="69"/>
      <c r="D12" s="69"/>
      <c r="E12" s="69"/>
      <c r="F12" s="69"/>
      <c r="G12" s="69"/>
      <c r="H12" s="156">
        <v>40860</v>
      </c>
      <c r="I12" s="78">
        <v>2695.002</v>
      </c>
      <c r="J12" s="78">
        <v>2112.7537000000002</v>
      </c>
      <c r="K12" s="78">
        <v>1875.3486</v>
      </c>
      <c r="L12" s="78">
        <v>2089.9380000000001</v>
      </c>
      <c r="M12" s="78">
        <v>1247.6824999999999</v>
      </c>
      <c r="O12" s="13">
        <f t="shared" si="0"/>
        <v>40860</v>
      </c>
      <c r="P12" s="2">
        <f t="shared" si="1"/>
        <v>-2.0389335882621262E-2</v>
      </c>
      <c r="Q12" s="2">
        <f t="shared" si="2"/>
        <v>2.8563214963371886E-2</v>
      </c>
      <c r="R12" s="2">
        <f t="shared" si="3"/>
        <v>7.4747671798573556E-2</v>
      </c>
      <c r="S12" s="2">
        <f t="shared" si="4"/>
        <v>1.2803819265660543E-2</v>
      </c>
      <c r="T12" s="2">
        <f t="shared" si="5"/>
        <v>4.9574124509821793E-2</v>
      </c>
      <c r="V12" s="13">
        <f t="shared" si="6"/>
        <v>41224</v>
      </c>
      <c r="W12" s="79">
        <f t="shared" si="10"/>
        <v>-3.2908549576877832E-2</v>
      </c>
      <c r="X12" s="79">
        <f t="shared" si="7"/>
        <v>-0.10753828507870788</v>
      </c>
      <c r="Y12" s="79">
        <f t="shared" si="7"/>
        <v>-0.10363559104784659</v>
      </c>
      <c r="Z12" s="79">
        <f t="shared" si="7"/>
        <v>-0.11712998765425364</v>
      </c>
      <c r="AA12" s="79">
        <f t="shared" si="7"/>
        <v>-6.9189154547943721E-2</v>
      </c>
      <c r="AC12" s="13">
        <f t="shared" si="8"/>
        <v>41581</v>
      </c>
      <c r="AD12" s="79">
        <f t="shared" si="11"/>
        <v>1.1526935060153898E-2</v>
      </c>
      <c r="AE12" s="79">
        <f t="shared" si="9"/>
        <v>-6.0576123166927065E-2</v>
      </c>
      <c r="AF12" s="79">
        <f t="shared" si="9"/>
        <v>4.9230811053314838E-2</v>
      </c>
      <c r="AG12" s="79">
        <f t="shared" si="9"/>
        <v>-6.5679061156621477E-2</v>
      </c>
      <c r="AH12" s="79">
        <f t="shared" si="9"/>
        <v>-9.9430996971200725E-2</v>
      </c>
    </row>
    <row r="13" spans="1:35">
      <c r="A13" s="70"/>
      <c r="B13" s="69"/>
      <c r="C13" s="69"/>
      <c r="D13" s="69"/>
      <c r="E13" s="69"/>
      <c r="F13" s="69"/>
      <c r="G13" s="69"/>
      <c r="H13" s="156">
        <v>40867</v>
      </c>
      <c r="I13" s="78">
        <v>2606.4949999999999</v>
      </c>
      <c r="J13" s="78">
        <v>2096.8930999999998</v>
      </c>
      <c r="K13" s="78">
        <v>1889.4489000000001</v>
      </c>
      <c r="L13" s="78">
        <v>2074.7849000000001</v>
      </c>
      <c r="M13" s="78">
        <v>1199.2651000000001</v>
      </c>
      <c r="O13" s="13">
        <f t="shared" si="0"/>
        <v>40867</v>
      </c>
      <c r="P13" s="2">
        <f t="shared" si="1"/>
        <v>-5.2560889391315091E-2</v>
      </c>
      <c r="Q13" s="2">
        <f t="shared" si="2"/>
        <v>2.0841714001263334E-2</v>
      </c>
      <c r="R13" s="2">
        <f t="shared" si="3"/>
        <v>8.2828443872982271E-2</v>
      </c>
      <c r="S13" s="2">
        <f t="shared" si="4"/>
        <v>5.4604829783093667E-3</v>
      </c>
      <c r="T13" s="2">
        <f t="shared" si="5"/>
        <v>8.8444915975691707E-3</v>
      </c>
      <c r="V13" s="13">
        <f t="shared" si="6"/>
        <v>41231</v>
      </c>
      <c r="W13" s="79">
        <f t="shared" si="10"/>
        <v>-6.0391967992114659E-2</v>
      </c>
      <c r="X13" s="79">
        <f t="shared" si="7"/>
        <v>-0.15261518387007422</v>
      </c>
      <c r="Y13" s="79">
        <f t="shared" si="7"/>
        <v>-0.14768095784856217</v>
      </c>
      <c r="Z13" s="79">
        <f t="shared" si="7"/>
        <v>-0.16218923536881513</v>
      </c>
      <c r="AA13" s="79">
        <f t="shared" si="7"/>
        <v>-0.11562480542903053</v>
      </c>
      <c r="AC13" s="13">
        <f t="shared" si="8"/>
        <v>41588</v>
      </c>
      <c r="AD13" s="79">
        <f t="shared" si="11"/>
        <v>-2.1137238302777805E-2</v>
      </c>
      <c r="AE13" s="79">
        <f t="shared" si="9"/>
        <v>-7.8594630043995029E-2</v>
      </c>
      <c r="AF13" s="79">
        <f t="shared" si="9"/>
        <v>1.8461628945536379E-2</v>
      </c>
      <c r="AG13" s="79">
        <f t="shared" si="9"/>
        <v>-7.5148039426510826E-2</v>
      </c>
      <c r="AH13" s="79">
        <f t="shared" si="9"/>
        <v>-0.13714565415922686</v>
      </c>
    </row>
    <row r="14" spans="1:35">
      <c r="A14" s="70"/>
      <c r="B14" s="69"/>
      <c r="C14" s="69"/>
      <c r="D14" s="69"/>
      <c r="E14" s="69"/>
      <c r="F14" s="69"/>
      <c r="G14" s="69"/>
      <c r="H14" s="156">
        <v>40874</v>
      </c>
      <c r="I14" s="78">
        <v>2569.973</v>
      </c>
      <c r="J14" s="78">
        <v>2078.4468000000002</v>
      </c>
      <c r="K14" s="78">
        <v>1889.4490000000001</v>
      </c>
      <c r="L14" s="78">
        <v>2041.5393999999999</v>
      </c>
      <c r="M14" s="78">
        <v>1229.1424999999999</v>
      </c>
      <c r="O14" s="13">
        <f t="shared" si="0"/>
        <v>40874</v>
      </c>
      <c r="P14" s="2">
        <f t="shared" si="1"/>
        <v>-6.5836330624714834E-2</v>
      </c>
      <c r="Q14" s="2">
        <f t="shared" si="2"/>
        <v>1.1861402840441126E-2</v>
      </c>
      <c r="R14" s="2">
        <f t="shared" si="3"/>
        <v>8.2828501182203196E-2</v>
      </c>
      <c r="S14" s="2">
        <f t="shared" si="4"/>
        <v>-1.0650602313884483E-2</v>
      </c>
      <c r="T14" s="2">
        <f t="shared" si="5"/>
        <v>3.397792574257763E-2</v>
      </c>
      <c r="V14" s="13">
        <f t="shared" si="6"/>
        <v>41238</v>
      </c>
      <c r="W14" s="79">
        <f t="shared" si="10"/>
        <v>-5.3730419617992409E-2</v>
      </c>
      <c r="X14" s="79">
        <f t="shared" si="7"/>
        <v>-0.14856472383534836</v>
      </c>
      <c r="Y14" s="79">
        <f t="shared" si="7"/>
        <v>-0.15804886243234262</v>
      </c>
      <c r="Z14" s="79">
        <f t="shared" si="7"/>
        <v>-0.15490174883639174</v>
      </c>
      <c r="AA14" s="79">
        <f t="shared" si="7"/>
        <v>-0.10797083395820395</v>
      </c>
      <c r="AC14" s="13">
        <f t="shared" si="8"/>
        <v>41595</v>
      </c>
      <c r="AD14" s="79">
        <f t="shared" si="11"/>
        <v>-2.9892500663760702E-3</v>
      </c>
      <c r="AE14" s="79">
        <f t="shared" si="9"/>
        <v>-4.4974574589129568E-2</v>
      </c>
      <c r="AF14" s="79">
        <f t="shared" si="9"/>
        <v>9.2308999591035334E-3</v>
      </c>
      <c r="AG14" s="79">
        <f t="shared" si="9"/>
        <v>-3.8879681688056E-2</v>
      </c>
      <c r="AH14" s="79">
        <f t="shared" si="9"/>
        <v>-9.1157438081010067E-2</v>
      </c>
    </row>
    <row r="15" spans="1:35">
      <c r="A15" s="69"/>
      <c r="B15" s="69"/>
      <c r="C15" s="69"/>
      <c r="D15" s="69"/>
      <c r="E15" s="69"/>
      <c r="F15" s="69"/>
      <c r="G15" s="69"/>
      <c r="H15" s="156">
        <v>40881</v>
      </c>
      <c r="I15" s="78">
        <v>2557.3110000000001</v>
      </c>
      <c r="J15" s="78">
        <v>1973.5145</v>
      </c>
      <c r="K15" s="78">
        <v>1861.248</v>
      </c>
      <c r="L15" s="78">
        <v>1922.8742999999999</v>
      </c>
      <c r="M15" s="78">
        <v>1141.8293000000001</v>
      </c>
      <c r="O15" s="13">
        <f t="shared" si="0"/>
        <v>40881</v>
      </c>
      <c r="P15" s="2">
        <f t="shared" si="1"/>
        <v>-7.0438861616919701E-2</v>
      </c>
      <c r="Q15" s="2">
        <f t="shared" si="2"/>
        <v>-3.922335154503287E-2</v>
      </c>
      <c r="R15" s="2">
        <f t="shared" si="3"/>
        <v>6.666672779650229E-2</v>
      </c>
      <c r="S15" s="2">
        <f t="shared" si="4"/>
        <v>-6.8156837663230441E-2</v>
      </c>
      <c r="T15" s="2">
        <f t="shared" si="5"/>
        <v>-3.9471590018163472E-2</v>
      </c>
      <c r="V15" s="13">
        <f t="shared" si="6"/>
        <v>41245</v>
      </c>
      <c r="W15" s="79">
        <f t="shared" si="10"/>
        <v>-7.6609532539350655E-2</v>
      </c>
      <c r="X15" s="79">
        <f t="shared" si="7"/>
        <v>-0.20438900891517431</v>
      </c>
      <c r="Y15" s="79">
        <f t="shared" si="7"/>
        <v>-0.17877008945562245</v>
      </c>
      <c r="Z15" s="79">
        <f t="shared" si="7"/>
        <v>-0.21721104169680394</v>
      </c>
      <c r="AA15" s="79">
        <f t="shared" si="7"/>
        <v>-0.17952649252270014</v>
      </c>
      <c r="AC15" s="13">
        <f t="shared" si="8"/>
        <v>41602</v>
      </c>
      <c r="AD15" s="79">
        <f t="shared" si="11"/>
        <v>1.7041439793840096E-2</v>
      </c>
      <c r="AE15" s="79">
        <f t="shared" si="9"/>
        <v>-5.0961455764632069E-3</v>
      </c>
      <c r="AF15" s="79">
        <f t="shared" si="9"/>
        <v>2.4615619242495335E-2</v>
      </c>
      <c r="AG15" s="79">
        <f t="shared" si="9"/>
        <v>1.3175285148664173E-2</v>
      </c>
      <c r="AH15" s="79">
        <f t="shared" si="9"/>
        <v>-7.596232003714376E-2</v>
      </c>
    </row>
    <row r="16" spans="1:35">
      <c r="A16" s="69"/>
      <c r="B16" s="69"/>
      <c r="C16" s="69"/>
      <c r="D16" s="69"/>
      <c r="E16" s="69"/>
      <c r="F16" s="69"/>
      <c r="G16" s="69"/>
      <c r="H16" s="156">
        <v>40888</v>
      </c>
      <c r="I16" s="78">
        <v>2503.4609999999998</v>
      </c>
      <c r="J16" s="78">
        <v>1936.5418999999999</v>
      </c>
      <c r="K16" s="78">
        <v>1822.472</v>
      </c>
      <c r="L16" s="78">
        <v>1891.4825000000001</v>
      </c>
      <c r="M16" s="78">
        <v>1106.9443000000001</v>
      </c>
      <c r="O16" s="13">
        <f t="shared" si="0"/>
        <v>40888</v>
      </c>
      <c r="P16" s="2">
        <f t="shared" si="1"/>
        <v>-9.0012885778208318E-2</v>
      </c>
      <c r="Q16" s="2">
        <f t="shared" si="2"/>
        <v>-5.7222920695736423E-2</v>
      </c>
      <c r="R16" s="2">
        <f t="shared" si="3"/>
        <v>4.4444504300741761E-2</v>
      </c>
      <c r="S16" s="2">
        <f t="shared" si="4"/>
        <v>-8.3369602316355818E-2</v>
      </c>
      <c r="T16" s="2">
        <f t="shared" si="5"/>
        <v>-6.8817512024383132E-2</v>
      </c>
      <c r="V16" s="13">
        <f t="shared" si="6"/>
        <v>41252</v>
      </c>
      <c r="W16" s="79">
        <f t="shared" si="10"/>
        <v>-3.0391264550559072E-2</v>
      </c>
      <c r="X16" s="79">
        <f t="shared" si="7"/>
        <v>-0.16181569201643764</v>
      </c>
      <c r="Y16" s="79">
        <f t="shared" si="7"/>
        <v>-0.12955535250729777</v>
      </c>
      <c r="Z16" s="79">
        <f t="shared" si="7"/>
        <v>-0.17505139249690382</v>
      </c>
      <c r="AA16" s="79">
        <f t="shared" si="7"/>
        <v>-0.14425679468962471</v>
      </c>
      <c r="AC16" s="13">
        <f t="shared" si="8"/>
        <v>41609</v>
      </c>
      <c r="AD16" s="79">
        <f t="shared" si="11"/>
        <v>3.442302977968259E-2</v>
      </c>
      <c r="AE16" s="79">
        <f t="shared" si="9"/>
        <v>3.5689526334036659E-2</v>
      </c>
      <c r="AF16" s="79">
        <f t="shared" si="9"/>
        <v>5.8461625526083028E-2</v>
      </c>
      <c r="AG16" s="79">
        <f t="shared" si="9"/>
        <v>5.0500806358346084E-2</v>
      </c>
      <c r="AH16" s="79">
        <f t="shared" si="9"/>
        <v>-2.141903334237194E-2</v>
      </c>
    </row>
    <row r="17" spans="1:34">
      <c r="A17" s="69"/>
      <c r="B17" s="69"/>
      <c r="C17" s="69"/>
      <c r="D17" s="69"/>
      <c r="E17" s="69"/>
      <c r="F17" s="69"/>
      <c r="G17" s="69"/>
      <c r="H17" s="156">
        <v>40895</v>
      </c>
      <c r="I17" s="78">
        <v>2390.1289999999999</v>
      </c>
      <c r="J17" s="78">
        <v>1835.5903000000001</v>
      </c>
      <c r="K17" s="78">
        <v>1720.2445</v>
      </c>
      <c r="L17" s="78">
        <v>1780.8330000000001</v>
      </c>
      <c r="M17" s="78">
        <v>1107.4474</v>
      </c>
      <c r="O17" s="13">
        <f t="shared" si="0"/>
        <v>40895</v>
      </c>
      <c r="P17" s="2">
        <f t="shared" si="1"/>
        <v>-0.13120811894900031</v>
      </c>
      <c r="Q17" s="2">
        <f t="shared" si="2"/>
        <v>-0.10636972955078483</v>
      </c>
      <c r="R17" s="2">
        <f t="shared" si="3"/>
        <v>-1.4141279493689152E-2</v>
      </c>
      <c r="S17" s="2">
        <f t="shared" si="4"/>
        <v>-0.13699140171893898</v>
      </c>
      <c r="T17" s="2">
        <f t="shared" si="5"/>
        <v>-6.8394294785990462E-2</v>
      </c>
      <c r="V17" s="13">
        <f t="shared" si="6"/>
        <v>41259</v>
      </c>
      <c r="W17" s="79">
        <f t="shared" si="10"/>
        <v>1.6695300622006304E-2</v>
      </c>
      <c r="X17" s="79">
        <f t="shared" si="7"/>
        <v>-0.13618348633656208</v>
      </c>
      <c r="Y17" s="79">
        <f t="shared" si="7"/>
        <v>-0.11142245609389267</v>
      </c>
      <c r="Z17" s="79">
        <f t="shared" si="7"/>
        <v>-0.14804407004839826</v>
      </c>
      <c r="AA17" s="79">
        <f t="shared" si="7"/>
        <v>-0.11538322263972878</v>
      </c>
      <c r="AC17" s="13">
        <f t="shared" si="8"/>
        <v>41616</v>
      </c>
      <c r="AD17" s="79">
        <f t="shared" si="11"/>
        <v>4.0082161964082985E-2</v>
      </c>
      <c r="AE17" s="79">
        <f t="shared" si="9"/>
        <v>-2.1225927715679993E-2</v>
      </c>
      <c r="AF17" s="79">
        <f t="shared" si="9"/>
        <v>4.3076991729026348E-2</v>
      </c>
      <c r="AG17" s="79">
        <f t="shared" si="9"/>
        <v>-4.9331098026758058E-3</v>
      </c>
      <c r="AH17" s="79">
        <f t="shared" si="9"/>
        <v>-0.10124101784535733</v>
      </c>
    </row>
    <row r="18" spans="1:34">
      <c r="A18" s="69"/>
      <c r="B18" s="69"/>
      <c r="C18" s="69"/>
      <c r="D18" s="69"/>
      <c r="E18" s="69"/>
      <c r="F18" s="69"/>
      <c r="G18" s="69"/>
      <c r="H18" s="156">
        <v>40902</v>
      </c>
      <c r="I18" s="78">
        <v>2359.1590000000001</v>
      </c>
      <c r="J18" s="78">
        <v>1833.6964</v>
      </c>
      <c r="K18" s="78">
        <v>1808.3717999999999</v>
      </c>
      <c r="L18" s="78">
        <v>1749.0715</v>
      </c>
      <c r="M18" s="78">
        <v>1111.8973000000001</v>
      </c>
      <c r="O18" s="13">
        <f t="shared" si="0"/>
        <v>40902</v>
      </c>
      <c r="P18" s="2">
        <f t="shared" si="1"/>
        <v>-0.14246545466441529</v>
      </c>
      <c r="Q18" s="2">
        <f t="shared" si="2"/>
        <v>-0.1072917470452136</v>
      </c>
      <c r="R18" s="2">
        <f t="shared" si="3"/>
        <v>3.636378953555397E-2</v>
      </c>
      <c r="S18" s="2">
        <f t="shared" si="4"/>
        <v>-0.15238332650599307</v>
      </c>
      <c r="T18" s="2">
        <f t="shared" si="5"/>
        <v>-6.465095471617599E-2</v>
      </c>
      <c r="V18" s="13">
        <f t="shared" si="6"/>
        <v>41266</v>
      </c>
      <c r="W18" s="79">
        <f t="shared" si="10"/>
        <v>2.3659372020892633E-2</v>
      </c>
      <c r="X18" s="79">
        <f t="shared" si="7"/>
        <v>-0.13099616405282577</v>
      </c>
      <c r="Y18" s="79">
        <f t="shared" si="7"/>
        <v>-0.12177577853339216</v>
      </c>
      <c r="Z18" s="79">
        <f t="shared" si="7"/>
        <v>-0.14150072826752513</v>
      </c>
      <c r="AA18" s="79">
        <f t="shared" si="7"/>
        <v>-9.5644988272987841E-2</v>
      </c>
      <c r="AC18" s="13">
        <f t="shared" si="8"/>
        <v>41623</v>
      </c>
      <c r="AD18" s="79">
        <f t="shared" si="11"/>
        <v>2.0721593429757323E-2</v>
      </c>
      <c r="AE18" s="79">
        <f t="shared" si="9"/>
        <v>-1.6523542678808734E-2</v>
      </c>
      <c r="AF18" s="79">
        <f t="shared" si="9"/>
        <v>2.4615533756160213E-2</v>
      </c>
      <c r="AG18" s="79">
        <f t="shared" si="9"/>
        <v>-8.015852382068589E-3</v>
      </c>
      <c r="AH18" s="79">
        <f t="shared" si="9"/>
        <v>-6.294275243403924E-2</v>
      </c>
    </row>
    <row r="19" spans="1:34">
      <c r="A19" s="69"/>
      <c r="B19" s="69"/>
      <c r="C19" s="69"/>
      <c r="D19" s="69"/>
      <c r="E19" s="69"/>
      <c r="F19" s="69"/>
      <c r="G19" s="69"/>
      <c r="H19" s="156">
        <v>40909</v>
      </c>
      <c r="I19" s="78">
        <v>2345.7420000000002</v>
      </c>
      <c r="J19" s="78">
        <v>1800.5889</v>
      </c>
      <c r="K19" s="78">
        <v>1847.1476</v>
      </c>
      <c r="L19" s="78">
        <v>1705.9663</v>
      </c>
      <c r="M19" s="78">
        <v>1046.6815999999999</v>
      </c>
      <c r="O19" s="13">
        <f t="shared" si="0"/>
        <v>40909</v>
      </c>
      <c r="P19" s="2">
        <f t="shared" si="1"/>
        <v>-0.14734242183566892</v>
      </c>
      <c r="Q19" s="2">
        <f t="shared" si="2"/>
        <v>-0.1234096488334816</v>
      </c>
      <c r="R19" s="2">
        <f t="shared" si="3"/>
        <v>5.858589841287265E-2</v>
      </c>
      <c r="S19" s="2">
        <f t="shared" si="4"/>
        <v>-0.1732725161327715</v>
      </c>
      <c r="T19" s="2">
        <f t="shared" si="5"/>
        <v>-0.11951163540360676</v>
      </c>
      <c r="V19" s="13">
        <f t="shared" si="6"/>
        <v>41273</v>
      </c>
      <c r="W19" s="79">
        <f t="shared" si="10"/>
        <v>7.0288052843565429E-2</v>
      </c>
      <c r="X19" s="79">
        <f t="shared" si="7"/>
        <v>-8.8770739427010303E-2</v>
      </c>
      <c r="Y19" s="79">
        <f t="shared" si="7"/>
        <v>-0.10104726043797185</v>
      </c>
      <c r="Z19" s="79">
        <f t="shared" si="7"/>
        <v>-9.1521144135385479E-2</v>
      </c>
      <c r="AA19" s="79">
        <f t="shared" si="7"/>
        <v>-6.2907133647993052E-2</v>
      </c>
      <c r="AC19" s="13">
        <f t="shared" si="8"/>
        <v>41630</v>
      </c>
      <c r="AD19" s="79">
        <f t="shared" si="11"/>
        <v>-3.3780052608765487E-2</v>
      </c>
      <c r="AE19" s="79">
        <f t="shared" si="9"/>
        <v>-6.5110186438964379E-2</v>
      </c>
      <c r="AF19" s="79">
        <f t="shared" si="9"/>
        <v>-1.5384462824386436E-2</v>
      </c>
      <c r="AG19" s="79">
        <f t="shared" si="9"/>
        <v>-5.6749558270558165E-2</v>
      </c>
      <c r="AH19" s="79">
        <f t="shared" si="9"/>
        <v>-0.11517067212993148</v>
      </c>
    </row>
    <row r="20" spans="1:34">
      <c r="A20" s="69"/>
      <c r="B20" s="69"/>
      <c r="C20" s="69"/>
      <c r="D20" s="69"/>
      <c r="E20" s="69"/>
      <c r="F20" s="69"/>
      <c r="G20" s="69"/>
      <c r="H20" s="156">
        <v>40916</v>
      </c>
      <c r="I20" s="78">
        <v>2290.6010000000001</v>
      </c>
      <c r="J20" s="78">
        <v>1684.4109000000001</v>
      </c>
      <c r="K20" s="78">
        <v>1787.2212999999999</v>
      </c>
      <c r="L20" s="78">
        <v>1594.0842</v>
      </c>
      <c r="M20" s="78">
        <v>910.43370000000004</v>
      </c>
      <c r="O20" s="13">
        <f t="shared" si="0"/>
        <v>40916</v>
      </c>
      <c r="P20" s="2">
        <f t="shared" si="1"/>
        <v>-0.16738571368854938</v>
      </c>
      <c r="Q20" s="2">
        <f t="shared" si="2"/>
        <v>-0.1799692076632754</v>
      </c>
      <c r="R20" s="2">
        <f t="shared" si="3"/>
        <v>2.4242602769330546E-2</v>
      </c>
      <c r="S20" s="2">
        <f t="shared" si="4"/>
        <v>-0.22749164521098464</v>
      </c>
      <c r="T20" s="2">
        <f t="shared" si="5"/>
        <v>-0.23412594662365005</v>
      </c>
      <c r="V20" s="13">
        <f t="shared" si="6"/>
        <v>41280</v>
      </c>
      <c r="W20" s="79">
        <f t="shared" si="10"/>
        <v>8.9432020573291915E-2</v>
      </c>
      <c r="X20" s="79">
        <f t="shared" si="7"/>
        <v>-8.3869185796030643E-2</v>
      </c>
      <c r="Y20" s="79">
        <f t="shared" si="7"/>
        <v>-9.5863308146081683E-2</v>
      </c>
      <c r="Z20" s="79">
        <f t="shared" si="7"/>
        <v>-8.3354796991217395E-2</v>
      </c>
      <c r="AA20" s="79">
        <f t="shared" si="7"/>
        <v>-7.4786546148521649E-2</v>
      </c>
      <c r="AC20" s="13">
        <f t="shared" si="8"/>
        <v>41637</v>
      </c>
      <c r="AD20" s="79">
        <f t="shared" si="11"/>
        <v>-2.3031815494392593E-2</v>
      </c>
      <c r="AE20" s="79">
        <f t="shared" si="9"/>
        <v>-5.6442186281091211E-2</v>
      </c>
      <c r="AF20" s="79">
        <f t="shared" si="9"/>
        <v>-1.5384548310721557E-2</v>
      </c>
      <c r="AG20" s="79">
        <f t="shared" si="9"/>
        <v>-5.5121403200549368E-2</v>
      </c>
      <c r="AH20" s="79">
        <f t="shared" si="9"/>
        <v>-8.1904603698000122E-2</v>
      </c>
    </row>
    <row r="21" spans="1:34">
      <c r="A21" s="69"/>
      <c r="B21" s="69"/>
      <c r="C21" s="69"/>
      <c r="D21" s="69"/>
      <c r="E21" s="69"/>
      <c r="F21" s="69"/>
      <c r="G21" s="69"/>
      <c r="H21" s="156">
        <v>40923</v>
      </c>
      <c r="I21" s="78">
        <v>2394.3339999999998</v>
      </c>
      <c r="J21" s="78">
        <v>1731.3544999999999</v>
      </c>
      <c r="K21" s="78">
        <v>1773.1207999999999</v>
      </c>
      <c r="L21" s="78">
        <v>1646.7781</v>
      </c>
      <c r="M21" s="78">
        <v>984.49620000000004</v>
      </c>
      <c r="O21" s="13">
        <f t="shared" si="0"/>
        <v>40923</v>
      </c>
      <c r="P21" s="2">
        <f t="shared" si="1"/>
        <v>-0.1296796366537688</v>
      </c>
      <c r="Q21" s="2">
        <f t="shared" si="2"/>
        <v>-0.15711540310576622</v>
      </c>
      <c r="R21" s="2">
        <f t="shared" si="3"/>
        <v>1.6161716076479982E-2</v>
      </c>
      <c r="S21" s="2">
        <f t="shared" si="4"/>
        <v>-0.20195568042542511</v>
      </c>
      <c r="T21" s="2">
        <f t="shared" si="5"/>
        <v>-0.17182317039932316</v>
      </c>
      <c r="V21" s="13">
        <f t="shared" si="6"/>
        <v>41287</v>
      </c>
      <c r="W21" s="79">
        <f t="shared" si="10"/>
        <v>7.1660842774770472E-2</v>
      </c>
      <c r="X21" s="79">
        <f t="shared" si="10"/>
        <v>-4.4681606196259605E-2</v>
      </c>
      <c r="Y21" s="79">
        <f t="shared" si="10"/>
        <v>-0.10104726043797185</v>
      </c>
      <c r="Z21" s="79">
        <f t="shared" si="10"/>
        <v>-4.2529476311338521E-2</v>
      </c>
      <c r="AA21" s="79">
        <f t="shared" si="10"/>
        <v>1.7166011576695839E-2</v>
      </c>
      <c r="AC21" s="13">
        <f t="shared" si="8"/>
        <v>41644</v>
      </c>
      <c r="AD21" s="79">
        <f t="shared" si="11"/>
        <v>-2.8417809619379675E-2</v>
      </c>
      <c r="AE21" s="79">
        <f t="shared" si="11"/>
        <v>-3.2474905503397267E-2</v>
      </c>
      <c r="AF21" s="79">
        <f t="shared" si="11"/>
        <v>-2.4615362783489747E-2</v>
      </c>
      <c r="AG21" s="79">
        <f t="shared" si="11"/>
        <v>-2.6591052720141839E-2</v>
      </c>
      <c r="AH21" s="79">
        <f t="shared" si="11"/>
        <v>-5.5770818517627996E-2</v>
      </c>
    </row>
    <row r="22" spans="1:34">
      <c r="A22" s="69"/>
      <c r="B22" s="69"/>
      <c r="C22" s="69"/>
      <c r="D22" s="69"/>
      <c r="E22" s="69"/>
      <c r="F22" s="69"/>
      <c r="G22" s="69"/>
      <c r="H22" s="156">
        <v>40930</v>
      </c>
      <c r="I22" s="78">
        <v>2504.0859999999998</v>
      </c>
      <c r="J22" s="78">
        <v>1715.9102</v>
      </c>
      <c r="K22" s="78">
        <v>1818.9469999999999</v>
      </c>
      <c r="L22" s="78">
        <v>1617.5872999999999</v>
      </c>
      <c r="M22" s="78">
        <v>955.37639999999999</v>
      </c>
      <c r="O22" s="13">
        <f t="shared" si="0"/>
        <v>40930</v>
      </c>
      <c r="P22" s="2">
        <f t="shared" si="1"/>
        <v>-8.9785703510783854E-2</v>
      </c>
      <c r="Q22" s="2">
        <f t="shared" si="2"/>
        <v>-0.16463423450616022</v>
      </c>
      <c r="R22" s="2">
        <f t="shared" si="3"/>
        <v>4.242435426405522E-2</v>
      </c>
      <c r="S22" s="2">
        <f t="shared" si="4"/>
        <v>-0.21610181955846164</v>
      </c>
      <c r="T22" s="2">
        <f t="shared" si="5"/>
        <v>-0.19631929709093032</v>
      </c>
      <c r="V22" s="13">
        <f t="shared" si="6"/>
        <v>41294</v>
      </c>
      <c r="W22" s="79">
        <f t="shared" si="10"/>
        <v>0.12008567313962359</v>
      </c>
      <c r="X22" s="79">
        <f t="shared" si="10"/>
        <v>-1.412299743733858E-2</v>
      </c>
      <c r="Y22" s="79">
        <f t="shared" si="10"/>
        <v>-6.9958128830911681E-2</v>
      </c>
      <c r="Z22" s="79">
        <f t="shared" si="10"/>
        <v>-1.2705950880672834E-2</v>
      </c>
      <c r="AA22" s="79">
        <f t="shared" si="10"/>
        <v>5.0555149781763342E-2</v>
      </c>
      <c r="AC22" s="13">
        <f t="shared" si="8"/>
        <v>41651</v>
      </c>
      <c r="AD22" s="79">
        <f t="shared" si="11"/>
        <v>-6.4862230689690548E-2</v>
      </c>
      <c r="AE22" s="79">
        <f t="shared" si="11"/>
        <v>-6.1312629668453966E-2</v>
      </c>
      <c r="AF22" s="79">
        <f t="shared" si="11"/>
        <v>-7.6922998012613708E-2</v>
      </c>
      <c r="AG22" s="79">
        <f t="shared" si="11"/>
        <v>-6.5486720894044725E-2</v>
      </c>
      <c r="AH22" s="79">
        <f t="shared" si="11"/>
        <v>-4.2348069204479755E-2</v>
      </c>
    </row>
    <row r="23" spans="1:34">
      <c r="A23" s="69"/>
      <c r="B23" s="69"/>
      <c r="C23" s="69"/>
      <c r="D23" s="69"/>
      <c r="E23" s="69"/>
      <c r="F23" s="69"/>
      <c r="G23" s="69"/>
      <c r="H23" s="156">
        <v>40944</v>
      </c>
      <c r="I23" s="78">
        <v>2506.09</v>
      </c>
      <c r="J23" s="78">
        <v>1741.2530999999999</v>
      </c>
      <c r="K23" s="78">
        <v>1709.6691000000001</v>
      </c>
      <c r="L23" s="78">
        <v>1674.8290999999999</v>
      </c>
      <c r="M23" s="78">
        <v>1009.8739</v>
      </c>
      <c r="O23" s="13">
        <f t="shared" si="0"/>
        <v>40944</v>
      </c>
      <c r="P23" s="2">
        <f t="shared" si="1"/>
        <v>-8.905726628851407E-2</v>
      </c>
      <c r="Q23" s="2">
        <f t="shared" si="2"/>
        <v>-0.15229641457925869</v>
      </c>
      <c r="R23" s="2">
        <f t="shared" si="3"/>
        <v>-2.0201958840632139E-2</v>
      </c>
      <c r="S23" s="2">
        <f t="shared" si="4"/>
        <v>-0.18836189920597224</v>
      </c>
      <c r="T23" s="2">
        <f t="shared" si="5"/>
        <v>-0.15047496902631929</v>
      </c>
      <c r="V23" s="13">
        <f t="shared" si="6"/>
        <v>41301</v>
      </c>
      <c r="W23" s="79">
        <f t="shared" si="10"/>
        <v>0.1098296678849584</v>
      </c>
      <c r="X23" s="79">
        <f t="shared" si="10"/>
        <v>-4.1177834018981341E-2</v>
      </c>
      <c r="Y23" s="79">
        <f t="shared" si="10"/>
        <v>-0.10364288211998707</v>
      </c>
      <c r="Z23" s="79">
        <f t="shared" si="10"/>
        <v>-3.7204992313177199E-2</v>
      </c>
      <c r="AA23" s="79">
        <f t="shared" si="10"/>
        <v>1.9996924204745747E-2</v>
      </c>
      <c r="AC23" s="13">
        <f t="shared" si="8"/>
        <v>41658</v>
      </c>
      <c r="AD23" s="79">
        <f t="shared" si="11"/>
        <v>-7.6043501901363331E-2</v>
      </c>
      <c r="AE23" s="79">
        <f t="shared" si="11"/>
        <v>-5.2824365896921632E-2</v>
      </c>
      <c r="AF23" s="79">
        <f t="shared" si="11"/>
        <v>-7.9999907674757842E-2</v>
      </c>
      <c r="AG23" s="79">
        <f t="shared" si="11"/>
        <v>-6.0588004873777246E-2</v>
      </c>
      <c r="AH23" s="79">
        <f t="shared" si="11"/>
        <v>-2.0105605069145605E-2</v>
      </c>
    </row>
    <row r="24" spans="1:34">
      <c r="A24" s="69"/>
      <c r="B24" s="69"/>
      <c r="C24" s="69"/>
      <c r="D24" s="69"/>
      <c r="E24" s="69"/>
      <c r="F24" s="69"/>
      <c r="G24" s="69"/>
      <c r="H24" s="156">
        <v>40951</v>
      </c>
      <c r="I24" s="78">
        <v>2533.6239999999998</v>
      </c>
      <c r="J24" s="78">
        <v>1783.5282</v>
      </c>
      <c r="K24" s="78">
        <v>1720.2445</v>
      </c>
      <c r="L24" s="78">
        <v>1718.3942</v>
      </c>
      <c r="M24" s="78">
        <v>1062.2811999999999</v>
      </c>
      <c r="O24" s="13">
        <f t="shared" si="0"/>
        <v>40951</v>
      </c>
      <c r="P24" s="2">
        <f t="shared" si="1"/>
        <v>-7.9048887806491552E-2</v>
      </c>
      <c r="Q24" s="2">
        <f t="shared" si="2"/>
        <v>-0.13171540091500711</v>
      </c>
      <c r="R24" s="2">
        <f t="shared" si="3"/>
        <v>-1.4141279493689152E-2</v>
      </c>
      <c r="S24" s="2">
        <f t="shared" si="4"/>
        <v>-0.16724983766793111</v>
      </c>
      <c r="T24" s="2">
        <f t="shared" si="5"/>
        <v>-0.10638895674721505</v>
      </c>
      <c r="V24" s="13">
        <f t="shared" si="6"/>
        <v>41308</v>
      </c>
      <c r="W24" s="79">
        <f t="shared" si="10"/>
        <v>0.18390681082471394</v>
      </c>
      <c r="X24" s="79">
        <f t="shared" si="10"/>
        <v>-8.6685435868948391E-3</v>
      </c>
      <c r="Y24" s="79">
        <f t="shared" si="10"/>
        <v>-5.7009184709396976E-2</v>
      </c>
      <c r="Z24" s="79">
        <f t="shared" si="10"/>
        <v>-3.4747069368723515E-3</v>
      </c>
      <c r="AA24" s="79">
        <f t="shared" si="10"/>
        <v>2.6909213934585452E-2</v>
      </c>
      <c r="AC24" s="13">
        <f t="shared" si="8"/>
        <v>41665</v>
      </c>
      <c r="AD24" s="79">
        <f t="shared" si="11"/>
        <v>-4.7546380454172699E-2</v>
      </c>
      <c r="AE24" s="79">
        <f t="shared" si="11"/>
        <v>1.7144673698336943E-2</v>
      </c>
      <c r="AF24" s="79">
        <f t="shared" si="11"/>
        <v>-6.7692183539845519E-2</v>
      </c>
      <c r="AG24" s="79">
        <f t="shared" si="11"/>
        <v>1.6620509875719947E-2</v>
      </c>
      <c r="AH24" s="79">
        <f t="shared" si="11"/>
        <v>6.6528419614032774E-2</v>
      </c>
    </row>
    <row r="25" spans="1:34">
      <c r="H25" s="156">
        <v>40958</v>
      </c>
      <c r="I25" s="78">
        <v>2537.0859999999998</v>
      </c>
      <c r="J25" s="78">
        <v>1844.7164</v>
      </c>
      <c r="K25" s="78">
        <v>1727.2945999999999</v>
      </c>
      <c r="L25" s="78">
        <v>1791.6101000000001</v>
      </c>
      <c r="M25" s="78">
        <v>1105.6711</v>
      </c>
      <c r="O25" s="13">
        <f t="shared" si="0"/>
        <v>40958</v>
      </c>
      <c r="P25" s="2">
        <f t="shared" si="1"/>
        <v>-7.7790479790774247E-2</v>
      </c>
      <c r="Q25" s="2">
        <f t="shared" si="2"/>
        <v>-0.10192682134237552</v>
      </c>
      <c r="R25" s="2">
        <f t="shared" si="3"/>
        <v>-1.0100922111095256E-2</v>
      </c>
      <c r="S25" s="2">
        <f t="shared" si="4"/>
        <v>-0.13176871662464051</v>
      </c>
      <c r="T25" s="2">
        <f t="shared" si="5"/>
        <v>-6.9888551952670963E-2</v>
      </c>
      <c r="V25" s="13">
        <f t="shared" si="6"/>
        <v>41315</v>
      </c>
      <c r="W25" s="79">
        <f t="shared" si="10"/>
        <v>0.19616352469964538</v>
      </c>
      <c r="X25" s="79">
        <f t="shared" si="10"/>
        <v>1.5623407111551746E-2</v>
      </c>
      <c r="Y25" s="79">
        <f t="shared" si="10"/>
        <v>-3.1102911733405847E-2</v>
      </c>
      <c r="Z25" s="79">
        <f t="shared" si="10"/>
        <v>7.6419175455539889E-3</v>
      </c>
      <c r="AA25" s="79">
        <f t="shared" si="10"/>
        <v>0.11269620026396954</v>
      </c>
      <c r="AC25" s="13">
        <f t="shared" si="8"/>
        <v>41672</v>
      </c>
      <c r="AD25" s="79">
        <f t="shared" si="11"/>
        <v>-6.5880560628590934E-2</v>
      </c>
      <c r="AE25" s="79">
        <f t="shared" si="11"/>
        <v>3.1013658340973471E-2</v>
      </c>
      <c r="AF25" s="79">
        <f t="shared" si="11"/>
        <v>-7.6922998012613708E-2</v>
      </c>
      <c r="AG25" s="79">
        <f t="shared" si="11"/>
        <v>2.1326839957737098E-2</v>
      </c>
      <c r="AH25" s="79">
        <f t="shared" si="11"/>
        <v>0.12060193386524909</v>
      </c>
    </row>
    <row r="26" spans="1:34">
      <c r="A26" s="5" t="s">
        <v>9</v>
      </c>
      <c r="H26" s="156">
        <v>40965</v>
      </c>
      <c r="I26" s="78">
        <v>2648.0169999999998</v>
      </c>
      <c r="J26" s="78">
        <v>1935.9761000000001</v>
      </c>
      <c r="K26" s="78">
        <v>1751.9703</v>
      </c>
      <c r="L26" s="78">
        <v>1892.146</v>
      </c>
      <c r="M26" s="78">
        <v>1192.846</v>
      </c>
      <c r="O26" s="13">
        <f t="shared" si="0"/>
        <v>40965</v>
      </c>
      <c r="P26" s="2">
        <f t="shared" si="1"/>
        <v>-3.7467990018519859E-2</v>
      </c>
      <c r="Q26" s="2">
        <f t="shared" si="2"/>
        <v>-5.7498372144254128E-2</v>
      </c>
      <c r="R26" s="2">
        <f t="shared" si="3"/>
        <v>4.0405293102565576E-3</v>
      </c>
      <c r="S26" s="2">
        <f t="shared" si="4"/>
        <v>-8.3048063909913816E-2</v>
      </c>
      <c r="T26" s="2">
        <f t="shared" si="5"/>
        <v>3.444623231505517E-3</v>
      </c>
      <c r="V26" s="13">
        <f t="shared" si="6"/>
        <v>41329</v>
      </c>
      <c r="W26" s="79">
        <f t="shared" si="10"/>
        <v>0.1205884396501089</v>
      </c>
      <c r="X26" s="79">
        <f t="shared" si="10"/>
        <v>4.4712854377202405E-3</v>
      </c>
      <c r="Y26" s="79">
        <f t="shared" si="10"/>
        <v>-8.2912614167253151E-2</v>
      </c>
      <c r="Z26" s="79">
        <f t="shared" si="10"/>
        <v>7.3846744029921751E-3</v>
      </c>
      <c r="AA26" s="79">
        <f t="shared" si="10"/>
        <v>0.10364691885119481</v>
      </c>
      <c r="AC26" s="13">
        <f t="shared" si="8"/>
        <v>41679</v>
      </c>
      <c r="AD26" s="79">
        <f t="shared" si="11"/>
        <v>-6.1625290209188166E-2</v>
      </c>
      <c r="AE26" s="79">
        <f t="shared" si="11"/>
        <v>6.1628112245944111E-2</v>
      </c>
      <c r="AF26" s="79">
        <f t="shared" si="11"/>
        <v>-6.769226902618064E-2</v>
      </c>
      <c r="AG26" s="79">
        <f t="shared" si="11"/>
        <v>5.2453030334311146E-2</v>
      </c>
      <c r="AH26" s="79">
        <f t="shared" si="11"/>
        <v>0.160185968013425</v>
      </c>
    </row>
    <row r="27" spans="1:34">
      <c r="H27" s="156">
        <v>40972</v>
      </c>
      <c r="I27" s="78">
        <v>2679.9340000000002</v>
      </c>
      <c r="J27" s="78">
        <v>1939.0410999999999</v>
      </c>
      <c r="K27" s="78">
        <v>1723.7697000000001</v>
      </c>
      <c r="L27" s="78">
        <v>1900.5142000000001</v>
      </c>
      <c r="M27" s="78">
        <v>1208.6385</v>
      </c>
      <c r="O27" s="13">
        <f t="shared" si="0"/>
        <v>40972</v>
      </c>
      <c r="P27" s="2">
        <f t="shared" si="1"/>
        <v>-2.5866427731503161E-2</v>
      </c>
      <c r="Q27" s="2">
        <f t="shared" si="2"/>
        <v>-5.6006221755942165E-2</v>
      </c>
      <c r="R27" s="2">
        <f t="shared" si="3"/>
        <v>-1.2121014838560762E-2</v>
      </c>
      <c r="S27" s="2">
        <f t="shared" si="4"/>
        <v>-7.8992754651754482E-2</v>
      </c>
      <c r="T27" s="2">
        <f t="shared" si="5"/>
        <v>1.6729573017465915E-2</v>
      </c>
      <c r="V27" s="13">
        <f t="shared" si="6"/>
        <v>41336</v>
      </c>
      <c r="W27" s="79">
        <f t="shared" si="10"/>
        <v>0.15176082641867539</v>
      </c>
      <c r="X27" s="79">
        <f t="shared" si="10"/>
        <v>3.3252102558393615E-2</v>
      </c>
      <c r="Y27" s="79">
        <f t="shared" si="10"/>
        <v>-8.5503277920213061E-2</v>
      </c>
      <c r="Z27" s="79">
        <f t="shared" si="10"/>
        <v>4.2513759460982792E-2</v>
      </c>
      <c r="AA27" s="79">
        <f t="shared" si="10"/>
        <v>0.14423386950760597</v>
      </c>
      <c r="AC27" s="13">
        <f t="shared" si="8"/>
        <v>41686</v>
      </c>
      <c r="AD27" s="79">
        <f t="shared" si="11"/>
        <v>-2.6383694506108002E-2</v>
      </c>
      <c r="AE27" s="79">
        <f t="shared" si="11"/>
        <v>7.7384460652328846E-2</v>
      </c>
      <c r="AF27" s="79">
        <f t="shared" si="11"/>
        <v>-4.1256987653037536E-2</v>
      </c>
      <c r="AG27" s="79">
        <f t="shared" si="11"/>
        <v>8.2663058044828874E-2</v>
      </c>
      <c r="AH27" s="79">
        <f t="shared" si="11"/>
        <v>0.12552489166415115</v>
      </c>
    </row>
    <row r="28" spans="1:34">
      <c r="H28" s="156">
        <v>40979</v>
      </c>
      <c r="I28" s="78">
        <v>2664.3020000000001</v>
      </c>
      <c r="J28" s="78">
        <v>1948.9313999999999</v>
      </c>
      <c r="K28" s="78">
        <v>1639.1674</v>
      </c>
      <c r="L28" s="78">
        <v>1928.7418</v>
      </c>
      <c r="M28" s="78">
        <v>1258.3677</v>
      </c>
      <c r="O28" s="13">
        <f t="shared" si="0"/>
        <v>40979</v>
      </c>
      <c r="P28" s="2">
        <f t="shared" si="1"/>
        <v>-3.1548528858508895E-2</v>
      </c>
      <c r="Q28" s="2">
        <f t="shared" si="2"/>
        <v>-5.1191273962949424E-2</v>
      </c>
      <c r="R28" s="2">
        <f t="shared" si="3"/>
        <v>-6.0605933831117453E-2</v>
      </c>
      <c r="S28" s="2">
        <f t="shared" si="4"/>
        <v>-6.5313391393751918E-2</v>
      </c>
      <c r="T28" s="2">
        <f t="shared" si="5"/>
        <v>5.8562716908298507E-2</v>
      </c>
      <c r="V28" s="13">
        <f t="shared" si="6"/>
        <v>41343</v>
      </c>
      <c r="W28" s="79">
        <f t="shared" si="10"/>
        <v>0.12504342564816961</v>
      </c>
      <c r="X28" s="79">
        <f t="shared" si="10"/>
        <v>4.8691313136157488E-2</v>
      </c>
      <c r="Y28" s="79">
        <f t="shared" si="10"/>
        <v>-9.8456523774290594E-2</v>
      </c>
      <c r="Z28" s="79">
        <f t="shared" si="10"/>
        <v>6.7937785649745841E-2</v>
      </c>
      <c r="AA28" s="79">
        <f t="shared" si="10"/>
        <v>0.14981919065250016</v>
      </c>
      <c r="AC28" s="13">
        <f t="shared" si="8"/>
        <v>41693</v>
      </c>
      <c r="AD28" s="79">
        <f t="shared" si="11"/>
        <v>-3.9650824376469163E-2</v>
      </c>
      <c r="AE28" s="79">
        <f t="shared" si="11"/>
        <v>9.0827811619935472E-2</v>
      </c>
      <c r="AF28" s="79">
        <f t="shared" si="11"/>
        <v>-1.1010896430227235E-2</v>
      </c>
      <c r="AG28" s="79">
        <f t="shared" si="11"/>
        <v>9.3211169785066605E-2</v>
      </c>
      <c r="AH28" s="79">
        <f t="shared" si="11"/>
        <v>0.14093109353975564</v>
      </c>
    </row>
    <row r="29" spans="1:34">
      <c r="H29" s="156">
        <v>40986</v>
      </c>
      <c r="I29" s="78">
        <v>2623.52</v>
      </c>
      <c r="J29" s="78">
        <v>1918.4564</v>
      </c>
      <c r="K29" s="78">
        <v>1614.4916000000001</v>
      </c>
      <c r="L29" s="78">
        <v>1899.8988999999999</v>
      </c>
      <c r="M29" s="78">
        <v>1231.8267000000001</v>
      </c>
      <c r="O29" s="13">
        <f t="shared" si="0"/>
        <v>40986</v>
      </c>
      <c r="P29" s="2">
        <f t="shared" si="1"/>
        <v>-4.6372444426673654E-2</v>
      </c>
      <c r="Q29" s="2">
        <f t="shared" si="2"/>
        <v>-6.6027581657503998E-2</v>
      </c>
      <c r="R29" s="2">
        <f t="shared" si="3"/>
        <v>-7.4747442561690081E-2</v>
      </c>
      <c r="S29" s="2">
        <f t="shared" si="4"/>
        <v>-7.9290934880064778E-2</v>
      </c>
      <c r="T29" s="2">
        <f t="shared" si="5"/>
        <v>3.623592556625832E-2</v>
      </c>
      <c r="V29" s="13">
        <f t="shared" si="6"/>
        <v>41350</v>
      </c>
      <c r="W29" s="79">
        <f t="shared" si="10"/>
        <v>9.6105652606035097E-2</v>
      </c>
      <c r="X29" s="79">
        <f t="shared" si="10"/>
        <v>3.1547306173839162E-2</v>
      </c>
      <c r="Y29" s="79">
        <f t="shared" si="10"/>
        <v>-0.11659095131284503</v>
      </c>
      <c r="Z29" s="79">
        <f t="shared" si="10"/>
        <v>5.7605335774470356E-2</v>
      </c>
      <c r="AA29" s="79">
        <f t="shared" si="10"/>
        <v>0.10054003566081526</v>
      </c>
      <c r="AC29" s="13">
        <f t="shared" si="8"/>
        <v>41700</v>
      </c>
      <c r="AD29" s="79">
        <f t="shared" si="11"/>
        <v>-7.5838648356803207E-2</v>
      </c>
      <c r="AE29" s="79">
        <f t="shared" si="11"/>
        <v>4.0407189402770882E-2</v>
      </c>
      <c r="AF29" s="79">
        <f t="shared" si="11"/>
        <v>-3.7013616947358052E-2</v>
      </c>
      <c r="AG29" s="79">
        <f t="shared" si="11"/>
        <v>6.0638704871748939E-2</v>
      </c>
      <c r="AH29" s="79">
        <f t="shared" si="11"/>
        <v>1.8571060386683547E-2</v>
      </c>
    </row>
    <row r="30" spans="1:34">
      <c r="H30" s="156">
        <v>40993</v>
      </c>
      <c r="I30" s="78">
        <v>2552.94</v>
      </c>
      <c r="J30" s="78">
        <v>1850.1722</v>
      </c>
      <c r="K30" s="78">
        <v>1579.2406000000001</v>
      </c>
      <c r="L30" s="78">
        <v>1829.287</v>
      </c>
      <c r="M30" s="78">
        <v>1170.9507000000001</v>
      </c>
      <c r="O30" s="13">
        <f t="shared" si="0"/>
        <v>40993</v>
      </c>
      <c r="P30" s="2">
        <f t="shared" si="1"/>
        <v>-7.2027683522379204E-2</v>
      </c>
      <c r="Q30" s="2">
        <f t="shared" si="2"/>
        <v>-9.9270744967643654E-2</v>
      </c>
      <c r="R30" s="2">
        <f t="shared" si="3"/>
        <v>-9.4949516020764069E-2</v>
      </c>
      <c r="S30" s="2">
        <f t="shared" si="4"/>
        <v>-0.11351013277282751</v>
      </c>
      <c r="T30" s="2">
        <f t="shared" si="5"/>
        <v>-1.4974117376285179E-2</v>
      </c>
      <c r="V30" s="13">
        <f t="shared" si="6"/>
        <v>41357</v>
      </c>
      <c r="W30" s="79">
        <f t="shared" si="10"/>
        <v>0.12995500131841342</v>
      </c>
      <c r="X30" s="79">
        <f t="shared" si="10"/>
        <v>6.3947383281676595E-2</v>
      </c>
      <c r="Y30" s="79">
        <f t="shared" si="10"/>
        <v>-9.8456450863569134E-2</v>
      </c>
      <c r="Z30" s="79">
        <f t="shared" si="10"/>
        <v>9.036438394918278E-2</v>
      </c>
      <c r="AA30" s="79">
        <f t="shared" si="10"/>
        <v>0.15029818801619088</v>
      </c>
      <c r="AC30" s="13">
        <f t="shared" si="8"/>
        <v>41707</v>
      </c>
      <c r="AD30" s="79">
        <f t="shared" si="11"/>
        <v>-8.0339912680646441E-2</v>
      </c>
      <c r="AE30" s="79">
        <f t="shared" si="11"/>
        <v>7.0228195405852123E-2</v>
      </c>
      <c r="AF30" s="79">
        <f t="shared" si="11"/>
        <v>1.542190583919556E-2</v>
      </c>
      <c r="AG30" s="79">
        <f t="shared" si="11"/>
        <v>8.9372494803478419E-2</v>
      </c>
      <c r="AH30" s="79">
        <f t="shared" si="11"/>
        <v>3.9708102357551844E-2</v>
      </c>
    </row>
    <row r="31" spans="1:34">
      <c r="H31" s="156">
        <v>41000</v>
      </c>
      <c r="I31" s="78">
        <v>2454.8989999999999</v>
      </c>
      <c r="J31" s="78">
        <v>1741.9177999999999</v>
      </c>
      <c r="K31" s="78">
        <v>1491.1133</v>
      </c>
      <c r="L31" s="78">
        <v>1726.8604</v>
      </c>
      <c r="M31" s="78">
        <v>1077.1486</v>
      </c>
      <c r="O31" s="13">
        <f t="shared" si="0"/>
        <v>41000</v>
      </c>
      <c r="P31" s="2">
        <f t="shared" si="1"/>
        <v>-0.10766476621127219</v>
      </c>
      <c r="Q31" s="2">
        <f t="shared" si="2"/>
        <v>-0.15197281511331706</v>
      </c>
      <c r="R31" s="2">
        <f t="shared" si="3"/>
        <v>-0.14545458505000719</v>
      </c>
      <c r="S31" s="2">
        <f t="shared" si="4"/>
        <v>-0.16314703667830033</v>
      </c>
      <c r="T31" s="2">
        <f t="shared" si="5"/>
        <v>-9.3882218583669963E-2</v>
      </c>
      <c r="V31" s="13">
        <f t="shared" si="6"/>
        <v>41364</v>
      </c>
      <c r="W31" s="79">
        <f t="shared" si="10"/>
        <v>7.6776114404627283E-2</v>
      </c>
      <c r="X31" s="79">
        <f t="shared" si="10"/>
        <v>4.697887554632274E-2</v>
      </c>
      <c r="Y31" s="79">
        <f t="shared" si="10"/>
        <v>-8.5503205009491601E-2</v>
      </c>
      <c r="Z31" s="79">
        <f t="shared" si="10"/>
        <v>4.9094244329023651E-2</v>
      </c>
      <c r="AA31" s="79">
        <f t="shared" si="10"/>
        <v>0.20976845479323436</v>
      </c>
      <c r="AC31" s="13">
        <f t="shared" si="8"/>
        <v>41714</v>
      </c>
      <c r="AD31" s="79">
        <f t="shared" si="11"/>
        <v>-9.9647041159869887E-2</v>
      </c>
      <c r="AE31" s="79">
        <f t="shared" si="11"/>
        <v>1.0649315037100093E-2</v>
      </c>
      <c r="AF31" s="79">
        <f t="shared" si="11"/>
        <v>-3.7335045567636005E-2</v>
      </c>
      <c r="AG31" s="79">
        <f t="shared" si="11"/>
        <v>2.5630904380169239E-2</v>
      </c>
      <c r="AH31" s="79">
        <f t="shared" si="11"/>
        <v>-9.9198608901190921E-3</v>
      </c>
    </row>
    <row r="32" spans="1:34">
      <c r="H32" s="156">
        <v>41007</v>
      </c>
      <c r="I32" s="78">
        <v>2519.83</v>
      </c>
      <c r="J32" s="78">
        <v>1792.3453</v>
      </c>
      <c r="K32" s="78">
        <v>1484.0630000000001</v>
      </c>
      <c r="L32" s="78">
        <v>1789.2760000000001</v>
      </c>
      <c r="M32" s="78">
        <v>1122.9039</v>
      </c>
      <c r="O32" s="13">
        <f t="shared" si="0"/>
        <v>41007</v>
      </c>
      <c r="P32" s="2">
        <f t="shared" si="1"/>
        <v>-8.4062891321455613E-2</v>
      </c>
      <c r="Q32" s="2">
        <f t="shared" si="2"/>
        <v>-0.12742292483383699</v>
      </c>
      <c r="R32" s="2">
        <f t="shared" si="3"/>
        <v>-0.14949505705104282</v>
      </c>
      <c r="S32" s="2">
        <f t="shared" si="4"/>
        <v>-0.13289984366981977</v>
      </c>
      <c r="T32" s="2">
        <f t="shared" si="5"/>
        <v>-5.5391994556977076E-2</v>
      </c>
      <c r="V32" s="13">
        <f t="shared" si="6"/>
        <v>41371</v>
      </c>
      <c r="W32" s="79">
        <f t="shared" si="10"/>
        <v>7.179764705273084E-2</v>
      </c>
      <c r="X32" s="79">
        <f t="shared" si="10"/>
        <v>2.9555560787744906E-2</v>
      </c>
      <c r="Y32" s="79">
        <f t="shared" si="10"/>
        <v>-5.1824794953178155E-2</v>
      </c>
      <c r="Z32" s="79">
        <f t="shared" si="10"/>
        <v>2.0301166928026193E-2</v>
      </c>
      <c r="AA32" s="79">
        <f t="shared" si="10"/>
        <v>0.17667803865689335</v>
      </c>
      <c r="AC32" s="13">
        <f t="shared" si="8"/>
        <v>41721</v>
      </c>
      <c r="AD32" s="79">
        <f t="shared" si="11"/>
        <v>-8.4394570829703697E-2</v>
      </c>
      <c r="AE32" s="79">
        <f t="shared" si="11"/>
        <v>3.8269450306511299E-2</v>
      </c>
      <c r="AF32" s="79">
        <f t="shared" si="11"/>
        <v>-2.5422097328586246E-2</v>
      </c>
      <c r="AG32" s="79">
        <f t="shared" si="11"/>
        <v>5.7037406367152377E-2</v>
      </c>
      <c r="AH32" s="79">
        <f t="shared" si="11"/>
        <v>1.337502462178386E-2</v>
      </c>
    </row>
    <row r="33" spans="8:34">
      <c r="H33" s="156">
        <v>41014</v>
      </c>
      <c r="I33" s="78">
        <v>2580.4540000000002</v>
      </c>
      <c r="J33" s="78">
        <v>1830.6179999999999</v>
      </c>
      <c r="K33" s="78">
        <v>1512.2637</v>
      </c>
      <c r="L33" s="78">
        <v>1832.0326</v>
      </c>
      <c r="M33" s="78">
        <v>1133.8307</v>
      </c>
      <c r="O33" s="13">
        <f t="shared" si="0"/>
        <v>41014</v>
      </c>
      <c r="P33" s="2">
        <f t="shared" si="1"/>
        <v>-6.2026574872914075E-2</v>
      </c>
      <c r="Q33" s="2">
        <f t="shared" si="2"/>
        <v>-0.108790421027393</v>
      </c>
      <c r="R33" s="2">
        <f t="shared" si="3"/>
        <v>-0.13333345559300469</v>
      </c>
      <c r="S33" s="2">
        <f t="shared" si="4"/>
        <v>-0.11217958891641844</v>
      </c>
      <c r="T33" s="2">
        <f t="shared" si="5"/>
        <v>-4.6200163667552974E-2</v>
      </c>
      <c r="V33" s="13">
        <f t="shared" si="6"/>
        <v>41378</v>
      </c>
      <c r="W33" s="79">
        <f t="shared" si="10"/>
        <v>6.2547174819036488E-2</v>
      </c>
      <c r="X33" s="79">
        <f t="shared" si="10"/>
        <v>2.9932402667662839E-2</v>
      </c>
      <c r="Y33" s="79">
        <f t="shared" si="10"/>
        <v>-9.5865714199887986E-2</v>
      </c>
      <c r="Z33" s="79">
        <f t="shared" si="10"/>
        <v>3.2095283886411474E-2</v>
      </c>
      <c r="AA33" s="79">
        <f t="shared" si="10"/>
        <v>0.18345685867172357</v>
      </c>
      <c r="AC33" s="13">
        <f t="shared" si="8"/>
        <v>41728</v>
      </c>
      <c r="AD33" s="79">
        <f t="shared" si="11"/>
        <v>-8.7292633500467787E-2</v>
      </c>
      <c r="AE33" s="79">
        <f t="shared" si="11"/>
        <v>-1.6528328039363549E-2</v>
      </c>
      <c r="AF33" s="79">
        <f t="shared" si="11"/>
        <v>-3.8305229985597156E-2</v>
      </c>
      <c r="AG33" s="79">
        <f t="shared" si="11"/>
        <v>1.3492594054897999E-4</v>
      </c>
      <c r="AH33" s="79">
        <f t="shared" si="11"/>
        <v>-5.7438144962830617E-2</v>
      </c>
    </row>
    <row r="34" spans="8:34">
      <c r="H34" s="156">
        <v>41021</v>
      </c>
      <c r="I34" s="78">
        <v>2626.8389999999999</v>
      </c>
      <c r="J34" s="78">
        <v>1877.3581999999999</v>
      </c>
      <c r="K34" s="78">
        <v>1533.4142999999999</v>
      </c>
      <c r="L34" s="78">
        <v>1892.3164999999999</v>
      </c>
      <c r="M34" s="78">
        <v>1131.8590999999999</v>
      </c>
      <c r="O34" s="13">
        <f t="shared" si="0"/>
        <v>41021</v>
      </c>
      <c r="P34" s="2">
        <f t="shared" si="1"/>
        <v>-4.5166015713743013E-2</v>
      </c>
      <c r="Q34" s="2">
        <f t="shared" si="2"/>
        <v>-8.6035638782765544E-2</v>
      </c>
      <c r="R34" s="2">
        <f t="shared" si="3"/>
        <v>-0.12121221151756034</v>
      </c>
      <c r="S34" s="2">
        <f t="shared" si="4"/>
        <v>-8.2965437989343638E-2</v>
      </c>
      <c r="T34" s="2">
        <f t="shared" si="5"/>
        <v>-4.7858710889208789E-2</v>
      </c>
      <c r="V34" s="13">
        <f t="shared" si="6"/>
        <v>41385</v>
      </c>
      <c r="W34" s="79">
        <f t="shared" si="10"/>
        <v>9.3496445462348809E-2</v>
      </c>
      <c r="X34" s="79">
        <f t="shared" si="10"/>
        <v>6.0646755342336212E-2</v>
      </c>
      <c r="Y34" s="79">
        <f t="shared" si="10"/>
        <v>-8.5503132098770251E-2</v>
      </c>
      <c r="Z34" s="79">
        <f t="shared" si="10"/>
        <v>6.0550481079959306E-2</v>
      </c>
      <c r="AA34" s="79">
        <f t="shared" si="10"/>
        <v>0.25268934528719478</v>
      </c>
      <c r="AC34" s="13">
        <f t="shared" si="8"/>
        <v>41735</v>
      </c>
      <c r="AD34" s="79">
        <f t="shared" si="11"/>
        <v>-7.3081395989959996E-2</v>
      </c>
      <c r="AE34" s="79">
        <f t="shared" si="11"/>
        <v>5.6872473609503871E-3</v>
      </c>
      <c r="AF34" s="79">
        <f t="shared" si="11"/>
        <v>-4.1586537475157614E-2</v>
      </c>
      <c r="AG34" s="79">
        <f t="shared" si="11"/>
        <v>2.8567530478920355E-2</v>
      </c>
      <c r="AH34" s="79">
        <f t="shared" si="11"/>
        <v>-4.2123955013123049E-2</v>
      </c>
    </row>
    <row r="35" spans="8:34">
      <c r="H35" s="156">
        <v>41028</v>
      </c>
      <c r="I35" s="78">
        <v>2626.1570000000002</v>
      </c>
      <c r="J35" s="78">
        <v>1819.0586000000001</v>
      </c>
      <c r="K35" s="78">
        <v>1526.3643999999999</v>
      </c>
      <c r="L35" s="78">
        <v>1815.5959</v>
      </c>
      <c r="M35" s="78">
        <v>1116.9690000000001</v>
      </c>
      <c r="O35" s="13">
        <f t="shared" si="0"/>
        <v>41028</v>
      </c>
      <c r="P35" s="2">
        <f t="shared" si="1"/>
        <v>-4.5413917003956472E-2</v>
      </c>
      <c r="Q35" s="2">
        <f t="shared" si="2"/>
        <v>-0.11441794572515951</v>
      </c>
      <c r="R35" s="2">
        <f t="shared" si="3"/>
        <v>-0.12525245428171239</v>
      </c>
      <c r="S35" s="2">
        <f t="shared" si="4"/>
        <v>-0.12014496996414514</v>
      </c>
      <c r="T35" s="2">
        <f t="shared" si="5"/>
        <v>-6.0384544722226097E-2</v>
      </c>
      <c r="V35" s="13">
        <f t="shared" si="6"/>
        <v>41392</v>
      </c>
      <c r="W35" s="79">
        <f t="shared" si="10"/>
        <v>5.6157508763889252E-2</v>
      </c>
      <c r="X35" s="79">
        <f t="shared" si="10"/>
        <v>6.5120339354002521E-2</v>
      </c>
      <c r="Y35" s="79">
        <f t="shared" si="10"/>
        <v>-7.5140549997652406E-2</v>
      </c>
      <c r="Z35" s="79">
        <f t="shared" si="10"/>
        <v>4.7610958557873229E-2</v>
      </c>
      <c r="AA35" s="79">
        <f t="shared" si="10"/>
        <v>0.33327413889238877</v>
      </c>
      <c r="AC35" s="13">
        <f t="shared" si="8"/>
        <v>41742</v>
      </c>
      <c r="AD35" s="79">
        <f t="shared" si="11"/>
        <v>-3.6948284446992941E-2</v>
      </c>
      <c r="AE35" s="79">
        <f t="shared" si="11"/>
        <v>3.7017793155907031E-2</v>
      </c>
      <c r="AF35" s="79">
        <f t="shared" si="11"/>
        <v>-1.6417223239699408E-2</v>
      </c>
      <c r="AG35" s="79">
        <f t="shared" si="11"/>
        <v>6.5215453067057449E-2</v>
      </c>
      <c r="AH35" s="79">
        <f t="shared" si="11"/>
        <v>-2.4781225857861355E-2</v>
      </c>
    </row>
    <row r="36" spans="8:34">
      <c r="H36" s="156">
        <v>41035</v>
      </c>
      <c r="I36" s="78">
        <v>2715.8789999999999</v>
      </c>
      <c r="J36" s="78">
        <v>1861.8871999999999</v>
      </c>
      <c r="K36" s="78">
        <v>1554.5648000000001</v>
      </c>
      <c r="L36" s="78">
        <v>1858.0018</v>
      </c>
      <c r="M36" s="78">
        <v>1154.2837</v>
      </c>
      <c r="O36" s="13">
        <f t="shared" ref="O36:O67" si="12">H36</f>
        <v>41035</v>
      </c>
      <c r="P36" s="2">
        <f t="shared" si="1"/>
        <v>-1.2800721167389728E-2</v>
      </c>
      <c r="Q36" s="2">
        <f t="shared" si="2"/>
        <v>-9.3567468687357991E-2</v>
      </c>
      <c r="R36" s="2">
        <f t="shared" si="3"/>
        <v>-0.1090910247513367</v>
      </c>
      <c r="S36" s="2">
        <f t="shared" si="4"/>
        <v>-9.9594667764081102E-2</v>
      </c>
      <c r="T36" s="2">
        <f t="shared" si="5"/>
        <v>-2.8994713107334813E-2</v>
      </c>
      <c r="V36" s="13">
        <f t="shared" si="6"/>
        <v>41399</v>
      </c>
      <c r="W36" s="79">
        <f t="shared" si="10"/>
        <v>7.5839199302254912E-2</v>
      </c>
      <c r="X36" s="79">
        <f t="shared" si="10"/>
        <v>0.10871695652408908</v>
      </c>
      <c r="Y36" s="79">
        <f t="shared" si="10"/>
        <v>-5.7006049548376514E-2</v>
      </c>
      <c r="Z36" s="79">
        <f t="shared" si="10"/>
        <v>9.0351425566440158E-2</v>
      </c>
      <c r="AA36" s="79">
        <f t="shared" si="10"/>
        <v>0.41661004117762146</v>
      </c>
      <c r="AC36" s="13">
        <f t="shared" si="8"/>
        <v>41749</v>
      </c>
      <c r="AD36" s="79">
        <f t="shared" si="11"/>
        <v>-5.6537457661480328E-2</v>
      </c>
      <c r="AE36" s="79">
        <f t="shared" si="11"/>
        <v>4.7342625625482748E-2</v>
      </c>
      <c r="AF36" s="79">
        <f t="shared" si="11"/>
        <v>-2.1357393063433427E-2</v>
      </c>
      <c r="AG36" s="79">
        <f t="shared" si="11"/>
        <v>7.749718500822067E-2</v>
      </c>
      <c r="AH36" s="79">
        <f t="shared" si="11"/>
        <v>-1.2524653760162097E-2</v>
      </c>
    </row>
    <row r="37" spans="8:34">
      <c r="H37" s="156">
        <v>41042</v>
      </c>
      <c r="I37" s="78">
        <v>2636.9169999999999</v>
      </c>
      <c r="J37" s="78">
        <v>1818.1532999999999</v>
      </c>
      <c r="K37" s="78">
        <v>1494.6382000000001</v>
      </c>
      <c r="L37" s="78">
        <v>1823.7774999999999</v>
      </c>
      <c r="M37" s="78">
        <v>1118.4422999999999</v>
      </c>
      <c r="O37" s="13">
        <f t="shared" si="12"/>
        <v>41042</v>
      </c>
      <c r="P37" s="2">
        <f t="shared" ref="P37:P68" si="13">I37/I$4-1</f>
        <v>-4.1502747087977632E-2</v>
      </c>
      <c r="Q37" s="2">
        <f t="shared" ref="Q37:Q68" si="14">J37/J$4-1</f>
        <v>-0.11485867777949521</v>
      </c>
      <c r="R37" s="2">
        <f t="shared" ref="R37:R68" si="15">K37/K$4-1</f>
        <v>-0.14343449232254157</v>
      </c>
      <c r="S37" s="2">
        <f t="shared" ref="S37:S68" si="16">L37/L$4-1</f>
        <v>-0.11618008883958364</v>
      </c>
      <c r="T37" s="2">
        <f t="shared" ref="T37:T68" si="17">M37/M$4-1</f>
        <v>-5.9145176888149464E-2</v>
      </c>
      <c r="V37" s="13">
        <f t="shared" si="6"/>
        <v>41406</v>
      </c>
      <c r="W37" s="79">
        <f t="shared" si="10"/>
        <v>9.6521244150753915E-2</v>
      </c>
      <c r="X37" s="79">
        <f t="shared" si="10"/>
        <v>0.15641379474865302</v>
      </c>
      <c r="Y37" s="79">
        <f t="shared" si="10"/>
        <v>-5.1824794953178155E-2</v>
      </c>
      <c r="Z37" s="79">
        <f t="shared" si="10"/>
        <v>0.13484634212760604</v>
      </c>
      <c r="AA37" s="79">
        <f t="shared" si="10"/>
        <v>0.53314282275508407</v>
      </c>
      <c r="AC37" s="13">
        <f t="shared" si="8"/>
        <v>41756</v>
      </c>
      <c r="AD37" s="79">
        <f t="shared" si="11"/>
        <v>-8.0565548468857662E-2</v>
      </c>
      <c r="AE37" s="79">
        <f t="shared" si="11"/>
        <v>-2.5995659019440898E-2</v>
      </c>
      <c r="AF37" s="79">
        <f t="shared" si="11"/>
        <v>-3.9935539883820592E-2</v>
      </c>
      <c r="AG37" s="79">
        <f t="shared" si="11"/>
        <v>-8.2145415633102514E-3</v>
      </c>
      <c r="AH37" s="79">
        <f t="shared" si="11"/>
        <v>-7.636022565065459E-2</v>
      </c>
    </row>
    <row r="38" spans="8:34">
      <c r="H38" s="156">
        <v>41049</v>
      </c>
      <c r="I38" s="78">
        <v>2573.9760000000001</v>
      </c>
      <c r="J38" s="78">
        <v>1779.1014</v>
      </c>
      <c r="K38" s="78">
        <v>1452.3369</v>
      </c>
      <c r="L38" s="78">
        <v>1786.7999</v>
      </c>
      <c r="M38" s="78">
        <v>1098.3505</v>
      </c>
      <c r="O38" s="13">
        <f t="shared" si="12"/>
        <v>41049</v>
      </c>
      <c r="P38" s="2">
        <f t="shared" si="13"/>
        <v>-6.4381273638314807E-2</v>
      </c>
      <c r="Q38" s="2">
        <f t="shared" si="14"/>
        <v>-0.13387052370097108</v>
      </c>
      <c r="R38" s="2">
        <f t="shared" si="15"/>
        <v>-0.16767703778265131</v>
      </c>
      <c r="S38" s="2">
        <f t="shared" si="16"/>
        <v>-0.13409978526468236</v>
      </c>
      <c r="T38" s="2">
        <f t="shared" si="17"/>
        <v>-7.6046779174649748E-2</v>
      </c>
      <c r="V38" s="13">
        <f t="shared" si="6"/>
        <v>41413</v>
      </c>
      <c r="W38" s="79">
        <f t="shared" si="10"/>
        <v>0.11862225576875995</v>
      </c>
      <c r="X38" s="79">
        <f t="shared" si="10"/>
        <v>0.21251564816337409</v>
      </c>
      <c r="Y38" s="79">
        <f t="shared" si="10"/>
        <v>-3.8871549099100622E-2</v>
      </c>
      <c r="Z38" s="79">
        <f t="shared" si="10"/>
        <v>0.18565353069420687</v>
      </c>
      <c r="AA38" s="79">
        <f t="shared" si="10"/>
        <v>0.66701233904503221</v>
      </c>
      <c r="AC38" s="13">
        <f t="shared" si="8"/>
        <v>41763</v>
      </c>
      <c r="AD38" s="79">
        <f t="shared" si="11"/>
        <v>-8.4453524541284963E-2</v>
      </c>
      <c r="AE38" s="79">
        <f t="shared" si="11"/>
        <v>-2.4420748568244166E-2</v>
      </c>
      <c r="AF38" s="79">
        <f t="shared" si="11"/>
        <v>-9.4226458089126108E-3</v>
      </c>
      <c r="AG38" s="79">
        <f t="shared" si="11"/>
        <v>-2.1319623201269233E-2</v>
      </c>
      <c r="AH38" s="79">
        <f t="shared" si="11"/>
        <v>-4.2693293793519715E-2</v>
      </c>
    </row>
    <row r="39" spans="8:34">
      <c r="H39" s="156">
        <v>41056</v>
      </c>
      <c r="I39" s="78">
        <v>2573.1030000000001</v>
      </c>
      <c r="J39" s="78">
        <v>1749.952</v>
      </c>
      <c r="K39" s="78">
        <v>1441.7617</v>
      </c>
      <c r="L39" s="78">
        <v>1756.5107</v>
      </c>
      <c r="M39" s="78">
        <v>1067.9359999999999</v>
      </c>
      <c r="O39" s="13">
        <f t="shared" si="12"/>
        <v>41056</v>
      </c>
      <c r="P39" s="2">
        <f t="shared" si="13"/>
        <v>-6.4698601829453306E-2</v>
      </c>
      <c r="Q39" s="2">
        <f t="shared" si="14"/>
        <v>-0.14806148243802286</v>
      </c>
      <c r="R39" s="2">
        <f t="shared" si="15"/>
        <v>-0.17373760251115256</v>
      </c>
      <c r="S39" s="2">
        <f t="shared" si="16"/>
        <v>-0.14877821947780323</v>
      </c>
      <c r="T39" s="2">
        <f t="shared" si="17"/>
        <v>-0.10163203200131365</v>
      </c>
      <c r="V39" s="13">
        <f t="shared" si="6"/>
        <v>41420</v>
      </c>
      <c r="W39" s="79">
        <f t="shared" si="10"/>
        <v>0.12085773261366506</v>
      </c>
      <c r="X39" s="79">
        <f t="shared" si="10"/>
        <v>0.24651565698492828</v>
      </c>
      <c r="Y39" s="79">
        <f t="shared" si="10"/>
        <v>-4.6643540357980018E-2</v>
      </c>
      <c r="Z39" s="79">
        <f t="shared" si="10"/>
        <v>0.22990557380456522</v>
      </c>
      <c r="AA39" s="79">
        <f t="shared" si="10"/>
        <v>0.69965493259171518</v>
      </c>
      <c r="AC39" s="13">
        <f t="shared" si="8"/>
        <v>41770</v>
      </c>
      <c r="AD39" s="79">
        <f t="shared" si="11"/>
        <v>-9.4949829967316823E-2</v>
      </c>
      <c r="AE39" s="79">
        <f t="shared" si="11"/>
        <v>-3.8157543113354619E-2</v>
      </c>
      <c r="AF39" s="79">
        <f t="shared" si="11"/>
        <v>2.3968658657851361E-3</v>
      </c>
      <c r="AG39" s="79">
        <f t="shared" si="11"/>
        <v>-3.5003141572847452E-2</v>
      </c>
      <c r="AH39" s="79">
        <f t="shared" si="11"/>
        <v>-7.1118343804519646E-2</v>
      </c>
    </row>
    <row r="40" spans="8:34">
      <c r="H40" s="156">
        <v>41063</v>
      </c>
      <c r="I40" s="78">
        <v>2632.998</v>
      </c>
      <c r="J40" s="78">
        <v>1784.8502000000001</v>
      </c>
      <c r="K40" s="78">
        <v>1448.8116</v>
      </c>
      <c r="L40" s="78">
        <v>1790.4366</v>
      </c>
      <c r="M40" s="78">
        <v>1120.7467999999999</v>
      </c>
      <c r="O40" s="13">
        <f t="shared" si="12"/>
        <v>41063</v>
      </c>
      <c r="P40" s="2">
        <f t="shared" si="13"/>
        <v>-4.2927270777635695E-2</v>
      </c>
      <c r="Q40" s="2">
        <f t="shared" si="14"/>
        <v>-0.13107180456481171</v>
      </c>
      <c r="R40" s="2">
        <f t="shared" si="15"/>
        <v>-0.16969735974700051</v>
      </c>
      <c r="S40" s="2">
        <f t="shared" si="16"/>
        <v>-0.13233740587853626</v>
      </c>
      <c r="T40" s="2">
        <f t="shared" si="17"/>
        <v>-5.7206587888197324E-2</v>
      </c>
      <c r="V40" s="13">
        <f t="shared" si="6"/>
        <v>41427</v>
      </c>
      <c r="W40" s="79">
        <f t="shared" si="10"/>
        <v>0.124827214470699</v>
      </c>
      <c r="X40" s="79">
        <f t="shared" si="10"/>
        <v>0.23680915195232477</v>
      </c>
      <c r="Y40" s="79">
        <f t="shared" si="10"/>
        <v>-2.5918449066465787E-2</v>
      </c>
      <c r="Z40" s="79">
        <f t="shared" si="10"/>
        <v>0.2208945582169779</v>
      </c>
      <c r="AA40" s="79">
        <f t="shared" si="10"/>
        <v>0.64935395708180121</v>
      </c>
      <c r="AC40" s="13">
        <f t="shared" si="8"/>
        <v>41777</v>
      </c>
      <c r="AD40" s="79">
        <f t="shared" si="11"/>
        <v>-8.9842911685643512E-2</v>
      </c>
      <c r="AE40" s="79">
        <f t="shared" si="11"/>
        <v>-4.5056584254416387E-2</v>
      </c>
      <c r="AF40" s="79">
        <f t="shared" si="11"/>
        <v>6.2613611339457087E-3</v>
      </c>
      <c r="AG40" s="79">
        <f t="shared" si="11"/>
        <v>-3.6564792861732642E-2</v>
      </c>
      <c r="AH40" s="79">
        <f t="shared" si="11"/>
        <v>-0.10220966120425468</v>
      </c>
    </row>
    <row r="41" spans="8:34">
      <c r="H41" s="156">
        <v>41070</v>
      </c>
      <c r="I41" s="78">
        <v>2524.3290000000002</v>
      </c>
      <c r="J41" s="78">
        <v>1689.2719</v>
      </c>
      <c r="K41" s="78">
        <v>1378.3098</v>
      </c>
      <c r="L41" s="78">
        <v>1696.2746999999999</v>
      </c>
      <c r="M41" s="78">
        <v>1047.7737</v>
      </c>
      <c r="O41" s="13">
        <f t="shared" si="12"/>
        <v>41070</v>
      </c>
      <c r="P41" s="2">
        <f t="shared" si="13"/>
        <v>-8.2427542487627514E-2</v>
      </c>
      <c r="Q41" s="2">
        <f t="shared" si="14"/>
        <v>-0.17760270096259523</v>
      </c>
      <c r="R41" s="2">
        <f t="shared" si="15"/>
        <v>-0.21010139204670664</v>
      </c>
      <c r="S41" s="2">
        <f t="shared" si="16"/>
        <v>-0.17796915760959775</v>
      </c>
      <c r="T41" s="2">
        <f t="shared" si="17"/>
        <v>-0.11859294022163758</v>
      </c>
      <c r="V41" s="13">
        <f t="shared" si="6"/>
        <v>41434</v>
      </c>
      <c r="W41" s="79">
        <f t="shared" si="10"/>
        <v>7.2062192864685848E-2</v>
      </c>
      <c r="X41" s="79">
        <f t="shared" si="10"/>
        <v>0.16443308438120852</v>
      </c>
      <c r="Y41" s="79">
        <f t="shared" si="10"/>
        <v>-6.7368704560215709E-2</v>
      </c>
      <c r="Z41" s="79">
        <f t="shared" si="10"/>
        <v>0.14376619998312856</v>
      </c>
      <c r="AA41" s="79">
        <f t="shared" si="10"/>
        <v>0.55892713969016783</v>
      </c>
      <c r="AC41" s="13">
        <f t="shared" si="8"/>
        <v>41784</v>
      </c>
      <c r="AD41" s="79">
        <f t="shared" si="11"/>
        <v>-8.8798709974034939E-2</v>
      </c>
      <c r="AE41" s="79">
        <f t="shared" si="11"/>
        <v>-1.1359436201990092E-2</v>
      </c>
      <c r="AF41" s="79">
        <f t="shared" si="11"/>
        <v>3.5723884608493961E-3</v>
      </c>
      <c r="AG41" s="79">
        <f t="shared" si="11"/>
        <v>5.8565349008738998E-3</v>
      </c>
      <c r="AH41" s="79">
        <f t="shared" si="11"/>
        <v>-7.7095601590119633E-2</v>
      </c>
    </row>
    <row r="42" spans="8:34">
      <c r="H42" s="156">
        <v>41077</v>
      </c>
      <c r="I42" s="78">
        <v>2568.0540000000001</v>
      </c>
      <c r="J42" s="78">
        <v>1710.0275999999999</v>
      </c>
      <c r="K42" s="78">
        <v>1402.9855</v>
      </c>
      <c r="L42" s="78">
        <v>1719.4450999999999</v>
      </c>
      <c r="M42" s="78">
        <v>1042.3594000000001</v>
      </c>
      <c r="O42" s="13">
        <f t="shared" si="12"/>
        <v>41077</v>
      </c>
      <c r="P42" s="2">
        <f t="shared" si="13"/>
        <v>-6.6533871058614746E-2</v>
      </c>
      <c r="Q42" s="2">
        <f t="shared" si="14"/>
        <v>-0.16749809221392042</v>
      </c>
      <c r="R42" s="2">
        <f t="shared" si="15"/>
        <v>-0.19595994062535482</v>
      </c>
      <c r="S42" s="2">
        <f t="shared" si="16"/>
        <v>-0.16674056153932526</v>
      </c>
      <c r="T42" s="2">
        <f t="shared" si="17"/>
        <v>-0.12314755181740289</v>
      </c>
      <c r="V42" s="13">
        <f t="shared" si="6"/>
        <v>41441</v>
      </c>
      <c r="W42" s="79">
        <f t="shared" si="10"/>
        <v>4.2979847478334721E-2</v>
      </c>
      <c r="X42" s="79">
        <f t="shared" si="10"/>
        <v>0.17412958751096563</v>
      </c>
      <c r="Y42" s="79">
        <f t="shared" si="10"/>
        <v>-7.5140622908373755E-2</v>
      </c>
      <c r="Z42" s="79">
        <f t="shared" si="10"/>
        <v>0.1396609586701365</v>
      </c>
      <c r="AA42" s="79">
        <f t="shared" si="10"/>
        <v>0.65148799627917331</v>
      </c>
      <c r="AC42" s="13">
        <f t="shared" si="8"/>
        <v>41791</v>
      </c>
      <c r="AD42" s="79">
        <f t="shared" si="11"/>
        <v>-8.5384484231366686E-2</v>
      </c>
      <c r="AE42" s="79">
        <f t="shared" si="11"/>
        <v>1.6823615517264967E-2</v>
      </c>
      <c r="AF42" s="79">
        <f t="shared" si="11"/>
        <v>1.7305169803217391E-2</v>
      </c>
      <c r="AG42" s="79">
        <f t="shared" si="11"/>
        <v>3.6466590162957946E-2</v>
      </c>
      <c r="AH42" s="79">
        <f t="shared" si="11"/>
        <v>-4.9074572668157179E-2</v>
      </c>
    </row>
    <row r="43" spans="8:34">
      <c r="H43" s="156">
        <v>41084</v>
      </c>
      <c r="I43" s="78">
        <v>2512.1849999999999</v>
      </c>
      <c r="J43" s="78">
        <v>1710.7893999999999</v>
      </c>
      <c r="K43" s="78">
        <v>1353.6342</v>
      </c>
      <c r="L43" s="78">
        <v>1732.9733000000001</v>
      </c>
      <c r="M43" s="78">
        <v>1053.2728999999999</v>
      </c>
      <c r="O43" s="13">
        <f t="shared" si="12"/>
        <v>41084</v>
      </c>
      <c r="P43" s="2">
        <f t="shared" si="13"/>
        <v>-8.6841784816591217E-2</v>
      </c>
      <c r="Q43" s="2">
        <f t="shared" si="14"/>
        <v>-0.16712722103420874</v>
      </c>
      <c r="R43" s="2">
        <f t="shared" si="15"/>
        <v>-0.22424278615883753</v>
      </c>
      <c r="S43" s="2">
        <f t="shared" si="16"/>
        <v>-0.16018466723634128</v>
      </c>
      <c r="T43" s="2">
        <f t="shared" si="17"/>
        <v>-0.11396690913960805</v>
      </c>
      <c r="V43" s="13">
        <f t="shared" si="6"/>
        <v>41448</v>
      </c>
      <c r="W43" s="79">
        <f t="shared" si="10"/>
        <v>9.2785235840553426E-5</v>
      </c>
      <c r="X43" s="79">
        <f t="shared" si="10"/>
        <v>0.13283347011919089</v>
      </c>
      <c r="Y43" s="79">
        <f t="shared" si="10"/>
        <v>-0.13213478800916112</v>
      </c>
      <c r="Z43" s="79">
        <f t="shared" si="10"/>
        <v>0.11152298525214177</v>
      </c>
      <c r="AA43" s="79">
        <f t="shared" si="10"/>
        <v>0.57044044398088478</v>
      </c>
      <c r="AC43" s="13">
        <f t="shared" si="8"/>
        <v>41798</v>
      </c>
      <c r="AD43" s="79">
        <f t="shared" si="11"/>
        <v>-9.4608407393049987E-2</v>
      </c>
      <c r="AE43" s="79">
        <f t="shared" si="11"/>
        <v>4.9978042219436247E-3</v>
      </c>
      <c r="AF43" s="79">
        <f t="shared" si="11"/>
        <v>-9.5223228757312928E-4</v>
      </c>
      <c r="AG43" s="79">
        <f t="shared" si="11"/>
        <v>3.0362904190889273E-2</v>
      </c>
      <c r="AH43" s="79">
        <f t="shared" si="11"/>
        <v>-7.4584179640534654E-2</v>
      </c>
    </row>
    <row r="44" spans="8:34">
      <c r="H44" s="156">
        <v>41091</v>
      </c>
      <c r="I44" s="78">
        <v>2461.6120000000001</v>
      </c>
      <c r="J44" s="78">
        <v>1618.7698</v>
      </c>
      <c r="K44" s="78">
        <v>1311.3330000000001</v>
      </c>
      <c r="L44" s="78">
        <v>1635.9083000000001</v>
      </c>
      <c r="M44" s="78">
        <v>975.05160000000001</v>
      </c>
      <c r="O44" s="13">
        <f t="shared" si="12"/>
        <v>41091</v>
      </c>
      <c r="P44" s="2">
        <f t="shared" si="13"/>
        <v>-0.1052246469133199</v>
      </c>
      <c r="Q44" s="2">
        <f t="shared" si="14"/>
        <v>-0.21192561642485142</v>
      </c>
      <c r="R44" s="2">
        <f t="shared" si="15"/>
        <v>-0.24848527430972622</v>
      </c>
      <c r="S44" s="2">
        <f t="shared" si="16"/>
        <v>-0.20722328882081953</v>
      </c>
      <c r="T44" s="2">
        <f t="shared" si="17"/>
        <v>-0.17976814660628726</v>
      </c>
      <c r="V44" s="13">
        <f t="shared" si="6"/>
        <v>41455</v>
      </c>
      <c r="W44" s="79">
        <f t="shared" si="10"/>
        <v>-5.0293913417996605E-2</v>
      </c>
      <c r="X44" s="79">
        <f t="shared" si="10"/>
        <v>0.11760815116565349</v>
      </c>
      <c r="Y44" s="79">
        <f t="shared" si="10"/>
        <v>-0.19171961686290839</v>
      </c>
      <c r="Z44" s="79">
        <f t="shared" si="10"/>
        <v>0.10609297383016125</v>
      </c>
      <c r="AA44" s="79">
        <f t="shared" si="10"/>
        <v>0.56553792854133911</v>
      </c>
      <c r="AC44" s="13">
        <f t="shared" si="8"/>
        <v>41805</v>
      </c>
      <c r="AD44" s="79">
        <f t="shared" si="11"/>
        <v>-7.6996092089938739E-2</v>
      </c>
      <c r="AE44" s="79">
        <f t="shared" si="11"/>
        <v>3.0351390781630627E-2</v>
      </c>
      <c r="AF44" s="79">
        <f t="shared" si="11"/>
        <v>-4.5738608774863465E-3</v>
      </c>
      <c r="AG44" s="79">
        <f t="shared" si="11"/>
        <v>6.4262384456531541E-2</v>
      </c>
      <c r="AH44" s="79">
        <f t="shared" si="11"/>
        <v>-6.0700491348480767E-2</v>
      </c>
    </row>
    <row r="45" spans="8:34">
      <c r="H45" s="156">
        <v>41098</v>
      </c>
      <c r="I45" s="78">
        <v>2472.614</v>
      </c>
      <c r="J45" s="78">
        <v>1635.7922000000001</v>
      </c>
      <c r="K45" s="78">
        <v>1332.4554000000001</v>
      </c>
      <c r="L45" s="78">
        <v>1637.6967999999999</v>
      </c>
      <c r="M45" s="78">
        <v>1036.0651</v>
      </c>
      <c r="O45" s="13">
        <f t="shared" si="12"/>
        <v>41098</v>
      </c>
      <c r="P45" s="2">
        <f t="shared" si="13"/>
        <v>-0.10122551202339425</v>
      </c>
      <c r="Q45" s="2">
        <f t="shared" si="14"/>
        <v>-0.20363851013773782</v>
      </c>
      <c r="R45" s="2">
        <f t="shared" si="15"/>
        <v>-0.23638019143457534</v>
      </c>
      <c r="S45" s="2">
        <f t="shared" si="16"/>
        <v>-0.20635656472146513</v>
      </c>
      <c r="T45" s="2">
        <f t="shared" si="17"/>
        <v>-0.12844243606231476</v>
      </c>
      <c r="V45" s="13">
        <f t="shared" si="6"/>
        <v>41462</v>
      </c>
      <c r="W45" s="79">
        <f t="shared" si="10"/>
        <v>-3.8982745830166698E-2</v>
      </c>
      <c r="X45" s="79">
        <f t="shared" si="10"/>
        <v>0.17542853028498517</v>
      </c>
      <c r="Y45" s="79">
        <f t="shared" si="10"/>
        <v>-0.18647099276113199</v>
      </c>
      <c r="Z45" s="79">
        <f t="shared" si="10"/>
        <v>0.157008191686556</v>
      </c>
      <c r="AA45" s="79">
        <f t="shared" si="10"/>
        <v>0.70233848145504729</v>
      </c>
      <c r="AC45" s="13">
        <f t="shared" si="8"/>
        <v>41812</v>
      </c>
      <c r="AD45" s="79">
        <f t="shared" si="11"/>
        <v>-9.3754638893672193E-2</v>
      </c>
      <c r="AE45" s="79">
        <f t="shared" si="11"/>
        <v>1.9184027537686665E-2</v>
      </c>
      <c r="AF45" s="79">
        <f t="shared" si="11"/>
        <v>2.3442062833141097E-3</v>
      </c>
      <c r="AG45" s="79">
        <f t="shared" si="11"/>
        <v>3.6162435850799923E-2</v>
      </c>
      <c r="AH45" s="79">
        <f t="shared" si="11"/>
        <v>-3.4327962800002165E-2</v>
      </c>
    </row>
    <row r="46" spans="8:34">
      <c r="H46" s="156">
        <v>41105</v>
      </c>
      <c r="I46" s="78">
        <v>2450.6329999999998</v>
      </c>
      <c r="J46" s="78">
        <v>1573.3688999999999</v>
      </c>
      <c r="K46" s="78">
        <v>1264.9443000000001</v>
      </c>
      <c r="L46" s="78">
        <v>1568.3770999999999</v>
      </c>
      <c r="M46" s="78">
        <v>1043.2608</v>
      </c>
      <c r="O46" s="13">
        <f t="shared" si="12"/>
        <v>41105</v>
      </c>
      <c r="P46" s="2">
        <f t="shared" si="13"/>
        <v>-0.10921542149580443</v>
      </c>
      <c r="Q46" s="2">
        <f t="shared" si="14"/>
        <v>-0.23402838006749971</v>
      </c>
      <c r="R46" s="2">
        <f t="shared" si="15"/>
        <v>-0.27507027686485774</v>
      </c>
      <c r="S46" s="2">
        <f t="shared" si="16"/>
        <v>-0.23994955021211117</v>
      </c>
      <c r="T46" s="2">
        <f t="shared" si="17"/>
        <v>-0.12238927708337954</v>
      </c>
      <c r="V46" s="13">
        <f t="shared" si="6"/>
        <v>41469</v>
      </c>
      <c r="W46" s="79">
        <f t="shared" si="10"/>
        <v>-1.8041765439786972E-2</v>
      </c>
      <c r="X46" s="79">
        <f t="shared" si="10"/>
        <v>0.20564900017935095</v>
      </c>
      <c r="Y46" s="79">
        <f t="shared" si="10"/>
        <v>-0.16285243949066319</v>
      </c>
      <c r="Z46" s="79">
        <f t="shared" si="10"/>
        <v>0.16777352852592298</v>
      </c>
      <c r="AA46" s="79">
        <f t="shared" si="10"/>
        <v>0.8311772228590808</v>
      </c>
      <c r="AC46" s="13">
        <f t="shared" si="8"/>
        <v>41819</v>
      </c>
      <c r="AD46" s="79">
        <f t="shared" si="11"/>
        <v>-8.8016619008882246E-2</v>
      </c>
      <c r="AE46" s="79">
        <f t="shared" si="11"/>
        <v>6.4113514371864744E-2</v>
      </c>
      <c r="AF46" s="79">
        <f t="shared" si="11"/>
        <v>4.94032369913735E-2</v>
      </c>
      <c r="AG46" s="79">
        <f t="shared" si="11"/>
        <v>8.5040659571346655E-2</v>
      </c>
      <c r="AH46" s="79">
        <f t="shared" si="11"/>
        <v>-1.5962989941521455E-3</v>
      </c>
    </row>
    <row r="47" spans="8:34">
      <c r="H47" s="156">
        <v>41112</v>
      </c>
      <c r="I47" s="78">
        <v>2398.4549999999999</v>
      </c>
      <c r="J47" s="78">
        <v>1537.2065</v>
      </c>
      <c r="K47" s="78">
        <v>1328.9022</v>
      </c>
      <c r="L47" s="78">
        <v>1509.3961999999999</v>
      </c>
      <c r="M47" s="78">
        <v>997.73860000000002</v>
      </c>
      <c r="O47" s="13">
        <f t="shared" si="12"/>
        <v>41112</v>
      </c>
      <c r="P47" s="2">
        <f t="shared" si="13"/>
        <v>-0.12818168765527904</v>
      </c>
      <c r="Q47" s="2">
        <f t="shared" si="14"/>
        <v>-0.25163351520691113</v>
      </c>
      <c r="R47" s="2">
        <f t="shared" si="15"/>
        <v>-0.23841650267155534</v>
      </c>
      <c r="S47" s="2">
        <f t="shared" si="16"/>
        <v>-0.26853225495441746</v>
      </c>
      <c r="T47" s="2">
        <f t="shared" si="17"/>
        <v>-0.1606834129799406</v>
      </c>
      <c r="V47" s="13">
        <f t="shared" si="6"/>
        <v>41476</v>
      </c>
      <c r="W47" s="79">
        <f t="shared" si="10"/>
        <v>-5.4678986819749364E-2</v>
      </c>
      <c r="X47" s="79">
        <f t="shared" si="10"/>
        <v>0.25150002140158723</v>
      </c>
      <c r="Y47" s="79">
        <f t="shared" si="10"/>
        <v>-0.19434389245843586</v>
      </c>
      <c r="Z47" s="79">
        <f t="shared" si="10"/>
        <v>0.23464513436784418</v>
      </c>
      <c r="AA47" s="79">
        <f t="shared" si="10"/>
        <v>0.89272239228442563</v>
      </c>
      <c r="AC47" s="13">
        <f t="shared" si="8"/>
        <v>41826</v>
      </c>
      <c r="AD47" s="79">
        <f t="shared" si="11"/>
        <v>-7.5955707525123151E-2</v>
      </c>
      <c r="AE47" s="79">
        <f t="shared" si="11"/>
        <v>0.10335452457816063</v>
      </c>
      <c r="AF47" s="79">
        <f t="shared" si="11"/>
        <v>5.189071837244974E-2</v>
      </c>
      <c r="AG47" s="79">
        <f t="shared" si="11"/>
        <v>0.11195048281927789</v>
      </c>
      <c r="AH47" s="79">
        <f t="shared" si="11"/>
        <v>8.4987642742393454E-2</v>
      </c>
    </row>
    <row r="48" spans="8:34">
      <c r="H48" s="156">
        <v>41119</v>
      </c>
      <c r="I48" s="78">
        <v>2349.1080000000002</v>
      </c>
      <c r="J48" s="78">
        <v>1526.1637000000001</v>
      </c>
      <c r="K48" s="78">
        <v>1321.7959000000001</v>
      </c>
      <c r="L48" s="78">
        <v>1500.8838000000001</v>
      </c>
      <c r="M48" s="78">
        <v>978.38430000000005</v>
      </c>
      <c r="O48" s="13">
        <f t="shared" si="12"/>
        <v>41119</v>
      </c>
      <c r="P48" s="2">
        <f t="shared" si="13"/>
        <v>-0.14611890901622793</v>
      </c>
      <c r="Q48" s="2">
        <f t="shared" si="14"/>
        <v>-0.25700954075603089</v>
      </c>
      <c r="R48" s="2">
        <f t="shared" si="15"/>
        <v>-0.24248906783629443</v>
      </c>
      <c r="S48" s="2">
        <f t="shared" si="16"/>
        <v>-0.27265744490317034</v>
      </c>
      <c r="T48" s="2">
        <f t="shared" si="17"/>
        <v>-0.17696461631332094</v>
      </c>
      <c r="V48" s="13">
        <f t="shared" si="6"/>
        <v>41483</v>
      </c>
      <c r="W48" s="79">
        <f t="shared" si="10"/>
        <v>-4.0208805620972843E-2</v>
      </c>
      <c r="X48" s="79">
        <f t="shared" si="10"/>
        <v>0.32259398169974807</v>
      </c>
      <c r="Y48" s="79">
        <f t="shared" si="10"/>
        <v>-0.19171954395218693</v>
      </c>
      <c r="Z48" s="79">
        <f t="shared" si="10"/>
        <v>0.3021350218576484</v>
      </c>
      <c r="AA48" s="79">
        <f t="shared" si="10"/>
        <v>1.0683635006440326</v>
      </c>
      <c r="AC48" s="13">
        <f t="shared" si="8"/>
        <v>41833</v>
      </c>
      <c r="AD48" s="79">
        <f t="shared" si="11"/>
        <v>-8.8970481579721983E-2</v>
      </c>
      <c r="AE48" s="79">
        <f t="shared" si="11"/>
        <v>9.7406277506219663E-2</v>
      </c>
      <c r="AF48" s="79">
        <f t="shared" si="11"/>
        <v>7.5642498197948216E-2</v>
      </c>
      <c r="AG48" s="79">
        <f t="shared" si="11"/>
        <v>0.11680868451684168</v>
      </c>
      <c r="AH48" s="79">
        <f t="shared" si="11"/>
        <v>3.6990512938907205E-2</v>
      </c>
    </row>
    <row r="49" spans="8:34">
      <c r="H49" s="156">
        <v>41126</v>
      </c>
      <c r="I49" s="78">
        <v>2353.7370000000001</v>
      </c>
      <c r="J49" s="78">
        <v>1503.5590999999999</v>
      </c>
      <c r="K49" s="78">
        <v>1286.2637</v>
      </c>
      <c r="L49" s="78">
        <v>1473.1112000000001</v>
      </c>
      <c r="M49" s="78">
        <v>1002.9176</v>
      </c>
      <c r="O49" s="13">
        <f t="shared" si="12"/>
        <v>41126</v>
      </c>
      <c r="P49" s="2">
        <f t="shared" si="13"/>
        <v>-0.14443630627077575</v>
      </c>
      <c r="Q49" s="2">
        <f t="shared" si="14"/>
        <v>-0.26801425940778911</v>
      </c>
      <c r="R49" s="2">
        <f t="shared" si="15"/>
        <v>-0.26285229482453609</v>
      </c>
      <c r="S49" s="2">
        <f t="shared" si="16"/>
        <v>-0.28611631083648392</v>
      </c>
      <c r="T49" s="2">
        <f t="shared" si="17"/>
        <v>-0.15632674019592996</v>
      </c>
      <c r="V49" s="13">
        <f t="shared" si="6"/>
        <v>41490</v>
      </c>
      <c r="W49" s="79">
        <f t="shared" si="10"/>
        <v>-3.0172895576906278E-2</v>
      </c>
      <c r="X49" s="79">
        <f t="shared" si="10"/>
        <v>0.33069434265661846</v>
      </c>
      <c r="Y49" s="79">
        <f t="shared" si="10"/>
        <v>-0.16022801807369302</v>
      </c>
      <c r="Z49" s="79">
        <f t="shared" si="10"/>
        <v>0.31022316965249419</v>
      </c>
      <c r="AA49" s="79">
        <f t="shared" si="10"/>
        <v>1.0467030245001592</v>
      </c>
      <c r="AC49" s="13">
        <f t="shared" si="8"/>
        <v>41840</v>
      </c>
      <c r="AD49" s="79">
        <f t="shared" si="11"/>
        <v>-8.2127185634634725E-2</v>
      </c>
      <c r="AE49" s="79">
        <f t="shared" si="11"/>
        <v>6.972740083843898E-2</v>
      </c>
      <c r="AF49" s="79">
        <f t="shared" si="11"/>
        <v>6.0392077947124534E-2</v>
      </c>
      <c r="AG49" s="79">
        <f t="shared" si="11"/>
        <v>0.10125218946342596</v>
      </c>
      <c r="AH49" s="79">
        <f t="shared" si="11"/>
        <v>-2.907277080125048E-2</v>
      </c>
    </row>
    <row r="50" spans="8:34">
      <c r="H50" s="156">
        <v>41133</v>
      </c>
      <c r="I50" s="78">
        <v>2399.7510000000002</v>
      </c>
      <c r="J50" s="78">
        <v>1572.2725</v>
      </c>
      <c r="K50" s="78">
        <v>1318.2426</v>
      </c>
      <c r="L50" s="78">
        <v>1544.6527000000001</v>
      </c>
      <c r="M50" s="78">
        <v>1065.2212999999999</v>
      </c>
      <c r="O50" s="13">
        <f t="shared" si="12"/>
        <v>41133</v>
      </c>
      <c r="P50" s="2">
        <f t="shared" si="13"/>
        <v>-0.12771060250554767</v>
      </c>
      <c r="Q50" s="2">
        <f t="shared" si="14"/>
        <v>-0.23456214635974937</v>
      </c>
      <c r="R50" s="2">
        <f t="shared" si="15"/>
        <v>-0.24452543638249524</v>
      </c>
      <c r="S50" s="2">
        <f t="shared" si="16"/>
        <v>-0.25144661994804884</v>
      </c>
      <c r="T50" s="2">
        <f t="shared" si="17"/>
        <v>-0.1039156890020384</v>
      </c>
      <c r="V50" s="13">
        <f t="shared" si="6"/>
        <v>41497</v>
      </c>
      <c r="W50" s="79">
        <f t="shared" si="10"/>
        <v>-1.3451269841475266E-2</v>
      </c>
      <c r="X50" s="79">
        <f t="shared" si="10"/>
        <v>0.34155541516997934</v>
      </c>
      <c r="Y50" s="79">
        <f t="shared" si="10"/>
        <v>-0.13136084070144782</v>
      </c>
      <c r="Z50" s="79">
        <f t="shared" si="10"/>
        <v>0.32192183080137005</v>
      </c>
      <c r="AA50" s="79">
        <f t="shared" si="10"/>
        <v>1.0334794495281709</v>
      </c>
      <c r="AC50" s="13">
        <f t="shared" si="8"/>
        <v>41847</v>
      </c>
      <c r="AD50" s="79">
        <f t="shared" si="11"/>
        <v>-4.1279473674835088E-2</v>
      </c>
      <c r="AE50" s="79">
        <f t="shared" si="11"/>
        <v>6.1870760757742893E-2</v>
      </c>
      <c r="AF50" s="79">
        <f t="shared" si="11"/>
        <v>9.6894401123769125E-2</v>
      </c>
      <c r="AG50" s="79">
        <f t="shared" si="11"/>
        <v>9.365303625387833E-2</v>
      </c>
      <c r="AH50" s="79">
        <f t="shared" si="11"/>
        <v>-5.7637597399939677E-2</v>
      </c>
    </row>
    <row r="51" spans="8:34">
      <c r="H51" s="156">
        <v>41140</v>
      </c>
      <c r="I51" s="78">
        <v>2313.4760000000001</v>
      </c>
      <c r="J51" s="78">
        <v>1532.8844999999999</v>
      </c>
      <c r="K51" s="78">
        <v>1311.136</v>
      </c>
      <c r="L51" s="78">
        <v>1492.7488000000001</v>
      </c>
      <c r="M51" s="78">
        <v>1059.5064</v>
      </c>
      <c r="O51" s="13">
        <f t="shared" si="12"/>
        <v>41140</v>
      </c>
      <c r="P51" s="2">
        <f t="shared" si="13"/>
        <v>-0.1590708427008154</v>
      </c>
      <c r="Q51" s="2">
        <f t="shared" si="14"/>
        <v>-0.25373761764680824</v>
      </c>
      <c r="R51" s="2">
        <f t="shared" si="15"/>
        <v>-0.2485981734748971</v>
      </c>
      <c r="S51" s="2">
        <f t="shared" si="16"/>
        <v>-0.27659974322480774</v>
      </c>
      <c r="T51" s="2">
        <f t="shared" si="17"/>
        <v>-0.10872317100500084</v>
      </c>
      <c r="V51" s="13">
        <f t="shared" si="6"/>
        <v>41504</v>
      </c>
      <c r="W51" s="79">
        <f t="shared" si="10"/>
        <v>-5.6253746473623467E-3</v>
      </c>
      <c r="X51" s="79">
        <f t="shared" si="10"/>
        <v>0.31002829917269348</v>
      </c>
      <c r="Y51" s="79">
        <f t="shared" si="10"/>
        <v>-0.13398511629697529</v>
      </c>
      <c r="Z51" s="79">
        <f t="shared" si="10"/>
        <v>0.29314831927530571</v>
      </c>
      <c r="AA51" s="79">
        <f t="shared" si="10"/>
        <v>0.95525230248284054</v>
      </c>
      <c r="AC51" s="13">
        <f t="shared" si="8"/>
        <v>41854</v>
      </c>
      <c r="AD51" s="79">
        <f t="shared" si="11"/>
        <v>-1.203673622073631E-2</v>
      </c>
      <c r="AE51" s="79">
        <f t="shared" si="11"/>
        <v>7.9493224170917642E-2</v>
      </c>
      <c r="AF51" s="79">
        <f t="shared" si="11"/>
        <v>9.130624487936867E-2</v>
      </c>
      <c r="AG51" s="79">
        <f t="shared" si="11"/>
        <v>0.11477337649014596</v>
      </c>
      <c r="AH51" s="79">
        <f t="shared" si="11"/>
        <v>-3.9646308075433456E-2</v>
      </c>
    </row>
    <row r="52" spans="8:34">
      <c r="H52" s="156">
        <v>41147</v>
      </c>
      <c r="I52" s="78">
        <v>2275.6770000000001</v>
      </c>
      <c r="J52" s="78">
        <v>1566.3278</v>
      </c>
      <c r="K52" s="78">
        <v>1385.7534000000001</v>
      </c>
      <c r="L52" s="78">
        <v>1507.0724</v>
      </c>
      <c r="M52" s="78">
        <v>1099.1029000000001</v>
      </c>
      <c r="O52" s="13">
        <f t="shared" si="12"/>
        <v>41147</v>
      </c>
      <c r="P52" s="2">
        <f t="shared" si="13"/>
        <v>-0.17281046274301681</v>
      </c>
      <c r="Q52" s="2">
        <f t="shared" si="14"/>
        <v>-0.23745623654356629</v>
      </c>
      <c r="R52" s="2">
        <f t="shared" si="15"/>
        <v>-0.2058355228798755</v>
      </c>
      <c r="S52" s="2">
        <f t="shared" si="16"/>
        <v>-0.26965839052169716</v>
      </c>
      <c r="T52" s="2">
        <f t="shared" si="17"/>
        <v>-7.541384605962953E-2</v>
      </c>
      <c r="V52" s="13">
        <f t="shared" si="6"/>
        <v>41511</v>
      </c>
      <c r="W52" s="79">
        <f t="shared" si="10"/>
        <v>-1.305466690316115E-2</v>
      </c>
      <c r="X52" s="79">
        <f t="shared" si="10"/>
        <v>0.40198790614636803</v>
      </c>
      <c r="Y52" s="79">
        <f t="shared" si="10"/>
        <v>-0.15760374247816544</v>
      </c>
      <c r="Z52" s="79">
        <f t="shared" si="10"/>
        <v>0.39804277100260355</v>
      </c>
      <c r="AA52" s="79">
        <f t="shared" si="10"/>
        <v>1.1279715790266192</v>
      </c>
      <c r="AC52" s="13">
        <f t="shared" si="8"/>
        <v>41861</v>
      </c>
      <c r="AD52" s="79">
        <f t="shared" si="11"/>
        <v>-1.1302147526785822E-2</v>
      </c>
      <c r="AE52" s="79">
        <f t="shared" si="11"/>
        <v>0.10931826919391652</v>
      </c>
      <c r="AF52" s="79">
        <f t="shared" si="11"/>
        <v>0.10226371235010823</v>
      </c>
      <c r="AG52" s="79">
        <f t="shared" si="11"/>
        <v>0.14686885034146213</v>
      </c>
      <c r="AH52" s="79">
        <f t="shared" si="11"/>
        <v>-8.0607563300367779E-3</v>
      </c>
    </row>
    <row r="53" spans="8:34">
      <c r="H53" s="156">
        <v>41154</v>
      </c>
      <c r="I53" s="78">
        <v>2204.8679999999999</v>
      </c>
      <c r="J53" s="78">
        <v>1522.8101999999999</v>
      </c>
      <c r="K53" s="78">
        <v>1343.1147000000001</v>
      </c>
      <c r="L53" s="78">
        <v>1458.3849</v>
      </c>
      <c r="M53" s="78">
        <v>1099.0418999999999</v>
      </c>
      <c r="O53" s="13">
        <f t="shared" si="12"/>
        <v>41154</v>
      </c>
      <c r="P53" s="2">
        <f t="shared" si="13"/>
        <v>-0.1985489414215067</v>
      </c>
      <c r="Q53" s="2">
        <f t="shared" si="14"/>
        <v>-0.25864214314663603</v>
      </c>
      <c r="R53" s="2">
        <f t="shared" si="15"/>
        <v>-0.23027142965129799</v>
      </c>
      <c r="S53" s="2">
        <f t="shared" si="16"/>
        <v>-0.29325281578718199</v>
      </c>
      <c r="T53" s="2">
        <f t="shared" si="17"/>
        <v>-7.5465160413718202E-2</v>
      </c>
      <c r="V53" s="13">
        <f t="shared" si="6"/>
        <v>41518</v>
      </c>
      <c r="W53" s="79">
        <f t="shared" si="10"/>
        <v>-1.4107671440144465E-3</v>
      </c>
      <c r="X53" s="79">
        <f t="shared" si="10"/>
        <v>0.34577733639635899</v>
      </c>
      <c r="Y53" s="79">
        <f t="shared" si="10"/>
        <v>-0.14973091569158303</v>
      </c>
      <c r="Z53" s="79">
        <f t="shared" si="10"/>
        <v>0.34259827762565243</v>
      </c>
      <c r="AA53" s="79">
        <f t="shared" si="10"/>
        <v>0.99351304186685296</v>
      </c>
      <c r="AC53" s="13">
        <f t="shared" si="8"/>
        <v>41868</v>
      </c>
      <c r="AD53" s="79">
        <f t="shared" si="11"/>
        <v>1.2100355333954926E-3</v>
      </c>
      <c r="AE53" s="79">
        <f t="shared" si="11"/>
        <v>0.13770954995088869</v>
      </c>
      <c r="AF53" s="79">
        <f t="shared" si="11"/>
        <v>0.1263176008841338</v>
      </c>
      <c r="AG53" s="79">
        <f t="shared" si="11"/>
        <v>0.17082373154542907</v>
      </c>
      <c r="AH53" s="79">
        <f t="shared" si="11"/>
        <v>3.4614510800329512E-2</v>
      </c>
    </row>
    <row r="54" spans="8:34">
      <c r="H54" s="156">
        <v>41161</v>
      </c>
      <c r="I54" s="78">
        <v>2317.1790000000001</v>
      </c>
      <c r="J54" s="78">
        <v>1609.6937</v>
      </c>
      <c r="K54" s="78">
        <v>1371.5404000000001</v>
      </c>
      <c r="L54" s="78">
        <v>1558.8364999999999</v>
      </c>
      <c r="M54" s="78">
        <v>1151.5721000000001</v>
      </c>
      <c r="O54" s="13">
        <f t="shared" si="12"/>
        <v>41161</v>
      </c>
      <c r="P54" s="2">
        <f t="shared" si="13"/>
        <v>-0.15772483320277919</v>
      </c>
      <c r="Q54" s="2">
        <f t="shared" si="14"/>
        <v>-0.21634418286509915</v>
      </c>
      <c r="R54" s="2">
        <f t="shared" si="15"/>
        <v>-0.21398088244623725</v>
      </c>
      <c r="S54" s="2">
        <f t="shared" si="16"/>
        <v>-0.24457301565371092</v>
      </c>
      <c r="T54" s="2">
        <f t="shared" si="17"/>
        <v>-3.1275762329409096E-2</v>
      </c>
      <c r="V54" s="13">
        <f t="shared" si="6"/>
        <v>41525</v>
      </c>
      <c r="W54" s="79">
        <f t="shared" si="10"/>
        <v>1.7522599678315709E-2</v>
      </c>
      <c r="X54" s="79">
        <f t="shared" si="10"/>
        <v>0.4150395817539696</v>
      </c>
      <c r="Y54" s="79">
        <f t="shared" si="10"/>
        <v>-0.14710671300677702</v>
      </c>
      <c r="Z54" s="79">
        <f t="shared" si="10"/>
        <v>0.40447647973344236</v>
      </c>
      <c r="AA54" s="79">
        <f t="shared" si="10"/>
        <v>1.1725514190557411</v>
      </c>
      <c r="AC54" s="13">
        <f t="shared" si="8"/>
        <v>41875</v>
      </c>
      <c r="AD54" s="79">
        <f t="shared" si="11"/>
        <v>3.2157341094298797E-3</v>
      </c>
      <c r="AE54" s="79">
        <f t="shared" si="11"/>
        <v>0.17246373585722896</v>
      </c>
      <c r="AF54" s="79">
        <f t="shared" si="11"/>
        <v>0.10269302472538389</v>
      </c>
      <c r="AG54" s="79">
        <f t="shared" si="11"/>
        <v>0.21693711537656934</v>
      </c>
      <c r="AH54" s="79">
        <f t="shared" si="11"/>
        <v>6.3485510879630835E-2</v>
      </c>
    </row>
    <row r="55" spans="8:34">
      <c r="H55" s="156">
        <v>41168</v>
      </c>
      <c r="I55" s="78">
        <v>2315.5419999999999</v>
      </c>
      <c r="J55" s="78">
        <v>1615.1858</v>
      </c>
      <c r="K55" s="78">
        <v>1346.6679999999999</v>
      </c>
      <c r="L55" s="78">
        <v>1573.4443000000001</v>
      </c>
      <c r="M55" s="78">
        <v>1154.0171</v>
      </c>
      <c r="O55" s="13">
        <f t="shared" si="12"/>
        <v>41168</v>
      </c>
      <c r="P55" s="2">
        <f t="shared" si="13"/>
        <v>-0.1583198689976173</v>
      </c>
      <c r="Q55" s="2">
        <f t="shared" si="14"/>
        <v>-0.21367043436668198</v>
      </c>
      <c r="R55" s="2">
        <f t="shared" si="15"/>
        <v>-0.22823506110509728</v>
      </c>
      <c r="S55" s="2">
        <f t="shared" si="16"/>
        <v>-0.23749393692933285</v>
      </c>
      <c r="T55" s="2">
        <f t="shared" si="17"/>
        <v>-2.9218982071269384E-2</v>
      </c>
      <c r="V55" s="13">
        <f t="shared" si="6"/>
        <v>41532</v>
      </c>
      <c r="W55" s="79">
        <f t="shared" si="10"/>
        <v>7.4108646764017738E-2</v>
      </c>
      <c r="X55" s="79">
        <f t="shared" si="10"/>
        <v>0.3688878200865171</v>
      </c>
      <c r="Y55" s="79">
        <f t="shared" si="10"/>
        <v>-0.11036670884794952</v>
      </c>
      <c r="Z55" s="79">
        <f t="shared" si="10"/>
        <v>0.35665177201072717</v>
      </c>
      <c r="AA55" s="79">
        <f t="shared" si="10"/>
        <v>1.0371791744520382</v>
      </c>
      <c r="AC55" s="13">
        <f t="shared" si="8"/>
        <v>41882</v>
      </c>
      <c r="AD55" s="79">
        <f t="shared" si="11"/>
        <v>-8.2683640811578307E-3</v>
      </c>
      <c r="AE55" s="79">
        <f t="shared" si="11"/>
        <v>0.14472668852215476</v>
      </c>
      <c r="AF55" s="79">
        <f t="shared" si="11"/>
        <v>9.0427701812720862E-2</v>
      </c>
      <c r="AG55" s="79">
        <f t="shared" si="11"/>
        <v>0.18876924704382469</v>
      </c>
      <c r="AH55" s="79">
        <f t="shared" si="11"/>
        <v>3.0271963590457363E-2</v>
      </c>
    </row>
    <row r="56" spans="8:34">
      <c r="H56" s="156">
        <v>41175</v>
      </c>
      <c r="I56" s="78">
        <v>2199.0630000000001</v>
      </c>
      <c r="J56" s="78">
        <v>1523.9187999999999</v>
      </c>
      <c r="K56" s="78">
        <v>1247.1780000000001</v>
      </c>
      <c r="L56" s="78">
        <v>1486.7202</v>
      </c>
      <c r="M56" s="78">
        <v>1106.6837</v>
      </c>
      <c r="O56" s="13">
        <f t="shared" si="12"/>
        <v>41175</v>
      </c>
      <c r="P56" s="2">
        <f t="shared" si="13"/>
        <v>-0.2006590103213447</v>
      </c>
      <c r="Q56" s="2">
        <f t="shared" si="14"/>
        <v>-0.25810243746295491</v>
      </c>
      <c r="R56" s="2">
        <f t="shared" si="15"/>
        <v>-0.28525200497742043</v>
      </c>
      <c r="S56" s="2">
        <f t="shared" si="16"/>
        <v>-0.27952126008551126</v>
      </c>
      <c r="T56" s="2">
        <f t="shared" si="17"/>
        <v>-6.9036733674800788E-2</v>
      </c>
      <c r="V56" s="13">
        <f t="shared" si="6"/>
        <v>41539</v>
      </c>
      <c r="W56" s="79">
        <f t="shared" si="10"/>
        <v>4.9772158301106595E-2</v>
      </c>
      <c r="X56" s="79">
        <f t="shared" si="10"/>
        <v>0.38488260219941228</v>
      </c>
      <c r="Y56" s="79">
        <f t="shared" si="10"/>
        <v>-8.6748082666759374E-2</v>
      </c>
      <c r="Z56" s="79">
        <f t="shared" si="10"/>
        <v>0.35969622215030261</v>
      </c>
      <c r="AA56" s="79">
        <f t="shared" si="10"/>
        <v>1.0989661003423059</v>
      </c>
      <c r="AC56" s="13">
        <f t="shared" si="8"/>
        <v>41887</v>
      </c>
      <c r="AD56" s="79">
        <f t="shared" si="11"/>
        <v>3.879790413193418E-2</v>
      </c>
      <c r="AE56" s="79">
        <f t="shared" si="11"/>
        <v>0.21672858440298226</v>
      </c>
      <c r="AF56" s="79">
        <f t="shared" si="11"/>
        <v>0.1325665664994784</v>
      </c>
      <c r="AG56" s="79">
        <f t="shared" si="11"/>
        <v>0.26363030621154437</v>
      </c>
      <c r="AH56" s="79">
        <f t="shared" si="11"/>
        <v>0.10681325528121288</v>
      </c>
    </row>
    <row r="57" spans="8:34">
      <c r="H57" s="156">
        <v>41182</v>
      </c>
      <c r="I57" s="78">
        <v>2293.1060000000002</v>
      </c>
      <c r="J57" s="78">
        <v>1566.9</v>
      </c>
      <c r="K57" s="78">
        <v>1311.14</v>
      </c>
      <c r="L57" s="78">
        <v>1523.77</v>
      </c>
      <c r="M57" s="78">
        <v>1122.1358</v>
      </c>
      <c r="O57" s="13">
        <f t="shared" si="12"/>
        <v>41182</v>
      </c>
      <c r="P57" s="2">
        <f t="shared" si="13"/>
        <v>-0.1664751671607122</v>
      </c>
      <c r="Q57" s="2">
        <f t="shared" si="14"/>
        <v>-0.23717766934872375</v>
      </c>
      <c r="R57" s="2">
        <f t="shared" si="15"/>
        <v>-0.24859588110606112</v>
      </c>
      <c r="S57" s="2">
        <f t="shared" si="16"/>
        <v>-0.26156657485416523</v>
      </c>
      <c r="T57" s="2">
        <f t="shared" si="17"/>
        <v>-5.6038134809033191E-2</v>
      </c>
      <c r="V57" s="13">
        <f t="shared" si="6"/>
        <v>41546</v>
      </c>
      <c r="W57" s="79">
        <f t="shared" si="10"/>
        <v>3.3571856123329136E-2</v>
      </c>
      <c r="X57" s="79">
        <f t="shared" si="10"/>
        <v>0.43052482593427555</v>
      </c>
      <c r="Y57" s="79">
        <f t="shared" si="10"/>
        <v>-0.14185808890500051</v>
      </c>
      <c r="Z57" s="79">
        <f t="shared" si="10"/>
        <v>0.41158710358655326</v>
      </c>
      <c r="AA57" s="79">
        <f t="shared" si="10"/>
        <v>1.2335033993963553</v>
      </c>
      <c r="AC57" s="20"/>
      <c r="AD57" s="21"/>
      <c r="AE57" s="21"/>
      <c r="AF57" s="21"/>
      <c r="AG57" s="2"/>
      <c r="AH57" s="2"/>
    </row>
    <row r="58" spans="8:34">
      <c r="H58" s="156">
        <v>41196</v>
      </c>
      <c r="I58" s="78">
        <v>2304.5309999999999</v>
      </c>
      <c r="J58" s="78">
        <v>1564.46</v>
      </c>
      <c r="K58" s="78">
        <v>1314.69</v>
      </c>
      <c r="L58" s="78">
        <v>1518.66</v>
      </c>
      <c r="M58" s="78">
        <v>1122.3014000000001</v>
      </c>
      <c r="O58" s="13">
        <f t="shared" si="12"/>
        <v>41196</v>
      </c>
      <c r="P58" s="2">
        <f t="shared" si="13"/>
        <v>-0.16232227531219379</v>
      </c>
      <c r="Q58" s="2">
        <f t="shared" si="14"/>
        <v>-0.23836554763501461</v>
      </c>
      <c r="R58" s="2">
        <f t="shared" si="15"/>
        <v>-0.24656140376414992</v>
      </c>
      <c r="S58" s="2">
        <f t="shared" si="16"/>
        <v>-0.26404292942374941</v>
      </c>
      <c r="T58" s="2">
        <f t="shared" si="17"/>
        <v>-5.5898828955966429E-2</v>
      </c>
      <c r="V58" s="13">
        <f t="shared" si="6"/>
        <v>41553</v>
      </c>
      <c r="W58" s="79">
        <f t="shared" si="10"/>
        <v>3.9642168343489992E-2</v>
      </c>
      <c r="X58" s="79">
        <f t="shared" si="10"/>
        <v>0.46285793377957551</v>
      </c>
      <c r="Y58" s="79">
        <f t="shared" si="10"/>
        <v>-0.13923381330947315</v>
      </c>
      <c r="Z58" s="79">
        <f t="shared" si="10"/>
        <v>0.44056480586642688</v>
      </c>
      <c r="AA58" s="79">
        <f t="shared" si="10"/>
        <v>1.3155546231104416</v>
      </c>
      <c r="AC58" s="20"/>
      <c r="AD58" s="21"/>
      <c r="AE58" s="21"/>
      <c r="AF58" s="21"/>
      <c r="AG58" s="2"/>
      <c r="AH58" s="2"/>
    </row>
    <row r="59" spans="8:34">
      <c r="H59" s="156">
        <v>41203</v>
      </c>
      <c r="I59" s="78">
        <v>2332.4699999999998</v>
      </c>
      <c r="J59" s="78">
        <v>1545.86</v>
      </c>
      <c r="K59" s="78">
        <v>1314.68</v>
      </c>
      <c r="L59" s="78">
        <v>1493.73</v>
      </c>
      <c r="M59" s="78">
        <v>1116.0943</v>
      </c>
      <c r="O59" s="13">
        <f t="shared" si="12"/>
        <v>41203</v>
      </c>
      <c r="P59" s="2">
        <f t="shared" si="13"/>
        <v>-0.1521666827208803</v>
      </c>
      <c r="Q59" s="2">
        <f t="shared" si="14"/>
        <v>-0.24742068539116613</v>
      </c>
      <c r="R59" s="2">
        <f t="shared" si="15"/>
        <v>-0.24656713468623981</v>
      </c>
      <c r="S59" s="2">
        <f t="shared" si="16"/>
        <v>-0.27612424437868721</v>
      </c>
      <c r="T59" s="2">
        <f t="shared" si="17"/>
        <v>-6.1120358911099237E-2</v>
      </c>
      <c r="V59" s="13">
        <f t="shared" si="6"/>
        <v>41560</v>
      </c>
      <c r="W59" s="79">
        <f t="shared" si="10"/>
        <v>6.5307427695486586E-2</v>
      </c>
      <c r="X59" s="79">
        <f t="shared" si="10"/>
        <v>0.53575068349959998</v>
      </c>
      <c r="Y59" s="79">
        <f t="shared" si="10"/>
        <v>-8.1499604386425784E-2</v>
      </c>
      <c r="Z59" s="79">
        <f t="shared" si="10"/>
        <v>0.52082036826825662</v>
      </c>
      <c r="AA59" s="79">
        <f t="shared" si="10"/>
        <v>1.3781589533126062</v>
      </c>
      <c r="AC59" s="20"/>
      <c r="AD59" s="21"/>
      <c r="AE59" s="21"/>
      <c r="AF59" s="21"/>
      <c r="AG59" s="2"/>
      <c r="AH59" s="2"/>
    </row>
    <row r="60" spans="8:34">
      <c r="H60" s="156">
        <v>41210</v>
      </c>
      <c r="I60" s="78">
        <v>2247.9070000000002</v>
      </c>
      <c r="J60" s="78">
        <v>1490.61</v>
      </c>
      <c r="K60" s="78">
        <v>1282.7</v>
      </c>
      <c r="L60" s="78">
        <v>1438.07</v>
      </c>
      <c r="M60" s="78">
        <v>1067.27</v>
      </c>
      <c r="O60" s="13">
        <f t="shared" si="12"/>
        <v>41210</v>
      </c>
      <c r="P60" s="2">
        <f t="shared" si="13"/>
        <v>-0.1829046252492188</v>
      </c>
      <c r="Q60" s="2">
        <f t="shared" si="14"/>
        <v>-0.27431833920984194</v>
      </c>
      <c r="R60" s="2">
        <f t="shared" si="15"/>
        <v>-0.26489462352971049</v>
      </c>
      <c r="S60" s="2">
        <f t="shared" si="16"/>
        <v>-0.30309760941646668</v>
      </c>
      <c r="T60" s="2">
        <f t="shared" si="17"/>
        <v>-0.10219228380169032</v>
      </c>
      <c r="V60" s="13">
        <f t="shared" si="6"/>
        <v>41567</v>
      </c>
      <c r="W60" s="79">
        <f t="shared" si="10"/>
        <v>4.6986011870468358E-2</v>
      </c>
      <c r="X60" s="79">
        <f t="shared" si="10"/>
        <v>0.50007669160909329</v>
      </c>
      <c r="Y60" s="79">
        <f t="shared" si="10"/>
        <v>-0.10511815765689436</v>
      </c>
      <c r="Z60" s="79">
        <f t="shared" si="10"/>
        <v>0.48783595970456184</v>
      </c>
      <c r="AA60" s="79">
        <f t="shared" si="10"/>
        <v>1.3155866662625813</v>
      </c>
      <c r="AC60" s="20"/>
      <c r="AD60" s="21"/>
      <c r="AE60" s="21"/>
      <c r="AF60" s="21"/>
      <c r="AG60" s="2"/>
      <c r="AH60" s="2"/>
    </row>
    <row r="61" spans="8:34">
      <c r="H61" s="156">
        <v>41217</v>
      </c>
      <c r="I61" s="78">
        <v>2306.7739999999999</v>
      </c>
      <c r="J61" s="78">
        <v>1493.75</v>
      </c>
      <c r="K61" s="78">
        <v>1282.7</v>
      </c>
      <c r="L61" s="78">
        <v>1432.64</v>
      </c>
      <c r="M61" s="78">
        <v>1103.5782999999999</v>
      </c>
      <c r="O61" s="13">
        <f t="shared" si="12"/>
        <v>41217</v>
      </c>
      <c r="P61" s="2">
        <f t="shared" si="13"/>
        <v>-0.16150696359086103</v>
      </c>
      <c r="Q61" s="2">
        <f t="shared" si="14"/>
        <v>-0.27278967616928729</v>
      </c>
      <c r="R61" s="2">
        <f t="shared" si="15"/>
        <v>-0.26489462352971049</v>
      </c>
      <c r="S61" s="2">
        <f t="shared" si="16"/>
        <v>-0.3057290390275903</v>
      </c>
      <c r="T61" s="2">
        <f t="shared" si="17"/>
        <v>-7.1649054907368392E-2</v>
      </c>
      <c r="V61" s="13">
        <f t="shared" si="6"/>
        <v>41574</v>
      </c>
      <c r="W61" s="79">
        <f t="shared" si="10"/>
        <v>2.2173513569732961E-2</v>
      </c>
      <c r="X61" s="79">
        <f t="shared" si="10"/>
        <v>0.3943123465041829</v>
      </c>
      <c r="Y61" s="79">
        <f t="shared" si="10"/>
        <v>-0.11823960854525339</v>
      </c>
      <c r="Z61" s="79">
        <f t="shared" si="10"/>
        <v>0.38409737005773215</v>
      </c>
      <c r="AA61" s="79">
        <f t="shared" si="10"/>
        <v>1.0926077490067709</v>
      </c>
      <c r="AC61" s="20"/>
      <c r="AD61" s="21"/>
      <c r="AE61" s="21"/>
      <c r="AF61" s="21"/>
      <c r="AG61" s="2"/>
      <c r="AH61" s="2"/>
    </row>
    <row r="62" spans="8:34">
      <c r="H62" s="156">
        <v>41224</v>
      </c>
      <c r="I62" s="78">
        <v>2240.924</v>
      </c>
      <c r="J62" s="78">
        <v>1436.59</v>
      </c>
      <c r="K62" s="78">
        <v>1229.4000000000001</v>
      </c>
      <c r="L62" s="78">
        <v>1376.25</v>
      </c>
      <c r="M62" s="78">
        <v>1071.8958</v>
      </c>
      <c r="O62" s="13">
        <f t="shared" si="12"/>
        <v>41224</v>
      </c>
      <c r="P62" s="2">
        <f t="shared" si="13"/>
        <v>-0.18544288728669855</v>
      </c>
      <c r="Q62" s="2">
        <f t="shared" si="14"/>
        <v>-0.30061718553173988</v>
      </c>
      <c r="R62" s="2">
        <f t="shared" si="15"/>
        <v>-0.29544043826882826</v>
      </c>
      <c r="S62" s="2">
        <f t="shared" si="16"/>
        <v>-0.3330561690038818</v>
      </c>
      <c r="T62" s="2">
        <f t="shared" si="17"/>
        <v>-9.8300973323938501E-2</v>
      </c>
      <c r="V62" s="13">
        <f t="shared" si="6"/>
        <v>41581</v>
      </c>
      <c r="W62" s="79">
        <f t="shared" si="10"/>
        <v>2.9251516607046835E-2</v>
      </c>
      <c r="X62" s="79">
        <f t="shared" si="10"/>
        <v>0.32932196976356432</v>
      </c>
      <c r="Y62" s="79">
        <f t="shared" si="10"/>
        <v>-0.10511808474617301</v>
      </c>
      <c r="Z62" s="79">
        <f t="shared" si="10"/>
        <v>0.31223178312799327</v>
      </c>
      <c r="AA62" s="79">
        <f t="shared" si="10"/>
        <v>0.95653246548783177</v>
      </c>
      <c r="AC62" s="20"/>
      <c r="AD62" s="21"/>
      <c r="AE62" s="21"/>
      <c r="AF62" s="21"/>
      <c r="AG62" s="2"/>
      <c r="AH62" s="2"/>
    </row>
    <row r="63" spans="8:34">
      <c r="H63" s="156">
        <v>41231</v>
      </c>
      <c r="I63" s="78">
        <v>2177.2399999999998</v>
      </c>
      <c r="J63" s="78">
        <v>1364.03</v>
      </c>
      <c r="K63" s="78">
        <v>1168.99</v>
      </c>
      <c r="L63" s="78">
        <v>1306.01</v>
      </c>
      <c r="M63" s="78">
        <v>1018.4218</v>
      </c>
      <c r="O63" s="13">
        <f t="shared" si="12"/>
        <v>41231</v>
      </c>
      <c r="P63" s="2">
        <f t="shared" si="13"/>
        <v>-0.20859148811654993</v>
      </c>
      <c r="Q63" s="2">
        <f t="shared" si="14"/>
        <v>-0.33594195948799521</v>
      </c>
      <c r="R63" s="2">
        <f t="shared" si="15"/>
        <v>-0.33006093861385843</v>
      </c>
      <c r="S63" s="2">
        <f t="shared" si="16"/>
        <v>-0.36709514062180537</v>
      </c>
      <c r="T63" s="2">
        <f t="shared" si="17"/>
        <v>-0.14328431382445705</v>
      </c>
      <c r="V63" s="13">
        <f t="shared" si="6"/>
        <v>41588</v>
      </c>
      <c r="W63" s="79">
        <f t="shared" si="10"/>
        <v>-3.9850179895467575E-3</v>
      </c>
      <c r="X63" s="79">
        <f t="shared" si="10"/>
        <v>0.30382506932840703</v>
      </c>
      <c r="Y63" s="79">
        <f t="shared" si="10"/>
        <v>-0.13136091361216939</v>
      </c>
      <c r="Z63" s="79">
        <f t="shared" si="10"/>
        <v>0.29893282586082659</v>
      </c>
      <c r="AA63" s="79">
        <f t="shared" si="10"/>
        <v>0.87459543349478497</v>
      </c>
      <c r="AC63" s="20"/>
      <c r="AD63" s="21"/>
      <c r="AE63" s="21"/>
      <c r="AF63" s="21"/>
      <c r="AG63" s="2"/>
      <c r="AH63" s="2"/>
    </row>
    <row r="64" spans="8:34">
      <c r="H64" s="156">
        <v>41238</v>
      </c>
      <c r="I64" s="78">
        <v>2192.6759999999999</v>
      </c>
      <c r="J64" s="78">
        <v>1370.55</v>
      </c>
      <c r="K64" s="78">
        <v>1154.77</v>
      </c>
      <c r="L64" s="78">
        <v>1317.37</v>
      </c>
      <c r="M64" s="78">
        <v>1027.2358999999999</v>
      </c>
      <c r="O64" s="13">
        <f t="shared" si="12"/>
        <v>41238</v>
      </c>
      <c r="P64" s="2">
        <f t="shared" si="13"/>
        <v>-0.20298063134860844</v>
      </c>
      <c r="Q64" s="2">
        <f t="shared" si="14"/>
        <v>-0.33276779291970993</v>
      </c>
      <c r="R64" s="2">
        <f t="shared" si="15"/>
        <v>-0.33821030982568312</v>
      </c>
      <c r="S64" s="2">
        <f t="shared" si="16"/>
        <v>-0.36158997664715264</v>
      </c>
      <c r="T64" s="2">
        <f t="shared" si="17"/>
        <v>-0.13586972614622805</v>
      </c>
      <c r="V64" s="13">
        <f t="shared" si="6"/>
        <v>41595</v>
      </c>
      <c r="W64" s="79">
        <f t="shared" si="10"/>
        <v>1.4480970179688191E-2</v>
      </c>
      <c r="X64" s="79">
        <f t="shared" si="10"/>
        <v>0.35139877853780499</v>
      </c>
      <c r="Y64" s="79">
        <f t="shared" si="10"/>
        <v>-0.13923374039875169</v>
      </c>
      <c r="Z64" s="79">
        <f t="shared" si="10"/>
        <v>0.34987088126304466</v>
      </c>
      <c r="AA64" s="79">
        <f t="shared" si="10"/>
        <v>0.97450719759535676</v>
      </c>
      <c r="AC64" s="20"/>
      <c r="AD64" s="21"/>
      <c r="AE64" s="21"/>
      <c r="AF64" s="21"/>
      <c r="AG64" s="2"/>
      <c r="AH64" s="2"/>
    </row>
    <row r="65" spans="8:34">
      <c r="H65" s="156">
        <v>41245</v>
      </c>
      <c r="I65" s="78">
        <v>2139.6610000000001</v>
      </c>
      <c r="J65" s="78">
        <v>1280.69</v>
      </c>
      <c r="K65" s="78">
        <v>1126.3499999999999</v>
      </c>
      <c r="L65" s="78">
        <v>1220.24</v>
      </c>
      <c r="M65" s="78">
        <v>944.83439999999996</v>
      </c>
      <c r="O65" s="13">
        <f t="shared" si="12"/>
        <v>41245</v>
      </c>
      <c r="P65" s="2">
        <f t="shared" si="13"/>
        <v>-0.22225114000061785</v>
      </c>
      <c r="Q65" s="2">
        <f t="shared" si="14"/>
        <v>-0.37651481865991265</v>
      </c>
      <c r="R65" s="2">
        <f t="shared" si="15"/>
        <v>-0.35449759040515283</v>
      </c>
      <c r="S65" s="2">
        <f t="shared" si="16"/>
        <v>-0.40866009784944357</v>
      </c>
      <c r="T65" s="2">
        <f t="shared" si="17"/>
        <v>-0.20518742694013681</v>
      </c>
      <c r="V65" s="13">
        <f t="shared" si="6"/>
        <v>41602</v>
      </c>
      <c r="W65" s="79">
        <f t="shared" si="10"/>
        <v>3.4862649799605405E-2</v>
      </c>
      <c r="X65" s="79">
        <f t="shared" si="10"/>
        <v>0.40782833404889374</v>
      </c>
      <c r="Y65" s="79">
        <f t="shared" si="10"/>
        <v>-0.12611221659967153</v>
      </c>
      <c r="Z65" s="79">
        <f t="shared" si="10"/>
        <v>0.42298085783852257</v>
      </c>
      <c r="AA65" s="79">
        <f t="shared" ref="AA65:AA106" si="18">M115/M$54-1</f>
        <v>1.0075193728642784</v>
      </c>
      <c r="AC65" s="20"/>
      <c r="AD65" s="21"/>
      <c r="AE65" s="21"/>
      <c r="AF65" s="21"/>
      <c r="AG65" s="2"/>
      <c r="AH65" s="2"/>
    </row>
    <row r="66" spans="8:34">
      <c r="H66" s="156">
        <v>41252</v>
      </c>
      <c r="I66" s="78">
        <v>2246.7570000000001</v>
      </c>
      <c r="J66" s="78">
        <v>1349.22</v>
      </c>
      <c r="K66" s="78">
        <v>1193.8499999999999</v>
      </c>
      <c r="L66" s="78">
        <v>1285.96</v>
      </c>
      <c r="M66" s="78">
        <v>985.45</v>
      </c>
      <c r="O66" s="13">
        <f t="shared" si="12"/>
        <v>41252</v>
      </c>
      <c r="P66" s="2">
        <f t="shared" si="13"/>
        <v>-0.18332264062127979</v>
      </c>
      <c r="Q66" s="2">
        <f t="shared" si="14"/>
        <v>-0.34315199121749007</v>
      </c>
      <c r="R66" s="2">
        <f t="shared" si="15"/>
        <v>-0.31581386629839003</v>
      </c>
      <c r="S66" s="2">
        <f t="shared" si="16"/>
        <v>-0.37681156119326564</v>
      </c>
      <c r="T66" s="2">
        <f t="shared" si="17"/>
        <v>-0.17102081579391881</v>
      </c>
      <c r="V66" s="13">
        <f t="shared" si="6"/>
        <v>41609</v>
      </c>
      <c r="W66" s="79">
        <f t="shared" si="10"/>
        <v>5.2548810428542536E-2</v>
      </c>
      <c r="X66" s="79">
        <f t="shared" si="10"/>
        <v>0.46554167417068215</v>
      </c>
      <c r="Y66" s="79">
        <f t="shared" si="10"/>
        <v>-9.7245185048869143E-2</v>
      </c>
      <c r="Z66" s="79">
        <f t="shared" si="10"/>
        <v>0.4754036744713126</v>
      </c>
      <c r="AA66" s="79">
        <f t="shared" si="18"/>
        <v>1.1260174677729688</v>
      </c>
      <c r="AC66" s="20"/>
      <c r="AD66" s="21"/>
      <c r="AE66" s="21"/>
      <c r="AF66" s="21"/>
      <c r="AG66" s="2"/>
      <c r="AH66" s="2"/>
    </row>
    <row r="67" spans="8:34">
      <c r="H67" s="156">
        <v>41259</v>
      </c>
      <c r="I67" s="78">
        <v>2355.8649999999998</v>
      </c>
      <c r="J67" s="78">
        <v>1390.48</v>
      </c>
      <c r="K67" s="78">
        <v>1218.72</v>
      </c>
      <c r="L67" s="78">
        <v>1328.06</v>
      </c>
      <c r="M67" s="78">
        <v>1018.7</v>
      </c>
      <c r="O67" s="13">
        <f t="shared" si="12"/>
        <v>41259</v>
      </c>
      <c r="P67" s="2">
        <f t="shared" si="13"/>
        <v>-0.14366279608664911</v>
      </c>
      <c r="Q67" s="2">
        <f t="shared" si="14"/>
        <v>-0.32306516413045727</v>
      </c>
      <c r="R67" s="2">
        <f t="shared" si="15"/>
        <v>-0.30156106306083164</v>
      </c>
      <c r="S67" s="2">
        <f t="shared" si="16"/>
        <v>-0.35640950104072322</v>
      </c>
      <c r="T67" s="2">
        <f t="shared" si="17"/>
        <v>-0.14305028672105646</v>
      </c>
      <c r="V67" s="13">
        <f t="shared" si="6"/>
        <v>41616</v>
      </c>
      <c r="W67" s="79">
        <f t="shared" si="10"/>
        <v>5.8307105320736907E-2</v>
      </c>
      <c r="X67" s="79">
        <f t="shared" si="10"/>
        <v>0.38500405387683378</v>
      </c>
      <c r="Y67" s="79">
        <f t="shared" si="10"/>
        <v>-0.11036663593722795</v>
      </c>
      <c r="Z67" s="79">
        <f t="shared" si="10"/>
        <v>0.39754804304364177</v>
      </c>
      <c r="AA67" s="79">
        <f t="shared" si="18"/>
        <v>0.95260010206916257</v>
      </c>
      <c r="AC67" s="20"/>
      <c r="AD67" s="21"/>
      <c r="AE67" s="21"/>
      <c r="AF67" s="21"/>
      <c r="AG67" s="2"/>
      <c r="AH67" s="2"/>
    </row>
    <row r="68" spans="8:34">
      <c r="H68" s="156">
        <v>41266</v>
      </c>
      <c r="I68" s="78">
        <v>2372.002</v>
      </c>
      <c r="J68" s="78">
        <v>1398.83</v>
      </c>
      <c r="K68" s="78">
        <v>1204.52</v>
      </c>
      <c r="L68" s="78">
        <v>1338.26</v>
      </c>
      <c r="M68" s="78">
        <v>1041.43</v>
      </c>
      <c r="O68" s="13">
        <f t="shared" ref="O68:O99" si="19">H68</f>
        <v>41266</v>
      </c>
      <c r="P68" s="2">
        <f t="shared" si="13"/>
        <v>-0.13779713168756436</v>
      </c>
      <c r="Q68" s="2">
        <f t="shared" si="14"/>
        <v>-0.31900008884745379</v>
      </c>
      <c r="R68" s="2">
        <f t="shared" si="15"/>
        <v>-0.30969897242847655</v>
      </c>
      <c r="S68" s="2">
        <f t="shared" si="16"/>
        <v>-0.35146648409165115</v>
      </c>
      <c r="T68" s="2">
        <f t="shared" si="17"/>
        <v>-0.12392938068117187</v>
      </c>
      <c r="V68" s="13">
        <f t="shared" si="6"/>
        <v>41623</v>
      </c>
      <c r="W68" s="79">
        <f t="shared" si="10"/>
        <v>3.8607289294439573E-2</v>
      </c>
      <c r="X68" s="79">
        <f t="shared" si="10"/>
        <v>0.39165811483265434</v>
      </c>
      <c r="Y68" s="79">
        <f t="shared" si="10"/>
        <v>-0.12611228951039288</v>
      </c>
      <c r="Z68" s="79">
        <f t="shared" si="10"/>
        <v>0.39321840359781168</v>
      </c>
      <c r="AA68" s="79">
        <f t="shared" si="18"/>
        <v>1.0358050529358951</v>
      </c>
      <c r="AC68" s="20"/>
      <c r="AD68" s="21"/>
      <c r="AE68" s="21"/>
      <c r="AF68" s="21"/>
      <c r="AG68" s="2"/>
      <c r="AH68" s="2"/>
    </row>
    <row r="69" spans="8:34">
      <c r="H69" s="156">
        <v>41273</v>
      </c>
      <c r="I69" s="78">
        <v>2480.049</v>
      </c>
      <c r="J69" s="78">
        <v>1466.8</v>
      </c>
      <c r="K69" s="78">
        <v>1232.95</v>
      </c>
      <c r="L69" s="78">
        <v>1416.17</v>
      </c>
      <c r="M69" s="78">
        <v>1079.1300000000001</v>
      </c>
      <c r="O69" s="13">
        <f t="shared" si="19"/>
        <v>41273</v>
      </c>
      <c r="P69" s="2">
        <f t="shared" ref="P69:P100" si="20">I69/I$4-1</f>
        <v>-9.8522951770113276E-2</v>
      </c>
      <c r="Q69" s="2">
        <f t="shared" ref="Q69:Q100" si="21">J69/J$4-1</f>
        <v>-0.28590988920844218</v>
      </c>
      <c r="R69" s="2">
        <f t="shared" ref="R69:R100" si="22">K69/K$4-1</f>
        <v>-0.29340596092691706</v>
      </c>
      <c r="S69" s="2">
        <f t="shared" ref="S69:S100" si="23">L69/L$4-1</f>
        <v>-0.3137105575718272</v>
      </c>
      <c r="T69" s="2">
        <f t="shared" ref="T69:T100" si="24">M69/M$4-1</f>
        <v>-9.2215427416603046E-2</v>
      </c>
      <c r="V69" s="13">
        <f t="shared" ref="V69:V106" si="25">H119</f>
        <v>41630</v>
      </c>
      <c r="W69" s="79">
        <f t="shared" si="10"/>
        <v>-1.6849367269425541E-2</v>
      </c>
      <c r="X69" s="79">
        <f t="shared" si="10"/>
        <v>0.32290609076745458</v>
      </c>
      <c r="Y69" s="79">
        <f t="shared" si="10"/>
        <v>-0.16022801807369302</v>
      </c>
      <c r="Z69" s="79">
        <f t="shared" si="10"/>
        <v>0.32477305990718097</v>
      </c>
      <c r="AA69" s="79">
        <f t="shared" si="18"/>
        <v>0.92233721188625495</v>
      </c>
      <c r="AC69" s="20"/>
      <c r="AD69" s="21"/>
      <c r="AE69" s="21"/>
      <c r="AF69" s="21"/>
      <c r="AG69" s="2"/>
      <c r="AH69" s="2"/>
    </row>
    <row r="70" spans="8:34">
      <c r="H70" s="156">
        <v>41280</v>
      </c>
      <c r="I70" s="78">
        <v>2524.4090000000001</v>
      </c>
      <c r="J70" s="78">
        <v>1474.69</v>
      </c>
      <c r="K70" s="78">
        <v>1240.06</v>
      </c>
      <c r="L70" s="78">
        <v>1428.9</v>
      </c>
      <c r="M70" s="78">
        <v>1065.45</v>
      </c>
      <c r="O70" s="13">
        <f t="shared" si="19"/>
        <v>41280</v>
      </c>
      <c r="P70" s="2">
        <f t="shared" si="20"/>
        <v>-8.2398463157397184E-2</v>
      </c>
      <c r="Q70" s="2">
        <f t="shared" si="21"/>
        <v>-0.2820687581925263</v>
      </c>
      <c r="R70" s="2">
        <f t="shared" si="22"/>
        <v>-0.28933127532100478</v>
      </c>
      <c r="S70" s="2">
        <f t="shared" si="23"/>
        <v>-0.30754147857558334</v>
      </c>
      <c r="T70" s="2">
        <f t="shared" si="24"/>
        <v>-0.10372330223515225</v>
      </c>
      <c r="V70" s="13">
        <f t="shared" si="25"/>
        <v>41637</v>
      </c>
      <c r="W70" s="79">
        <f t="shared" ref="W70:Z106" si="26">I120/I$54-1</f>
        <v>-5.9127930988499555E-3</v>
      </c>
      <c r="X70" s="79">
        <f t="shared" si="26"/>
        <v>0.33517165408549454</v>
      </c>
      <c r="Y70" s="79">
        <f t="shared" si="26"/>
        <v>-0.16022809098441437</v>
      </c>
      <c r="Z70" s="79">
        <f t="shared" si="26"/>
        <v>0.32705976540836712</v>
      </c>
      <c r="AA70" s="79">
        <f t="shared" si="18"/>
        <v>0.99460945606445295</v>
      </c>
      <c r="AC70" s="20"/>
      <c r="AD70" s="21"/>
      <c r="AE70" s="21"/>
      <c r="AF70" s="21"/>
      <c r="AG70" s="2"/>
      <c r="AH70" s="2"/>
    </row>
    <row r="71" spans="8:34">
      <c r="H71" s="156">
        <v>41287</v>
      </c>
      <c r="I71" s="78">
        <v>2483.23</v>
      </c>
      <c r="J71" s="78">
        <v>1537.77</v>
      </c>
      <c r="K71" s="78">
        <v>1232.95</v>
      </c>
      <c r="L71" s="78">
        <v>1492.54</v>
      </c>
      <c r="M71" s="78">
        <v>1171.3399999999999</v>
      </c>
      <c r="O71" s="13">
        <f t="shared" si="19"/>
        <v>41287</v>
      </c>
      <c r="P71" s="2">
        <f t="shared" si="20"/>
        <v>-9.7366684901829981E-2</v>
      </c>
      <c r="Q71" s="2">
        <f t="shared" si="21"/>
        <v>-0.25135918347972874</v>
      </c>
      <c r="R71" s="2">
        <f t="shared" si="22"/>
        <v>-0.29340596092691706</v>
      </c>
      <c r="S71" s="2">
        <f t="shared" si="23"/>
        <v>-0.27670092968941229</v>
      </c>
      <c r="T71" s="2">
        <f t="shared" si="24"/>
        <v>-1.4646630850929987E-2</v>
      </c>
      <c r="V71" s="13">
        <f t="shared" si="25"/>
        <v>41644</v>
      </c>
      <c r="W71" s="79">
        <f t="shared" si="26"/>
        <v>-1.1393163842758791E-2</v>
      </c>
      <c r="X71" s="79">
        <f t="shared" si="26"/>
        <v>0.36908630505294271</v>
      </c>
      <c r="Y71" s="79">
        <f t="shared" si="26"/>
        <v>-0.16810099068171824</v>
      </c>
      <c r="Z71" s="79">
        <f t="shared" si="26"/>
        <v>0.36712997161665117</v>
      </c>
      <c r="AA71" s="79">
        <f t="shared" si="18"/>
        <v>1.0513864481433681</v>
      </c>
      <c r="AC71" s="20"/>
      <c r="AD71" s="21"/>
      <c r="AE71" s="21"/>
      <c r="AF71" s="21"/>
      <c r="AG71" s="2"/>
      <c r="AH71" s="2"/>
    </row>
    <row r="72" spans="8:34">
      <c r="H72" s="156">
        <v>41294</v>
      </c>
      <c r="I72" s="78">
        <v>2595.4389999999999</v>
      </c>
      <c r="J72" s="78">
        <v>1586.96</v>
      </c>
      <c r="K72" s="78">
        <v>1275.5899999999999</v>
      </c>
      <c r="L72" s="78">
        <v>1539.03</v>
      </c>
      <c r="M72" s="78">
        <v>1209.79</v>
      </c>
      <c r="O72" s="13">
        <f t="shared" si="19"/>
        <v>41294</v>
      </c>
      <c r="P72" s="2">
        <f t="shared" si="20"/>
        <v>-5.6579652829146232E-2</v>
      </c>
      <c r="Q72" s="2">
        <f t="shared" si="21"/>
        <v>-0.22741175196225072</v>
      </c>
      <c r="R72" s="2">
        <f t="shared" si="22"/>
        <v>-0.26896930913562289</v>
      </c>
      <c r="S72" s="2">
        <f t="shared" si="23"/>
        <v>-0.25417143381074969</v>
      </c>
      <c r="T72" s="2">
        <f t="shared" si="24"/>
        <v>1.7698236603252315E-2</v>
      </c>
      <c r="V72" s="13">
        <f t="shared" si="25"/>
        <v>41651</v>
      </c>
      <c r="W72" s="79">
        <f t="shared" si="26"/>
        <v>-4.8476185913992831E-2</v>
      </c>
      <c r="X72" s="79">
        <f t="shared" si="26"/>
        <v>0.32827978391168444</v>
      </c>
      <c r="Y72" s="79">
        <f t="shared" si="26"/>
        <v>-0.21271382162712826</v>
      </c>
      <c r="Z72" s="79">
        <f t="shared" si="26"/>
        <v>0.31250192050288783</v>
      </c>
      <c r="AA72" s="79">
        <f t="shared" si="18"/>
        <v>1.0805480612112781</v>
      </c>
      <c r="AC72" s="20"/>
      <c r="AD72" s="21"/>
      <c r="AE72" s="21"/>
      <c r="AF72" s="21"/>
      <c r="AG72" s="2"/>
      <c r="AH72" s="2"/>
    </row>
    <row r="73" spans="8:34">
      <c r="H73" s="156">
        <v>41301</v>
      </c>
      <c r="I73" s="78">
        <v>2571.674</v>
      </c>
      <c r="J73" s="78">
        <v>1543.41</v>
      </c>
      <c r="K73" s="78">
        <v>1229.3900000000001</v>
      </c>
      <c r="L73" s="78">
        <v>1500.84</v>
      </c>
      <c r="M73" s="78">
        <v>1174.5999999999999</v>
      </c>
      <c r="O73" s="13">
        <f t="shared" si="19"/>
        <v>41301</v>
      </c>
      <c r="P73" s="2">
        <f t="shared" si="20"/>
        <v>-6.5218031365692486E-2</v>
      </c>
      <c r="Q73" s="2">
        <f t="shared" si="21"/>
        <v>-0.24861343203108921</v>
      </c>
      <c r="R73" s="2">
        <f t="shared" si="22"/>
        <v>-0.29544616919091815</v>
      </c>
      <c r="S73" s="2">
        <f t="shared" si="23"/>
        <v>-0.27267867079948116</v>
      </c>
      <c r="T73" s="2">
        <f t="shared" si="24"/>
        <v>-1.190425717341026E-2</v>
      </c>
      <c r="V73" s="13">
        <f t="shared" si="25"/>
        <v>41658</v>
      </c>
      <c r="W73" s="79">
        <f t="shared" si="26"/>
        <v>-5.9853382065002458E-2</v>
      </c>
      <c r="X73" s="79">
        <f t="shared" si="26"/>
        <v>0.34029101312877108</v>
      </c>
      <c r="Y73" s="79">
        <f t="shared" si="26"/>
        <v>-0.21533809722265562</v>
      </c>
      <c r="Z73" s="79">
        <f t="shared" si="26"/>
        <v>0.31938205193424718</v>
      </c>
      <c r="AA73" s="79">
        <f t="shared" si="18"/>
        <v>1.1288709582317944</v>
      </c>
      <c r="AC73" s="20"/>
      <c r="AD73" s="21"/>
      <c r="AE73" s="21"/>
      <c r="AF73" s="21"/>
      <c r="AG73" s="2"/>
      <c r="AH73" s="2"/>
    </row>
    <row r="74" spans="8:34">
      <c r="H74" s="156">
        <v>41308</v>
      </c>
      <c r="I74" s="78">
        <v>2743.3240000000001</v>
      </c>
      <c r="J74" s="78">
        <v>1595.74</v>
      </c>
      <c r="K74" s="78">
        <v>1293.3499999999999</v>
      </c>
      <c r="L74" s="78">
        <v>1553.42</v>
      </c>
      <c r="M74" s="78">
        <v>1182.56</v>
      </c>
      <c r="O74" s="13">
        <f t="shared" si="19"/>
        <v>41308</v>
      </c>
      <c r="P74" s="2">
        <f t="shared" si="20"/>
        <v>-2.8246934402482715E-3</v>
      </c>
      <c r="Q74" s="2">
        <f t="shared" si="21"/>
        <v>-0.22313733747305664</v>
      </c>
      <c r="R74" s="2">
        <f t="shared" si="22"/>
        <v>-0.25879119150397689</v>
      </c>
      <c r="S74" s="2">
        <f t="shared" si="23"/>
        <v>-0.24719790303651956</v>
      </c>
      <c r="T74" s="2">
        <f t="shared" si="24"/>
        <v>-5.2081545743128954E-3</v>
      </c>
      <c r="V74" s="13">
        <f t="shared" si="25"/>
        <v>41665</v>
      </c>
      <c r="W74" s="79">
        <f t="shared" si="26"/>
        <v>-3.0856916966708337E-2</v>
      </c>
      <c r="X74" s="79">
        <f t="shared" si="26"/>
        <v>0.4392999736533727</v>
      </c>
      <c r="Y74" s="79">
        <f t="shared" si="26"/>
        <v>-0.20484092192982439</v>
      </c>
      <c r="Z74" s="79">
        <f t="shared" si="26"/>
        <v>0.42781959493506849</v>
      </c>
      <c r="AA74" s="79">
        <f t="shared" si="18"/>
        <v>1.3170878314957437</v>
      </c>
      <c r="AC74" s="20"/>
      <c r="AD74" s="21"/>
      <c r="AE74" s="21"/>
      <c r="AF74" s="21"/>
      <c r="AG74" s="2"/>
      <c r="AH74" s="2"/>
    </row>
    <row r="75" spans="8:34">
      <c r="H75" s="156">
        <v>41315</v>
      </c>
      <c r="I75" s="78">
        <v>2771.7249999999999</v>
      </c>
      <c r="J75" s="78">
        <v>1634.8425999999999</v>
      </c>
      <c r="K75" s="78">
        <v>1328.8815</v>
      </c>
      <c r="L75" s="78">
        <v>1570.749</v>
      </c>
      <c r="M75" s="78">
        <v>1281.3498999999999</v>
      </c>
      <c r="O75" s="13">
        <f t="shared" si="19"/>
        <v>41315</v>
      </c>
      <c r="P75" s="2">
        <f t="shared" si="20"/>
        <v>7.4988322831455179E-3</v>
      </c>
      <c r="Q75" s="2">
        <f t="shared" si="21"/>
        <v>-0.2041008089986649</v>
      </c>
      <c r="R75" s="2">
        <f t="shared" si="22"/>
        <v>-0.23842836568028147</v>
      </c>
      <c r="S75" s="2">
        <f t="shared" si="23"/>
        <v>-0.23880010492765003</v>
      </c>
      <c r="T75" s="2">
        <f t="shared" si="24"/>
        <v>7.7895778359676981E-2</v>
      </c>
      <c r="V75" s="13">
        <f t="shared" si="25"/>
        <v>41672</v>
      </c>
      <c r="W75" s="79">
        <f t="shared" si="26"/>
        <v>-4.9512359640752956E-2</v>
      </c>
      <c r="X75" s="79">
        <f t="shared" si="26"/>
        <v>0.45892513588144124</v>
      </c>
      <c r="Y75" s="79">
        <f t="shared" si="26"/>
        <v>-0.21271382162712826</v>
      </c>
      <c r="Z75" s="79">
        <f t="shared" si="26"/>
        <v>0.43442952484112363</v>
      </c>
      <c r="AA75" s="79">
        <f t="shared" si="18"/>
        <v>1.4345653216155547</v>
      </c>
      <c r="AC75" s="20"/>
      <c r="AD75" s="21"/>
      <c r="AE75" s="21"/>
      <c r="AF75" s="21"/>
      <c r="AG75" s="2"/>
      <c r="AH75" s="2"/>
    </row>
    <row r="76" spans="8:34">
      <c r="H76" s="156">
        <v>41329</v>
      </c>
      <c r="I76" s="78">
        <v>2596.6039999999998</v>
      </c>
      <c r="J76" s="78">
        <v>1616.8911000000001</v>
      </c>
      <c r="K76" s="78">
        <v>1257.8224</v>
      </c>
      <c r="L76" s="78">
        <v>1570.348</v>
      </c>
      <c r="M76" s="78">
        <v>1270.9290000000001</v>
      </c>
      <c r="O76" s="13">
        <f t="shared" si="19"/>
        <v>41329</v>
      </c>
      <c r="P76" s="2">
        <f t="shared" si="20"/>
        <v>-5.6156185082667065E-2</v>
      </c>
      <c r="Q76" s="2">
        <f t="shared" si="21"/>
        <v>-0.21284023402175911</v>
      </c>
      <c r="R76" s="2">
        <f t="shared" si="22"/>
        <v>-0.27915178226805715</v>
      </c>
      <c r="S76" s="2">
        <f t="shared" si="23"/>
        <v>-0.23899443333907922</v>
      </c>
      <c r="T76" s="2">
        <f t="shared" si="24"/>
        <v>6.9129520121620214E-2</v>
      </c>
      <c r="V76" s="13">
        <f t="shared" si="25"/>
        <v>41679</v>
      </c>
      <c r="W76" s="79">
        <f t="shared" si="26"/>
        <v>-4.5182525821268027E-2</v>
      </c>
      <c r="X76" s="79">
        <f t="shared" si="26"/>
        <v>0.50224579993075702</v>
      </c>
      <c r="Y76" s="79">
        <f t="shared" si="26"/>
        <v>-0.20484099484054585</v>
      </c>
      <c r="Z76" s="79">
        <f t="shared" si="26"/>
        <v>0.47814552712872715</v>
      </c>
      <c r="AA76" s="79">
        <f t="shared" si="18"/>
        <v>1.520563671176125</v>
      </c>
      <c r="AC76" s="20"/>
      <c r="AD76" s="21"/>
      <c r="AE76" s="21"/>
      <c r="AF76" s="21"/>
      <c r="AG76" s="2"/>
      <c r="AH76" s="2"/>
    </row>
    <row r="77" spans="8:34">
      <c r="H77" s="156">
        <v>41336</v>
      </c>
      <c r="I77" s="78">
        <v>2668.8359999999998</v>
      </c>
      <c r="J77" s="78">
        <v>1663.2194</v>
      </c>
      <c r="K77" s="78">
        <v>1254.2692</v>
      </c>
      <c r="L77" s="78">
        <v>1625.1085</v>
      </c>
      <c r="M77" s="78">
        <v>1317.6677999999999</v>
      </c>
      <c r="O77" s="13">
        <f t="shared" si="19"/>
        <v>41336</v>
      </c>
      <c r="P77" s="2">
        <f t="shared" si="20"/>
        <v>-2.9900457817705339E-2</v>
      </c>
      <c r="Q77" s="2">
        <f t="shared" si="21"/>
        <v>-0.19028597926324775</v>
      </c>
      <c r="R77" s="2">
        <f t="shared" si="22"/>
        <v>-0.28118809350503715</v>
      </c>
      <c r="S77" s="2">
        <f t="shared" si="23"/>
        <v>-0.2124569745508772</v>
      </c>
      <c r="T77" s="2">
        <f t="shared" si="24"/>
        <v>0.10844708295562611</v>
      </c>
      <c r="V77" s="13">
        <f t="shared" si="25"/>
        <v>41686</v>
      </c>
      <c r="W77" s="79">
        <f t="shared" si="26"/>
        <v>-9.3234057446577312E-3</v>
      </c>
      <c r="X77" s="79">
        <f t="shared" si="26"/>
        <v>0.52454165658969765</v>
      </c>
      <c r="Y77" s="79">
        <f t="shared" si="26"/>
        <v>-0.18229452081761499</v>
      </c>
      <c r="Z77" s="79">
        <f t="shared" si="26"/>
        <v>0.52057480050024485</v>
      </c>
      <c r="AA77" s="79">
        <f t="shared" si="18"/>
        <v>1.4452607005675109</v>
      </c>
      <c r="AC77" s="20"/>
      <c r="AD77" s="21"/>
      <c r="AE77" s="21"/>
      <c r="AF77" s="21"/>
      <c r="AG77" s="2"/>
      <c r="AH77" s="2"/>
    </row>
    <row r="78" spans="8:34">
      <c r="H78" s="156">
        <v>41343</v>
      </c>
      <c r="I78" s="78">
        <v>2606.9270000000001</v>
      </c>
      <c r="J78" s="78">
        <v>1688.0717999999999</v>
      </c>
      <c r="K78" s="78">
        <v>1236.5033000000001</v>
      </c>
      <c r="L78" s="78">
        <v>1664.7403999999999</v>
      </c>
      <c r="M78" s="78">
        <v>1324.0997</v>
      </c>
      <c r="O78" s="13">
        <f t="shared" si="19"/>
        <v>41343</v>
      </c>
      <c r="P78" s="2">
        <f t="shared" si="20"/>
        <v>-5.2403861008071262E-2</v>
      </c>
      <c r="Q78" s="2">
        <f t="shared" si="21"/>
        <v>-0.1781869520820123</v>
      </c>
      <c r="R78" s="2">
        <f t="shared" si="22"/>
        <v>-0.29136959238071614</v>
      </c>
      <c r="S78" s="2">
        <f t="shared" si="23"/>
        <v>-0.19325097911715883</v>
      </c>
      <c r="T78" s="2">
        <f t="shared" si="24"/>
        <v>0.11385771892385899</v>
      </c>
      <c r="V78" s="13">
        <f t="shared" si="25"/>
        <v>41693</v>
      </c>
      <c r="W78" s="79">
        <f t="shared" si="26"/>
        <v>-2.2823010220617501E-2</v>
      </c>
      <c r="X78" s="79">
        <f t="shared" si="26"/>
        <v>0.54356453032027141</v>
      </c>
      <c r="Y78" s="79">
        <f t="shared" si="26"/>
        <v>-0.15649783265589556</v>
      </c>
      <c r="Z78" s="79">
        <f t="shared" si="26"/>
        <v>0.53538937534500897</v>
      </c>
      <c r="AA78" s="79">
        <f t="shared" si="18"/>
        <v>1.4787314663146147</v>
      </c>
      <c r="AC78" s="20"/>
      <c r="AD78" s="21"/>
      <c r="AE78" s="21"/>
      <c r="AF78" s="21"/>
      <c r="AG78" s="2"/>
      <c r="AH78" s="2"/>
    </row>
    <row r="79" spans="8:34">
      <c r="H79" s="156">
        <v>41350</v>
      </c>
      <c r="I79" s="78">
        <v>2539.873</v>
      </c>
      <c r="J79" s="78">
        <v>1660.4752000000001</v>
      </c>
      <c r="K79" s="78">
        <v>1211.6312</v>
      </c>
      <c r="L79" s="78">
        <v>1648.6338000000001</v>
      </c>
      <c r="M79" s="78">
        <v>1267.3512000000001</v>
      </c>
      <c r="O79" s="13">
        <f t="shared" si="19"/>
        <v>41350</v>
      </c>
      <c r="P79" s="2">
        <f t="shared" si="20"/>
        <v>-7.6777428623875155E-2</v>
      </c>
      <c r="Q79" s="2">
        <f t="shared" si="21"/>
        <v>-0.19162195286703421</v>
      </c>
      <c r="R79" s="2">
        <f t="shared" si="22"/>
        <v>-0.30562359911191339</v>
      </c>
      <c r="S79" s="2">
        <f t="shared" si="23"/>
        <v>-0.20105639056734737</v>
      </c>
      <c r="T79" s="2">
        <f t="shared" si="24"/>
        <v>6.6119807071488346E-2</v>
      </c>
      <c r="V79" s="13">
        <f t="shared" si="25"/>
        <v>41700</v>
      </c>
      <c r="W79" s="79">
        <f t="shared" si="26"/>
        <v>-5.9644938953788196E-2</v>
      </c>
      <c r="X79" s="79">
        <f t="shared" si="26"/>
        <v>0.47221735414631993</v>
      </c>
      <c r="Y79" s="79">
        <f t="shared" si="26"/>
        <v>-0.17867537842851733</v>
      </c>
      <c r="Z79" s="79">
        <f t="shared" si="26"/>
        <v>0.48964211448731154</v>
      </c>
      <c r="AA79" s="79">
        <f t="shared" si="18"/>
        <v>1.2128980026522003</v>
      </c>
      <c r="AC79" s="20"/>
      <c r="AD79" s="21"/>
      <c r="AE79" s="21"/>
      <c r="AF79" s="21"/>
      <c r="AG79" s="2"/>
      <c r="AH79" s="2"/>
    </row>
    <row r="80" spans="8:34">
      <c r="H80" s="156">
        <v>41357</v>
      </c>
      <c r="I80" s="78">
        <v>2618.308</v>
      </c>
      <c r="J80" s="78">
        <v>1712.6294</v>
      </c>
      <c r="K80" s="78">
        <v>1236.5034000000001</v>
      </c>
      <c r="L80" s="78">
        <v>1699.6998000000001</v>
      </c>
      <c r="M80" s="78">
        <v>1324.6513</v>
      </c>
      <c r="O80" s="13">
        <f t="shared" si="19"/>
        <v>41357</v>
      </c>
      <c r="P80" s="2">
        <f t="shared" si="20"/>
        <v>-4.826696279117948E-2</v>
      </c>
      <c r="Q80" s="2">
        <f t="shared" si="21"/>
        <v>-0.16623144396585821</v>
      </c>
      <c r="R80" s="2">
        <f t="shared" si="22"/>
        <v>-0.29136953507149521</v>
      </c>
      <c r="S80" s="2">
        <f t="shared" si="23"/>
        <v>-0.17630932159466961</v>
      </c>
      <c r="T80" s="2">
        <f t="shared" si="24"/>
        <v>0.11432173527984668</v>
      </c>
      <c r="V80" s="13">
        <f t="shared" si="25"/>
        <v>41707</v>
      </c>
      <c r="W80" s="79">
        <f t="shared" si="26"/>
        <v>-6.4225077130424468E-2</v>
      </c>
      <c r="X80" s="79">
        <f t="shared" si="26"/>
        <v>0.51441525800840249</v>
      </c>
      <c r="Y80" s="79">
        <f t="shared" si="26"/>
        <v>-0.13395347304388561</v>
      </c>
      <c r="Z80" s="79">
        <f t="shared" si="26"/>
        <v>0.52999804662002714</v>
      </c>
      <c r="AA80" s="79">
        <f t="shared" si="18"/>
        <v>1.2588193131806507</v>
      </c>
      <c r="AC80" s="20"/>
      <c r="AD80" s="21"/>
      <c r="AE80" s="21"/>
      <c r="AF80" s="21"/>
      <c r="AG80" s="2"/>
      <c r="AH80" s="2"/>
    </row>
    <row r="81" spans="8:34">
      <c r="H81" s="156">
        <v>41364</v>
      </c>
      <c r="I81" s="78">
        <v>2495.0830000000001</v>
      </c>
      <c r="J81" s="78">
        <v>1685.3153</v>
      </c>
      <c r="K81" s="78">
        <v>1254.2692999999999</v>
      </c>
      <c r="L81" s="78">
        <v>1635.3664000000001</v>
      </c>
      <c r="M81" s="78">
        <v>1393.1356000000001</v>
      </c>
      <c r="O81" s="13">
        <f t="shared" si="19"/>
        <v>41364</v>
      </c>
      <c r="P81" s="2">
        <f t="shared" si="20"/>
        <v>-9.3058218636579149E-2</v>
      </c>
      <c r="Q81" s="2">
        <f t="shared" si="21"/>
        <v>-0.17952891376076663</v>
      </c>
      <c r="R81" s="2">
        <f t="shared" si="22"/>
        <v>-0.28118803619581634</v>
      </c>
      <c r="S81" s="2">
        <f t="shared" si="23"/>
        <v>-0.2074858987114766</v>
      </c>
      <c r="T81" s="2">
        <f t="shared" si="24"/>
        <v>0.17193202412750463</v>
      </c>
      <c r="V81" s="13">
        <f t="shared" si="25"/>
        <v>41714</v>
      </c>
      <c r="W81" s="79">
        <f t="shared" si="26"/>
        <v>-8.3870516692927222E-2</v>
      </c>
      <c r="X81" s="79">
        <f t="shared" si="26"/>
        <v>0.43010878405003394</v>
      </c>
      <c r="Y81" s="79">
        <f t="shared" si="26"/>
        <v>-0.17894952274099984</v>
      </c>
      <c r="Z81" s="79">
        <f t="shared" si="26"/>
        <v>0.44047448208968687</v>
      </c>
      <c r="AA81" s="79">
        <f t="shared" si="18"/>
        <v>1.1510000112020773</v>
      </c>
      <c r="AC81" s="20"/>
      <c r="AD81" s="21"/>
      <c r="AE81" s="21"/>
      <c r="AF81" s="21"/>
      <c r="AG81" s="2"/>
      <c r="AH81" s="2"/>
    </row>
    <row r="82" spans="8:34">
      <c r="H82" s="156">
        <v>41371</v>
      </c>
      <c r="I82" s="78">
        <v>2483.547</v>
      </c>
      <c r="J82" s="78">
        <v>1657.2691</v>
      </c>
      <c r="K82" s="78">
        <v>1300.4606000000001</v>
      </c>
      <c r="L82" s="78">
        <v>1590.4827</v>
      </c>
      <c r="M82" s="78">
        <v>1355.0296000000001</v>
      </c>
      <c r="O82" s="13">
        <f t="shared" si="19"/>
        <v>41371</v>
      </c>
      <c r="P82" s="2">
        <f t="shared" si="20"/>
        <v>-9.7251458055792273E-2</v>
      </c>
      <c r="Q82" s="2">
        <f t="shared" si="21"/>
        <v>-0.19318279572509867</v>
      </c>
      <c r="R82" s="2">
        <f t="shared" si="22"/>
        <v>-0.25471616204273906</v>
      </c>
      <c r="S82" s="2">
        <f t="shared" si="23"/>
        <v>-0.22923696634256141</v>
      </c>
      <c r="T82" s="2">
        <f t="shared" si="24"/>
        <v>0.13987653598162519</v>
      </c>
      <c r="V82" s="13">
        <f t="shared" si="25"/>
        <v>41721</v>
      </c>
      <c r="W82" s="79">
        <f t="shared" si="26"/>
        <v>-6.8350783431060047E-2</v>
      </c>
      <c r="X82" s="79">
        <f t="shared" si="26"/>
        <v>0.46919236870964953</v>
      </c>
      <c r="Y82" s="79">
        <f t="shared" si="26"/>
        <v>-0.16878904915961657</v>
      </c>
      <c r="Z82" s="79">
        <f t="shared" si="26"/>
        <v>0.48458417544110644</v>
      </c>
      <c r="AA82" s="79">
        <f t="shared" si="18"/>
        <v>1.201609347777703</v>
      </c>
      <c r="AC82" s="20"/>
      <c r="AD82" s="21"/>
      <c r="AE82" s="21"/>
      <c r="AF82" s="21"/>
      <c r="AG82" s="2"/>
      <c r="AH82" s="2"/>
    </row>
    <row r="83" spans="8:34">
      <c r="H83" s="156">
        <v>41378</v>
      </c>
      <c r="I83" s="78">
        <v>2462.1120000000001</v>
      </c>
      <c r="J83" s="78">
        <v>1657.8757000000001</v>
      </c>
      <c r="K83" s="78">
        <v>1240.0567000000001</v>
      </c>
      <c r="L83" s="78">
        <v>1608.8678</v>
      </c>
      <c r="M83" s="78">
        <v>1362.8359</v>
      </c>
      <c r="O83" s="13">
        <f t="shared" si="19"/>
        <v>41378</v>
      </c>
      <c r="P83" s="2">
        <f t="shared" si="20"/>
        <v>-0.1050429010993803</v>
      </c>
      <c r="Q83" s="2">
        <f t="shared" si="21"/>
        <v>-0.19288748139376088</v>
      </c>
      <c r="R83" s="2">
        <f t="shared" si="22"/>
        <v>-0.28933316652529439</v>
      </c>
      <c r="S83" s="2">
        <f t="shared" si="23"/>
        <v>-0.220327372135661</v>
      </c>
      <c r="T83" s="2">
        <f t="shared" si="24"/>
        <v>0.14644334323279762</v>
      </c>
      <c r="V83" s="13">
        <f t="shared" si="25"/>
        <v>41728</v>
      </c>
      <c r="W83" s="79">
        <f t="shared" si="26"/>
        <v>-7.1299627693846679E-2</v>
      </c>
      <c r="X83" s="79">
        <f t="shared" si="26"/>
        <v>0.39165134335805618</v>
      </c>
      <c r="Y83" s="79">
        <f t="shared" si="26"/>
        <v>-0.17977698651822438</v>
      </c>
      <c r="Z83" s="79">
        <f t="shared" si="26"/>
        <v>0.40466598004344934</v>
      </c>
      <c r="AA83" s="79">
        <f t="shared" si="18"/>
        <v>1.0477640957088141</v>
      </c>
      <c r="AC83" s="20"/>
      <c r="AD83" s="21"/>
      <c r="AE83" s="21"/>
      <c r="AF83" s="21"/>
      <c r="AG83" s="2"/>
      <c r="AH83" s="2"/>
    </row>
    <row r="84" spans="8:34">
      <c r="H84" s="156">
        <v>41385</v>
      </c>
      <c r="I84" s="78">
        <v>2533.8270000000002</v>
      </c>
      <c r="J84" s="78">
        <v>1707.3163999999999</v>
      </c>
      <c r="K84" s="78">
        <v>1254.2693999999999</v>
      </c>
      <c r="L84" s="78">
        <v>1653.2248</v>
      </c>
      <c r="M84" s="78">
        <v>1442.5621000000001</v>
      </c>
      <c r="O84" s="13">
        <f t="shared" si="19"/>
        <v>41385</v>
      </c>
      <c r="P84" s="2">
        <f t="shared" si="20"/>
        <v>-7.8975099006031946E-2</v>
      </c>
      <c r="Q84" s="2">
        <f t="shared" si="21"/>
        <v>-0.16881800025072025</v>
      </c>
      <c r="R84" s="2">
        <f t="shared" si="22"/>
        <v>-0.28118797888659541</v>
      </c>
      <c r="S84" s="2">
        <f t="shared" si="23"/>
        <v>-0.19883154833076022</v>
      </c>
      <c r="T84" s="2">
        <f t="shared" si="24"/>
        <v>0.21351053105140938</v>
      </c>
      <c r="V84" s="13">
        <f t="shared" si="25"/>
        <v>41735</v>
      </c>
      <c r="W84" s="79">
        <f t="shared" si="26"/>
        <v>-5.6839372357508799E-2</v>
      </c>
      <c r="X84" s="79">
        <f t="shared" si="26"/>
        <v>0.42308726188094026</v>
      </c>
      <c r="Y84" s="79">
        <f t="shared" si="26"/>
        <v>-0.18257559164863102</v>
      </c>
      <c r="Z84" s="79">
        <f t="shared" si="26"/>
        <v>0.44459890437515437</v>
      </c>
      <c r="AA84" s="79">
        <f t="shared" si="18"/>
        <v>1.0810349608157406</v>
      </c>
      <c r="AC84" s="20"/>
      <c r="AD84" s="21"/>
      <c r="AE84" s="21"/>
      <c r="AF84" s="21"/>
      <c r="AG84" s="2"/>
      <c r="AH84" s="2"/>
    </row>
    <row r="85" spans="8:34">
      <c r="H85" s="156">
        <v>41392</v>
      </c>
      <c r="I85" s="78">
        <v>2447.306</v>
      </c>
      <c r="J85" s="78">
        <v>1714.5174999999999</v>
      </c>
      <c r="K85" s="78">
        <v>1268.4820999999999</v>
      </c>
      <c r="L85" s="78">
        <v>1633.0542</v>
      </c>
      <c r="M85" s="78">
        <v>1535.3613</v>
      </c>
      <c r="O85" s="13">
        <f t="shared" si="19"/>
        <v>41392</v>
      </c>
      <c r="P85" s="2">
        <f t="shared" si="20"/>
        <v>-0.11042475814175801</v>
      </c>
      <c r="Q85" s="2">
        <f t="shared" si="21"/>
        <v>-0.16531225011653627</v>
      </c>
      <c r="R85" s="2">
        <f t="shared" si="22"/>
        <v>-0.27304279124789632</v>
      </c>
      <c r="S85" s="2">
        <f t="shared" si="23"/>
        <v>-0.20860641280850056</v>
      </c>
      <c r="T85" s="2">
        <f t="shared" si="24"/>
        <v>0.29157497380444286</v>
      </c>
      <c r="V85" s="13">
        <f t="shared" si="25"/>
        <v>41742</v>
      </c>
      <c r="W85" s="79">
        <f t="shared" si="26"/>
        <v>-2.0073114765842393E-2</v>
      </c>
      <c r="X85" s="79">
        <f t="shared" si="26"/>
        <v>0.46742122429875943</v>
      </c>
      <c r="Y85" s="79">
        <f t="shared" si="26"/>
        <v>-0.16110885249898577</v>
      </c>
      <c r="Z85" s="79">
        <f t="shared" si="26"/>
        <v>0.49607004968128487</v>
      </c>
      <c r="AA85" s="79">
        <f t="shared" si="18"/>
        <v>1.1187129316523037</v>
      </c>
      <c r="AC85" s="20"/>
      <c r="AD85" s="21"/>
      <c r="AE85" s="21"/>
      <c r="AF85" s="21"/>
      <c r="AG85" s="2"/>
      <c r="AH85" s="2"/>
    </row>
    <row r="86" spans="8:34">
      <c r="H86" s="156">
        <v>41399</v>
      </c>
      <c r="I86" s="78">
        <v>2492.9119999999998</v>
      </c>
      <c r="J86" s="78">
        <v>1784.6947</v>
      </c>
      <c r="K86" s="78">
        <v>1293.3543</v>
      </c>
      <c r="L86" s="78">
        <v>1699.6795999999999</v>
      </c>
      <c r="M86" s="78">
        <v>1631.3286000000001</v>
      </c>
      <c r="O86" s="13">
        <f t="shared" si="19"/>
        <v>41399</v>
      </c>
      <c r="P86" s="2">
        <f t="shared" si="20"/>
        <v>-9.384735896070473E-2</v>
      </c>
      <c r="Q86" s="2">
        <f t="shared" si="21"/>
        <v>-0.13114750746379467</v>
      </c>
      <c r="R86" s="2">
        <f t="shared" si="22"/>
        <v>-0.25878872720747814</v>
      </c>
      <c r="S86" s="2">
        <f t="shared" si="23"/>
        <v>-0.17631911070666684</v>
      </c>
      <c r="T86" s="2">
        <f t="shared" si="24"/>
        <v>0.37230448221629575</v>
      </c>
      <c r="V86" s="13">
        <f t="shared" si="25"/>
        <v>41749</v>
      </c>
      <c r="W86" s="79">
        <f t="shared" si="26"/>
        <v>-4.0005541220596408E-2</v>
      </c>
      <c r="X86" s="79">
        <f t="shared" si="26"/>
        <v>0.48203127091818754</v>
      </c>
      <c r="Y86" s="79">
        <f t="shared" si="26"/>
        <v>-0.16532229017825506</v>
      </c>
      <c r="Z86" s="79">
        <f t="shared" si="26"/>
        <v>0.51331945332303963</v>
      </c>
      <c r="AA86" s="79">
        <f t="shared" si="18"/>
        <v>1.1453409647559192</v>
      </c>
      <c r="AC86" s="20"/>
      <c r="AD86" s="21"/>
      <c r="AE86" s="21"/>
      <c r="AF86" s="21"/>
      <c r="AG86" s="2"/>
      <c r="AH86" s="2"/>
    </row>
    <row r="87" spans="8:34">
      <c r="H87" s="156">
        <v>41406</v>
      </c>
      <c r="I87" s="78">
        <v>2540.8359999999998</v>
      </c>
      <c r="J87" s="78">
        <v>1861.472</v>
      </c>
      <c r="K87" s="78">
        <v>1300.4606000000001</v>
      </c>
      <c r="L87" s="78">
        <v>1769.0399</v>
      </c>
      <c r="M87" s="78">
        <v>1765.5245</v>
      </c>
      <c r="O87" s="13">
        <f t="shared" si="19"/>
        <v>41406</v>
      </c>
      <c r="P87" s="2">
        <f t="shared" si="20"/>
        <v>-7.6427386186227686E-2</v>
      </c>
      <c r="Q87" s="2">
        <f t="shared" si="21"/>
        <v>-9.3769602730172763E-2</v>
      </c>
      <c r="R87" s="2">
        <f t="shared" si="22"/>
        <v>-0.25471616204273906</v>
      </c>
      <c r="S87" s="2">
        <f t="shared" si="23"/>
        <v>-0.14270645007012539</v>
      </c>
      <c r="T87" s="2">
        <f t="shared" si="24"/>
        <v>0.48519261221355658</v>
      </c>
      <c r="V87" s="13">
        <f t="shared" si="25"/>
        <v>41756</v>
      </c>
      <c r="W87" s="79">
        <f t="shared" si="26"/>
        <v>-6.4454666644225611E-2</v>
      </c>
      <c r="X87" s="79">
        <f t="shared" si="26"/>
        <v>0.37825469528768108</v>
      </c>
      <c r="Y87" s="79">
        <f t="shared" si="26"/>
        <v>-0.18116746688613772</v>
      </c>
      <c r="Z87" s="79">
        <f t="shared" si="26"/>
        <v>0.39293934931598029</v>
      </c>
      <c r="AA87" s="79">
        <f t="shared" si="18"/>
        <v>1.0066549024589948</v>
      </c>
      <c r="AC87" s="20"/>
      <c r="AD87" s="21"/>
      <c r="AE87" s="21"/>
      <c r="AF87" s="21"/>
      <c r="AG87" s="2"/>
      <c r="AH87" s="2"/>
    </row>
    <row r="88" spans="8:34">
      <c r="H88" s="156">
        <v>41413</v>
      </c>
      <c r="I88" s="78">
        <v>2592.0479999999998</v>
      </c>
      <c r="J88" s="78">
        <v>1951.7788</v>
      </c>
      <c r="K88" s="78">
        <v>1318.2265</v>
      </c>
      <c r="L88" s="78">
        <v>1848.24</v>
      </c>
      <c r="M88" s="78">
        <v>1919.6849</v>
      </c>
      <c r="O88" s="13">
        <f t="shared" si="19"/>
        <v>41413</v>
      </c>
      <c r="P88" s="2">
        <f t="shared" si="20"/>
        <v>-5.7812252939284159E-2</v>
      </c>
      <c r="Q88" s="2">
        <f t="shared" si="21"/>
        <v>-4.9805058949677017E-2</v>
      </c>
      <c r="R88" s="2">
        <f t="shared" si="22"/>
        <v>-0.24453466316706007</v>
      </c>
      <c r="S88" s="2">
        <f t="shared" si="23"/>
        <v>-0.10432532882814494</v>
      </c>
      <c r="T88" s="2">
        <f t="shared" si="24"/>
        <v>0.61487525732886761</v>
      </c>
      <c r="V88" s="13">
        <f t="shared" si="25"/>
        <v>41763</v>
      </c>
      <c r="W88" s="79">
        <f t="shared" si="26"/>
        <v>-6.8410770164929025E-2</v>
      </c>
      <c r="X88" s="79">
        <f t="shared" si="26"/>
        <v>0.38048325591384247</v>
      </c>
      <c r="Y88" s="79">
        <f t="shared" si="26"/>
        <v>-0.15514322436291339</v>
      </c>
      <c r="Z88" s="79">
        <f t="shared" si="26"/>
        <v>0.37453357039048041</v>
      </c>
      <c r="AA88" s="79">
        <f t="shared" si="18"/>
        <v>1.0797980430404661</v>
      </c>
      <c r="AC88" s="20"/>
      <c r="AD88" s="21"/>
      <c r="AE88" s="21"/>
      <c r="AF88" s="21"/>
      <c r="AG88" s="2"/>
      <c r="AH88" s="2"/>
    </row>
    <row r="89" spans="8:34">
      <c r="H89" s="156">
        <v>41420</v>
      </c>
      <c r="I89" s="78">
        <v>2597.2280000000001</v>
      </c>
      <c r="J89" s="78">
        <v>2006.5083999999999</v>
      </c>
      <c r="K89" s="78">
        <v>1307.5669</v>
      </c>
      <c r="L89" s="78">
        <v>1917.2217000000001</v>
      </c>
      <c r="M89" s="78">
        <v>1957.2752</v>
      </c>
      <c r="O89" s="13">
        <f t="shared" si="19"/>
        <v>41420</v>
      </c>
      <c r="P89" s="2">
        <f t="shared" si="20"/>
        <v>-5.5929366306870398E-2</v>
      </c>
      <c r="Q89" s="2">
        <f t="shared" si="21"/>
        <v>-2.3160754254028304E-2</v>
      </c>
      <c r="R89" s="2">
        <f t="shared" si="22"/>
        <v>-0.25064359687799997</v>
      </c>
      <c r="S89" s="2">
        <f t="shared" si="23"/>
        <v>-7.0896141350125008E-2</v>
      </c>
      <c r="T89" s="2">
        <f t="shared" si="24"/>
        <v>0.64649692887796895</v>
      </c>
      <c r="V89" s="13">
        <f t="shared" si="25"/>
        <v>41770</v>
      </c>
      <c r="W89" s="79">
        <f t="shared" si="26"/>
        <v>-7.9090998149042413E-2</v>
      </c>
      <c r="X89" s="79">
        <f t="shared" si="26"/>
        <v>0.36104514790608921</v>
      </c>
      <c r="Y89" s="79">
        <f t="shared" si="26"/>
        <v>-0.14506244220002562</v>
      </c>
      <c r="Z89" s="79">
        <f t="shared" si="26"/>
        <v>0.35531539067759832</v>
      </c>
      <c r="AA89" s="79">
        <f t="shared" si="18"/>
        <v>1.0180431603023377</v>
      </c>
      <c r="AC89" s="20"/>
      <c r="AD89" s="21"/>
      <c r="AE89" s="21"/>
      <c r="AF89" s="21"/>
      <c r="AG89" s="2"/>
      <c r="AH89" s="2"/>
    </row>
    <row r="90" spans="8:34">
      <c r="H90" s="156">
        <v>41427</v>
      </c>
      <c r="I90" s="78">
        <v>2606.4259999999999</v>
      </c>
      <c r="J90" s="78">
        <v>1990.8839</v>
      </c>
      <c r="K90" s="78">
        <v>1335.9921999999999</v>
      </c>
      <c r="L90" s="78">
        <v>1903.175</v>
      </c>
      <c r="M90" s="78">
        <v>1899.35</v>
      </c>
      <c r="O90" s="13">
        <f t="shared" si="19"/>
        <v>41427</v>
      </c>
      <c r="P90" s="2">
        <f t="shared" si="20"/>
        <v>-5.2585970313638652E-2</v>
      </c>
      <c r="Q90" s="2">
        <f t="shared" si="21"/>
        <v>-3.0767313386877104E-2</v>
      </c>
      <c r="R90" s="2">
        <f t="shared" si="22"/>
        <v>-0.23435327890982283</v>
      </c>
      <c r="S90" s="2">
        <f t="shared" si="23"/>
        <v>-7.7703305681353529E-2</v>
      </c>
      <c r="T90" s="2">
        <f t="shared" si="24"/>
        <v>0.59776915472304037</v>
      </c>
      <c r="V90" s="13">
        <f t="shared" si="25"/>
        <v>41777</v>
      </c>
      <c r="W90" s="79">
        <f t="shared" si="26"/>
        <v>-7.3894593382729523E-2</v>
      </c>
      <c r="X90" s="79">
        <f t="shared" si="26"/>
        <v>0.35128273161533774</v>
      </c>
      <c r="Y90" s="79">
        <f t="shared" si="26"/>
        <v>-0.1417664401281945</v>
      </c>
      <c r="Z90" s="79">
        <f t="shared" si="26"/>
        <v>0.35312208817281365</v>
      </c>
      <c r="AA90" s="79">
        <f t="shared" si="18"/>
        <v>0.9504956745652311</v>
      </c>
      <c r="AC90" s="20"/>
      <c r="AD90" s="21"/>
      <c r="AE90" s="21"/>
      <c r="AF90" s="21"/>
      <c r="AG90" s="2"/>
      <c r="AH90" s="2"/>
    </row>
    <row r="91" spans="8:34">
      <c r="H91" s="156">
        <v>41434</v>
      </c>
      <c r="I91" s="78">
        <v>2484.16</v>
      </c>
      <c r="J91" s="78">
        <v>1874.3806</v>
      </c>
      <c r="K91" s="78">
        <v>1279.1415</v>
      </c>
      <c r="L91" s="78">
        <v>1782.9445000000001</v>
      </c>
      <c r="M91" s="78">
        <v>1795.2170000000001</v>
      </c>
      <c r="O91" s="13">
        <f t="shared" si="19"/>
        <v>41434</v>
      </c>
      <c r="P91" s="2">
        <f t="shared" si="20"/>
        <v>-9.7028637687902486E-2</v>
      </c>
      <c r="Q91" s="2">
        <f t="shared" si="21"/>
        <v>-8.7485239760330957E-2</v>
      </c>
      <c r="R91" s="2">
        <f t="shared" si="22"/>
        <v>-0.26693397215539816</v>
      </c>
      <c r="S91" s="2">
        <f t="shared" si="23"/>
        <v>-0.13596814874953056</v>
      </c>
      <c r="T91" s="2">
        <f t="shared" si="24"/>
        <v>0.51017050498035266</v>
      </c>
      <c r="V91" s="13">
        <f t="shared" si="25"/>
        <v>41784</v>
      </c>
      <c r="W91" s="79">
        <f t="shared" si="26"/>
        <v>-7.2832094542545023E-2</v>
      </c>
      <c r="X91" s="79">
        <f t="shared" si="26"/>
        <v>0.3989655299017445</v>
      </c>
      <c r="Y91" s="79">
        <f t="shared" si="26"/>
        <v>-0.14405984686998652</v>
      </c>
      <c r="Z91" s="79">
        <f t="shared" si="26"/>
        <v>0.41270184525445774</v>
      </c>
      <c r="AA91" s="79">
        <f t="shared" si="18"/>
        <v>1.0050572604181705</v>
      </c>
      <c r="AC91" s="20"/>
      <c r="AD91" s="21"/>
      <c r="AE91" s="21"/>
      <c r="AF91" s="21"/>
      <c r="AG91" s="2"/>
      <c r="AH91" s="2"/>
    </row>
    <row r="92" spans="8:34">
      <c r="H92" s="156">
        <v>41441</v>
      </c>
      <c r="I92" s="78">
        <v>2416.7710000000002</v>
      </c>
      <c r="J92" s="78">
        <v>1889.989</v>
      </c>
      <c r="K92" s="78">
        <v>1268.482</v>
      </c>
      <c r="L92" s="78">
        <v>1776.5451</v>
      </c>
      <c r="M92" s="78">
        <v>1901.8074999999999</v>
      </c>
      <c r="O92" s="13">
        <f t="shared" si="19"/>
        <v>41441</v>
      </c>
      <c r="P92" s="2">
        <f t="shared" si="20"/>
        <v>-0.12152397499904566</v>
      </c>
      <c r="Q92" s="2">
        <f t="shared" si="21"/>
        <v>-7.9886518676830165E-2</v>
      </c>
      <c r="R92" s="2">
        <f t="shared" si="22"/>
        <v>-0.27304284855711725</v>
      </c>
      <c r="S92" s="2">
        <f t="shared" si="23"/>
        <v>-0.13906935881461802</v>
      </c>
      <c r="T92" s="2">
        <f t="shared" si="24"/>
        <v>0.59983645021767384</v>
      </c>
      <c r="V92" s="13">
        <f t="shared" si="25"/>
        <v>41791</v>
      </c>
      <c r="W92" s="79">
        <f t="shared" si="26"/>
        <v>-6.9358042688976607E-2</v>
      </c>
      <c r="X92" s="79">
        <f t="shared" si="26"/>
        <v>0.43884566361910982</v>
      </c>
      <c r="Y92" s="79">
        <f t="shared" si="26"/>
        <v>-0.13234724985133506</v>
      </c>
      <c r="Z92" s="79">
        <f t="shared" si="26"/>
        <v>0.45569294791339576</v>
      </c>
      <c r="AA92" s="79">
        <f t="shared" si="18"/>
        <v>1.0659343865659823</v>
      </c>
      <c r="AC92" s="20"/>
      <c r="AD92" s="21"/>
      <c r="AE92" s="21"/>
      <c r="AF92" s="21"/>
      <c r="AG92" s="2"/>
      <c r="AH92" s="2"/>
    </row>
    <row r="93" spans="8:34">
      <c r="H93" s="156">
        <v>41448</v>
      </c>
      <c r="I93" s="78">
        <v>2317.3939999999998</v>
      </c>
      <c r="J93" s="78">
        <v>1823.5148999999999</v>
      </c>
      <c r="K93" s="78">
        <v>1190.3122000000001</v>
      </c>
      <c r="L93" s="78">
        <v>1732.6826000000001</v>
      </c>
      <c r="M93" s="78">
        <v>1808.4754</v>
      </c>
      <c r="O93" s="13">
        <f t="shared" si="19"/>
        <v>41448</v>
      </c>
      <c r="P93" s="2">
        <f t="shared" si="20"/>
        <v>-0.15764668250278524</v>
      </c>
      <c r="Q93" s="2">
        <f t="shared" si="21"/>
        <v>-0.1122484612959801</v>
      </c>
      <c r="R93" s="2">
        <f t="shared" si="22"/>
        <v>-0.31784135191535157</v>
      </c>
      <c r="S93" s="2">
        <f t="shared" si="23"/>
        <v>-0.16032554321938985</v>
      </c>
      <c r="T93" s="2">
        <f t="shared" si="24"/>
        <v>0.52132372190244691</v>
      </c>
      <c r="V93" s="13">
        <f t="shared" si="25"/>
        <v>41798</v>
      </c>
      <c r="W93" s="79">
        <f t="shared" si="26"/>
        <v>-7.8743592963685716E-2</v>
      </c>
      <c r="X93" s="79">
        <f t="shared" si="26"/>
        <v>0.42211167254987703</v>
      </c>
      <c r="Y93" s="79">
        <f t="shared" si="26"/>
        <v>-0.14791886553250633</v>
      </c>
      <c r="Z93" s="79">
        <f t="shared" si="26"/>
        <v>0.44712046452594634</v>
      </c>
      <c r="AA93" s="79">
        <f t="shared" si="18"/>
        <v>1.0105134537385894</v>
      </c>
      <c r="AC93" s="20"/>
      <c r="AD93" s="21"/>
      <c r="AE93" s="21"/>
      <c r="AF93" s="21"/>
      <c r="AG93" s="2"/>
      <c r="AH93" s="2"/>
    </row>
    <row r="94" spans="8:34">
      <c r="H94" s="156">
        <v>41455</v>
      </c>
      <c r="I94" s="78">
        <v>2200.6390000000001</v>
      </c>
      <c r="J94" s="78">
        <v>1799.0068000000001</v>
      </c>
      <c r="K94" s="78">
        <v>1108.5891999999999</v>
      </c>
      <c r="L94" s="78">
        <v>1724.2181</v>
      </c>
      <c r="M94" s="78">
        <v>1802.8298</v>
      </c>
      <c r="O94" s="13">
        <f t="shared" si="19"/>
        <v>41455</v>
      </c>
      <c r="P94" s="2">
        <f t="shared" si="20"/>
        <v>-0.20008614751580722</v>
      </c>
      <c r="Q94" s="2">
        <f t="shared" si="21"/>
        <v>-0.12417987106165396</v>
      </c>
      <c r="R94" s="2">
        <f t="shared" si="22"/>
        <v>-0.364676166510566</v>
      </c>
      <c r="S94" s="2">
        <f t="shared" si="23"/>
        <v>-0.16442752037286246</v>
      </c>
      <c r="T94" s="2">
        <f t="shared" si="24"/>
        <v>0.51657453637060469</v>
      </c>
      <c r="V94" s="13">
        <f t="shared" si="25"/>
        <v>41805</v>
      </c>
      <c r="W94" s="79">
        <f t="shared" si="26"/>
        <v>-6.0822664110109725E-2</v>
      </c>
      <c r="X94" s="79">
        <f t="shared" si="26"/>
        <v>0.45798800107125959</v>
      </c>
      <c r="Y94" s="79">
        <f t="shared" si="26"/>
        <v>-0.151007728244826</v>
      </c>
      <c r="Z94" s="79">
        <f t="shared" si="26"/>
        <v>0.49473148723422899</v>
      </c>
      <c r="AA94" s="79">
        <f t="shared" si="18"/>
        <v>1.0406764804392186</v>
      </c>
      <c r="AC94" s="20"/>
      <c r="AD94" s="21"/>
      <c r="AE94" s="21"/>
      <c r="AF94" s="21"/>
      <c r="AG94" s="2"/>
      <c r="AH94" s="2"/>
    </row>
    <row r="95" spans="8:34">
      <c r="H95" s="156">
        <v>41462</v>
      </c>
      <c r="I95" s="78">
        <v>2226.8490000000002</v>
      </c>
      <c r="J95" s="78">
        <v>1892.0799</v>
      </c>
      <c r="K95" s="78">
        <v>1115.7879</v>
      </c>
      <c r="L95" s="78">
        <v>1803.5866000000001</v>
      </c>
      <c r="M95" s="78">
        <v>1960.3655000000001</v>
      </c>
      <c r="O95" s="13">
        <f t="shared" si="19"/>
        <v>41462</v>
      </c>
      <c r="P95" s="2">
        <f t="shared" si="20"/>
        <v>-0.19055903194909651</v>
      </c>
      <c r="Q95" s="2">
        <f t="shared" si="21"/>
        <v>-7.8868594615844279E-2</v>
      </c>
      <c r="R95" s="2">
        <f t="shared" si="22"/>
        <v>-0.3605506476257162</v>
      </c>
      <c r="S95" s="2">
        <f t="shared" si="23"/>
        <v>-0.12596479089027168</v>
      </c>
      <c r="T95" s="2">
        <f t="shared" si="24"/>
        <v>0.64909654770485203</v>
      </c>
      <c r="V95" s="13">
        <f t="shared" si="25"/>
        <v>41812</v>
      </c>
      <c r="W95" s="79">
        <f t="shared" si="26"/>
        <v>-7.7874864220675355E-2</v>
      </c>
      <c r="X95" s="79">
        <f t="shared" si="26"/>
        <v>0.44218574005725442</v>
      </c>
      <c r="Y95" s="79">
        <f t="shared" si="26"/>
        <v>-0.14510735520441109</v>
      </c>
      <c r="Z95" s="79">
        <f t="shared" si="26"/>
        <v>0.4552657703357601</v>
      </c>
      <c r="AA95" s="79">
        <f t="shared" si="18"/>
        <v>1.0979721547613037</v>
      </c>
      <c r="AC95" s="20"/>
      <c r="AD95" s="21"/>
      <c r="AE95" s="21"/>
      <c r="AF95" s="21"/>
      <c r="AG95" s="2"/>
      <c r="AH95" s="2"/>
    </row>
    <row r="96" spans="8:34">
      <c r="H96" s="156">
        <v>41469</v>
      </c>
      <c r="I96" s="78">
        <v>2275.373</v>
      </c>
      <c r="J96" s="78">
        <v>1940.7256</v>
      </c>
      <c r="K96" s="78">
        <v>1148.1817000000001</v>
      </c>
      <c r="L96" s="78">
        <v>1820.3679999999999</v>
      </c>
      <c r="M96" s="78">
        <v>2108.7325999999998</v>
      </c>
      <c r="O96" s="13">
        <f t="shared" si="19"/>
        <v>41469</v>
      </c>
      <c r="P96" s="2">
        <f t="shared" si="20"/>
        <v>-0.17292096419789205</v>
      </c>
      <c r="Q96" s="2">
        <f t="shared" si="21"/>
        <v>-5.5186147586574585E-2</v>
      </c>
      <c r="R96" s="2">
        <f t="shared" si="22"/>
        <v>-0.34198601322616584</v>
      </c>
      <c r="S96" s="2">
        <f t="shared" si="23"/>
        <v>-0.11783236494623672</v>
      </c>
      <c r="T96" s="2">
        <f t="shared" si="24"/>
        <v>0.7739057592539127</v>
      </c>
      <c r="V96" s="13">
        <f t="shared" si="25"/>
        <v>41819</v>
      </c>
      <c r="W96" s="79">
        <f t="shared" si="26"/>
        <v>-7.2036299310497931E-2</v>
      </c>
      <c r="X96" s="79">
        <f t="shared" si="26"/>
        <v>0.50576274231550999</v>
      </c>
      <c r="Y96" s="79">
        <f t="shared" si="26"/>
        <v>-0.10497102382109924</v>
      </c>
      <c r="Z96" s="79">
        <f t="shared" si="26"/>
        <v>0.52391408592241739</v>
      </c>
      <c r="AA96" s="79">
        <f t="shared" si="18"/>
        <v>1.1690833774107587</v>
      </c>
      <c r="AC96" s="20"/>
      <c r="AD96" s="21"/>
      <c r="AE96" s="21"/>
      <c r="AF96" s="21"/>
      <c r="AG96" s="2"/>
      <c r="AH96" s="2"/>
    </row>
    <row r="97" spans="8:34">
      <c r="H97" s="156">
        <v>41476</v>
      </c>
      <c r="I97" s="78">
        <v>2190.4780000000001</v>
      </c>
      <c r="J97" s="78">
        <v>2014.5317</v>
      </c>
      <c r="K97" s="78">
        <v>1104.9899</v>
      </c>
      <c r="L97" s="78">
        <v>1924.6098999999999</v>
      </c>
      <c r="M97" s="78">
        <v>2179.6062999999999</v>
      </c>
      <c r="O97" s="13">
        <f t="shared" si="19"/>
        <v>41476</v>
      </c>
      <c r="P97" s="2">
        <f t="shared" si="20"/>
        <v>-0.20377958594668655</v>
      </c>
      <c r="Q97" s="2">
        <f t="shared" si="21"/>
        <v>-1.9254728084193262E-2</v>
      </c>
      <c r="R97" s="2">
        <f t="shared" si="22"/>
        <v>-0.36673889729838027</v>
      </c>
      <c r="S97" s="2">
        <f t="shared" si="23"/>
        <v>-6.7315749406680503E-2</v>
      </c>
      <c r="T97" s="2">
        <f t="shared" si="24"/>
        <v>0.83352605658778733</v>
      </c>
      <c r="V97" s="13">
        <f t="shared" si="25"/>
        <v>41826</v>
      </c>
      <c r="W97" s="79">
        <f t="shared" si="26"/>
        <v>-5.9764049303053346E-2</v>
      </c>
      <c r="X97" s="79">
        <f t="shared" si="26"/>
        <v>0.56129032498543041</v>
      </c>
      <c r="Y97" s="79">
        <f t="shared" si="26"/>
        <v>-0.10284946764965874</v>
      </c>
      <c r="Z97" s="79">
        <f t="shared" si="26"/>
        <v>0.56170829974792125</v>
      </c>
      <c r="AA97" s="79">
        <f t="shared" si="18"/>
        <v>1.3571914428979301</v>
      </c>
      <c r="AC97" s="20"/>
      <c r="AD97" s="21"/>
      <c r="AE97" s="21"/>
      <c r="AF97" s="21"/>
      <c r="AG97" s="2"/>
      <c r="AH97" s="2"/>
    </row>
    <row r="98" spans="8:34">
      <c r="H98" s="156">
        <v>41483</v>
      </c>
      <c r="I98" s="78">
        <v>2224.0079999999998</v>
      </c>
      <c r="J98" s="78">
        <v>2128.9712</v>
      </c>
      <c r="K98" s="78">
        <v>1108.5893000000001</v>
      </c>
      <c r="L98" s="78">
        <v>2029.8155999999999</v>
      </c>
      <c r="M98" s="78">
        <v>2381.8697000000002</v>
      </c>
      <c r="O98" s="13">
        <f t="shared" si="19"/>
        <v>41483</v>
      </c>
      <c r="P98" s="2">
        <f t="shared" si="20"/>
        <v>-0.1915917116639011</v>
      </c>
      <c r="Q98" s="2">
        <f t="shared" si="21"/>
        <v>3.6458467466618405E-2</v>
      </c>
      <c r="R98" s="2">
        <f t="shared" si="22"/>
        <v>-0.36467610920134497</v>
      </c>
      <c r="S98" s="2">
        <f t="shared" si="23"/>
        <v>-1.633206722638747E-2</v>
      </c>
      <c r="T98" s="2">
        <f t="shared" si="24"/>
        <v>1.0036738553870652</v>
      </c>
      <c r="V98" s="13">
        <f t="shared" si="25"/>
        <v>41833</v>
      </c>
      <c r="W98" s="79">
        <f t="shared" si="26"/>
        <v>-7.3006876033314683E-2</v>
      </c>
      <c r="X98" s="79">
        <f t="shared" si="26"/>
        <v>0.55287331993658162</v>
      </c>
      <c r="Y98" s="79">
        <f t="shared" si="26"/>
        <v>-8.2591734082350099E-2</v>
      </c>
      <c r="Z98" s="79">
        <f t="shared" si="26"/>
        <v>0.56853152976595034</v>
      </c>
      <c r="AA98" s="79">
        <f t="shared" si="18"/>
        <v>1.2529152104327639</v>
      </c>
      <c r="AC98" s="20"/>
      <c r="AD98" s="21"/>
      <c r="AE98" s="21"/>
      <c r="AF98" s="21"/>
      <c r="AG98" s="2"/>
      <c r="AH98" s="2"/>
    </row>
    <row r="99" spans="8:34">
      <c r="H99" s="156">
        <v>41490</v>
      </c>
      <c r="I99" s="78">
        <v>2247.2629999999999</v>
      </c>
      <c r="J99" s="78">
        <v>2142.0102999999999</v>
      </c>
      <c r="K99" s="78">
        <v>1151.7811999999999</v>
      </c>
      <c r="L99" s="78">
        <v>2042.4237000000001</v>
      </c>
      <c r="M99" s="78">
        <v>2356.9261000000001</v>
      </c>
      <c r="O99" s="13">
        <f t="shared" si="19"/>
        <v>41490</v>
      </c>
      <c r="P99" s="2">
        <f t="shared" si="20"/>
        <v>-0.18313871385757308</v>
      </c>
      <c r="Q99" s="2">
        <f t="shared" si="21"/>
        <v>4.2806362451362157E-2</v>
      </c>
      <c r="R99" s="2">
        <f t="shared" si="22"/>
        <v>-0.33992316781990972</v>
      </c>
      <c r="S99" s="2">
        <f t="shared" si="23"/>
        <v>-1.0222062128780074E-2</v>
      </c>
      <c r="T99" s="2">
        <f t="shared" si="24"/>
        <v>0.98269082714700962</v>
      </c>
      <c r="V99" s="13">
        <f t="shared" si="25"/>
        <v>41840</v>
      </c>
      <c r="W99" s="79">
        <f t="shared" si="26"/>
        <v>-6.604366775290138E-2</v>
      </c>
      <c r="X99" s="79">
        <f t="shared" si="26"/>
        <v>0.51370661387318584</v>
      </c>
      <c r="Y99" s="79">
        <f t="shared" si="26"/>
        <v>-9.5598715138103141E-2</v>
      </c>
      <c r="Z99" s="79">
        <f t="shared" si="26"/>
        <v>0.54668279835633826</v>
      </c>
      <c r="AA99" s="79">
        <f t="shared" si="18"/>
        <v>1.1093893295956021</v>
      </c>
      <c r="AC99" s="20"/>
      <c r="AD99" s="21"/>
      <c r="AE99" s="21"/>
      <c r="AF99" s="21"/>
      <c r="AG99" s="2"/>
      <c r="AH99" s="2"/>
    </row>
    <row r="100" spans="8:34">
      <c r="H100" s="156">
        <v>41497</v>
      </c>
      <c r="I100" s="78">
        <v>2286.0100000000002</v>
      </c>
      <c r="J100" s="78">
        <v>2159.4933000000001</v>
      </c>
      <c r="K100" s="78">
        <v>1191.3737000000001</v>
      </c>
      <c r="L100" s="78">
        <v>2060.66</v>
      </c>
      <c r="M100" s="78">
        <v>2341.6981999999998</v>
      </c>
      <c r="O100" s="13">
        <f t="shared" ref="O100:O131" si="27">H100</f>
        <v>41497</v>
      </c>
      <c r="P100" s="2">
        <f t="shared" si="20"/>
        <v>-0.16905450375214215</v>
      </c>
      <c r="Q100" s="2">
        <f t="shared" si="21"/>
        <v>5.1317705106781242E-2</v>
      </c>
      <c r="R100" s="2">
        <f t="shared" si="22"/>
        <v>-0.31723301453550956</v>
      </c>
      <c r="S100" s="2">
        <f t="shared" si="23"/>
        <v>-1.384577816195498E-3</v>
      </c>
      <c r="T100" s="2">
        <f t="shared" si="24"/>
        <v>0.96988082956299015</v>
      </c>
      <c r="V100" s="13">
        <f t="shared" si="25"/>
        <v>41847</v>
      </c>
      <c r="W100" s="79">
        <f t="shared" si="26"/>
        <v>-2.4480197688654948E-2</v>
      </c>
      <c r="X100" s="79">
        <f t="shared" si="26"/>
        <v>0.50258915717940611</v>
      </c>
      <c r="Y100" s="79">
        <f t="shared" si="26"/>
        <v>-6.4466128741085704E-2</v>
      </c>
      <c r="Z100" s="79">
        <f t="shared" si="26"/>
        <v>0.53600996640763809</v>
      </c>
      <c r="AA100" s="79">
        <f t="shared" si="18"/>
        <v>1.0473307750335388</v>
      </c>
      <c r="AC100" s="20"/>
      <c r="AD100" s="21"/>
      <c r="AE100" s="21"/>
      <c r="AF100" s="21"/>
      <c r="AG100" s="2"/>
      <c r="AH100" s="2"/>
    </row>
    <row r="101" spans="8:34">
      <c r="H101" s="156">
        <v>41504</v>
      </c>
      <c r="I101" s="78">
        <v>2304.1439999999998</v>
      </c>
      <c r="J101" s="78">
        <v>2108.7442999999998</v>
      </c>
      <c r="K101" s="78">
        <v>1187.7744</v>
      </c>
      <c r="L101" s="78">
        <v>2015.8068000000001</v>
      </c>
      <c r="M101" s="78">
        <v>2251.614</v>
      </c>
      <c r="O101" s="13">
        <f t="shared" si="27"/>
        <v>41504</v>
      </c>
      <c r="P101" s="2">
        <f t="shared" ref="P101:P132" si="28">I101/I$4-1</f>
        <v>-0.16246294657218308</v>
      </c>
      <c r="Q101" s="2">
        <f t="shared" ref="Q101:Q132" si="29">J101/J$4-1</f>
        <v>2.6611297258021471E-2</v>
      </c>
      <c r="R101" s="2">
        <f t="shared" ref="R101:R132" si="30">K101/K$4-1</f>
        <v>-0.31929574532332405</v>
      </c>
      <c r="S101" s="2">
        <f t="shared" ref="S101:S132" si="31">L101/L$4-1</f>
        <v>-2.3120864857383516E-2</v>
      </c>
      <c r="T101" s="2">
        <f t="shared" ref="T101:T132" si="32">M101/M$4-1</f>
        <v>0.89410029617635733</v>
      </c>
      <c r="V101" s="13">
        <f t="shared" si="25"/>
        <v>41854</v>
      </c>
      <c r="W101" s="79">
        <f t="shared" si="26"/>
        <v>5.2749485473500002E-3</v>
      </c>
      <c r="X101" s="79">
        <f t="shared" si="26"/>
        <v>0.52752564043705941</v>
      </c>
      <c r="Y101" s="79">
        <f t="shared" si="26"/>
        <v>-6.9232229688604097E-2</v>
      </c>
      <c r="Z101" s="79">
        <f t="shared" si="26"/>
        <v>0.56567298751344364</v>
      </c>
      <c r="AA101" s="79">
        <f t="shared" si="18"/>
        <v>1.0864177761861371</v>
      </c>
      <c r="AC101" s="20"/>
      <c r="AD101" s="21"/>
      <c r="AE101" s="21"/>
      <c r="AF101" s="21"/>
      <c r="AG101" s="2"/>
      <c r="AH101" s="2"/>
    </row>
    <row r="102" spans="8:34">
      <c r="H102" s="156">
        <v>41511</v>
      </c>
      <c r="I102" s="78">
        <v>2286.9290000000001</v>
      </c>
      <c r="J102" s="78">
        <v>2256.7710999999999</v>
      </c>
      <c r="K102" s="78">
        <v>1155.3805</v>
      </c>
      <c r="L102" s="78">
        <v>2179.3200999999999</v>
      </c>
      <c r="M102" s="78">
        <v>2450.5127000000002</v>
      </c>
      <c r="O102" s="13">
        <f t="shared" si="27"/>
        <v>41511</v>
      </c>
      <c r="P102" s="2">
        <f t="shared" si="28"/>
        <v>-0.16872045494612131</v>
      </c>
      <c r="Q102" s="2">
        <f t="shared" si="29"/>
        <v>9.8675978204380677E-2</v>
      </c>
      <c r="R102" s="2">
        <f t="shared" si="30"/>
        <v>-0.33786043703209534</v>
      </c>
      <c r="S102" s="2">
        <f t="shared" si="31"/>
        <v>5.6119234485626501E-2</v>
      </c>
      <c r="T102" s="2">
        <f t="shared" si="32"/>
        <v>1.0614176456772455</v>
      </c>
      <c r="V102" s="13">
        <f t="shared" si="25"/>
        <v>41861</v>
      </c>
      <c r="W102" s="79">
        <f t="shared" si="26"/>
        <v>6.0224091449128103E-3</v>
      </c>
      <c r="X102" s="79">
        <f t="shared" si="26"/>
        <v>0.56972925967219723</v>
      </c>
      <c r="Y102" s="79">
        <f t="shared" si="26"/>
        <v>-5.9886679240363727E-2</v>
      </c>
      <c r="Z102" s="79">
        <f t="shared" si="26"/>
        <v>0.61075032564351694</v>
      </c>
      <c r="AA102" s="79">
        <f t="shared" si="18"/>
        <v>1.1550390114522573</v>
      </c>
      <c r="AC102" s="20"/>
      <c r="AD102" s="21"/>
      <c r="AE102" s="21"/>
      <c r="AF102" s="21"/>
      <c r="AG102" s="2"/>
      <c r="AH102" s="2"/>
    </row>
    <row r="103" spans="8:34">
      <c r="H103" s="156">
        <v>41518</v>
      </c>
      <c r="I103" s="78">
        <v>2313.91</v>
      </c>
      <c r="J103" s="78">
        <v>2166.2892999999999</v>
      </c>
      <c r="K103" s="78">
        <v>1166.1784</v>
      </c>
      <c r="L103" s="78">
        <v>2092.8912</v>
      </c>
      <c r="M103" s="78">
        <v>2295.674</v>
      </c>
      <c r="O103" s="13">
        <f t="shared" si="27"/>
        <v>41518</v>
      </c>
      <c r="P103" s="2">
        <f t="shared" si="28"/>
        <v>-0.15891308733431597</v>
      </c>
      <c r="Q103" s="2">
        <f t="shared" si="29"/>
        <v>5.4626238235319091E-2</v>
      </c>
      <c r="R103" s="2">
        <f t="shared" si="30"/>
        <v>-0.33167224466865219</v>
      </c>
      <c r="S103" s="2">
        <f t="shared" si="31"/>
        <v>1.4234968055268249E-2</v>
      </c>
      <c r="T103" s="2">
        <f t="shared" si="32"/>
        <v>0.93116440176884785</v>
      </c>
      <c r="V103" s="13">
        <f t="shared" si="25"/>
        <v>41868</v>
      </c>
      <c r="W103" s="79">
        <f t="shared" si="26"/>
        <v>1.8753838179959459E-2</v>
      </c>
      <c r="X103" s="79">
        <f t="shared" si="26"/>
        <v>0.60990404572000245</v>
      </c>
      <c r="Y103" s="79">
        <f t="shared" si="26"/>
        <v>-3.9371279183610053E-2</v>
      </c>
      <c r="Z103" s="79">
        <f t="shared" si="26"/>
        <v>0.64439439286929723</v>
      </c>
      <c r="AA103" s="79">
        <f t="shared" si="18"/>
        <v>1.2477532236149171</v>
      </c>
      <c r="AC103" s="20"/>
      <c r="AD103" s="21"/>
      <c r="AE103" s="21"/>
      <c r="AF103" s="21"/>
      <c r="AG103" s="2"/>
      <c r="AH103" s="2"/>
    </row>
    <row r="104" spans="8:34">
      <c r="H104" s="156">
        <v>41525</v>
      </c>
      <c r="I104" s="78">
        <v>2357.7820000000002</v>
      </c>
      <c r="J104" s="78">
        <v>2277.7802999999999</v>
      </c>
      <c r="K104" s="78">
        <v>1169.7775999999999</v>
      </c>
      <c r="L104" s="78">
        <v>2189.3492000000001</v>
      </c>
      <c r="M104" s="78">
        <v>2501.8496</v>
      </c>
      <c r="O104" s="13">
        <f t="shared" si="27"/>
        <v>41525</v>
      </c>
      <c r="P104" s="2">
        <f t="shared" si="28"/>
        <v>-0.1429659826360048</v>
      </c>
      <c r="Q104" s="2">
        <f t="shared" si="29"/>
        <v>0.10890399971763554</v>
      </c>
      <c r="R104" s="2">
        <f t="shared" si="30"/>
        <v>-0.32960957119005874</v>
      </c>
      <c r="S104" s="2">
        <f t="shared" si="31"/>
        <v>6.0979431670326489E-2</v>
      </c>
      <c r="T104" s="2">
        <f t="shared" si="32"/>
        <v>1.1046032172249332</v>
      </c>
      <c r="V104" s="13">
        <f t="shared" si="25"/>
        <v>41875</v>
      </c>
      <c r="W104" s="79">
        <f t="shared" si="26"/>
        <v>2.0794681809217064E-2</v>
      </c>
      <c r="X104" s="79">
        <f t="shared" si="26"/>
        <v>0.6590825944091101</v>
      </c>
      <c r="Y104" s="79">
        <f t="shared" si="26"/>
        <v>-5.9520521597468123E-2</v>
      </c>
      <c r="Z104" s="79">
        <f t="shared" si="26"/>
        <v>0.70915955586105417</v>
      </c>
      <c r="AA104" s="79">
        <f t="shared" si="18"/>
        <v>1.3104769558067617</v>
      </c>
      <c r="AC104" s="20"/>
      <c r="AD104" s="21"/>
      <c r="AE104" s="21"/>
      <c r="AF104" s="21"/>
      <c r="AG104" s="2"/>
      <c r="AH104" s="2"/>
    </row>
    <row r="105" spans="8:34">
      <c r="H105" s="156">
        <v>41532</v>
      </c>
      <c r="I105" s="78">
        <v>2488.902</v>
      </c>
      <c r="J105" s="78">
        <v>2203.4901</v>
      </c>
      <c r="K105" s="78">
        <v>1220.1679999999999</v>
      </c>
      <c r="L105" s="78">
        <v>2114.7982999999999</v>
      </c>
      <c r="M105" s="78">
        <v>2345.9587000000001</v>
      </c>
      <c r="O105" s="13">
        <f t="shared" si="27"/>
        <v>41532</v>
      </c>
      <c r="P105" s="2">
        <f t="shared" si="28"/>
        <v>-9.5304960388499782E-2</v>
      </c>
      <c r="Q105" s="2">
        <f t="shared" si="29"/>
        <v>7.2736903215912641E-2</v>
      </c>
      <c r="R105" s="2">
        <f t="shared" si="30"/>
        <v>-0.30073122554221554</v>
      </c>
      <c r="S105" s="2">
        <f t="shared" si="31"/>
        <v>2.4851356938113023E-2</v>
      </c>
      <c r="T105" s="2">
        <f t="shared" si="32"/>
        <v>0.97346484276945433</v>
      </c>
      <c r="V105" s="13">
        <f t="shared" si="25"/>
        <v>41882</v>
      </c>
      <c r="W105" s="79">
        <f t="shared" si="26"/>
        <v>9.1093523633694051E-3</v>
      </c>
      <c r="X105" s="79">
        <f t="shared" si="26"/>
        <v>0.61983357454899646</v>
      </c>
      <c r="Y105" s="79">
        <f t="shared" si="26"/>
        <v>-6.9981533172482568E-2</v>
      </c>
      <c r="Z105" s="79">
        <f t="shared" si="26"/>
        <v>0.66959844730348572</v>
      </c>
      <c r="AA105" s="79">
        <f t="shared" si="18"/>
        <v>1.2383188165117929</v>
      </c>
      <c r="AC105" s="20"/>
      <c r="AD105" s="21"/>
      <c r="AE105" s="21"/>
      <c r="AF105" s="21"/>
      <c r="AG105" s="2"/>
      <c r="AH105" s="2"/>
    </row>
    <row r="106" spans="8:34">
      <c r="H106" s="156">
        <v>41539</v>
      </c>
      <c r="I106" s="78">
        <v>2432.5100000000002</v>
      </c>
      <c r="J106" s="78">
        <v>2229.2368000000001</v>
      </c>
      <c r="K106" s="78">
        <v>1252.5618999999999</v>
      </c>
      <c r="L106" s="78">
        <v>2119.5441000000001</v>
      </c>
      <c r="M106" s="78">
        <v>2417.1107999999999</v>
      </c>
      <c r="O106" s="13">
        <f t="shared" si="27"/>
        <v>41539</v>
      </c>
      <c r="P106" s="2">
        <f t="shared" si="28"/>
        <v>-0.11580298026785685</v>
      </c>
      <c r="Q106" s="2">
        <f t="shared" si="29"/>
        <v>8.5271307262488216E-2</v>
      </c>
      <c r="R106" s="2">
        <f t="shared" si="30"/>
        <v>-0.28216653383344426</v>
      </c>
      <c r="S106" s="2">
        <f t="shared" si="31"/>
        <v>2.7151216726045035E-2</v>
      </c>
      <c r="T106" s="2">
        <f t="shared" si="32"/>
        <v>1.0333193354505132</v>
      </c>
      <c r="V106" s="13">
        <f t="shared" si="25"/>
        <v>41887</v>
      </c>
      <c r="W106" s="79">
        <f t="shared" si="26"/>
        <v>5.7000343952711363E-2</v>
      </c>
      <c r="X106" s="79">
        <f t="shared" si="26"/>
        <v>0.72171910718169552</v>
      </c>
      <c r="Y106" s="79">
        <f t="shared" si="26"/>
        <v>-3.4041578359631286E-2</v>
      </c>
      <c r="Z106" s="79">
        <f t="shared" si="26"/>
        <v>0.77473904415248174</v>
      </c>
      <c r="AA106" s="79">
        <f t="shared" si="18"/>
        <v>1.4046087083909029</v>
      </c>
      <c r="AC106" s="20"/>
      <c r="AD106" s="21"/>
      <c r="AE106" s="21"/>
      <c r="AF106" s="21"/>
      <c r="AG106" s="2"/>
      <c r="AH106" s="2"/>
    </row>
    <row r="107" spans="8:34">
      <c r="H107" s="156">
        <v>41546</v>
      </c>
      <c r="I107" s="78">
        <v>2394.971</v>
      </c>
      <c r="J107" s="78">
        <v>2302.7067999999999</v>
      </c>
      <c r="K107" s="78">
        <v>1176.9763</v>
      </c>
      <c r="L107" s="78">
        <v>2200.4335000000001</v>
      </c>
      <c r="M107" s="78">
        <v>2572.0401999999999</v>
      </c>
      <c r="O107" s="13">
        <f t="shared" si="27"/>
        <v>41546</v>
      </c>
      <c r="P107" s="2">
        <f t="shared" si="28"/>
        <v>-0.12944809248680977</v>
      </c>
      <c r="Q107" s="2">
        <f t="shared" si="29"/>
        <v>0.12103910139928642</v>
      </c>
      <c r="R107" s="2">
        <f t="shared" si="30"/>
        <v>-0.32548405230520894</v>
      </c>
      <c r="S107" s="2">
        <f t="shared" si="31"/>
        <v>6.6350988804502853E-2</v>
      </c>
      <c r="T107" s="2">
        <f t="shared" si="32"/>
        <v>1.1636488779149077</v>
      </c>
      <c r="V107" s="13"/>
      <c r="W107" s="2"/>
      <c r="X107" s="2"/>
      <c r="Y107" s="2"/>
      <c r="Z107" s="2"/>
      <c r="AA107" s="2"/>
      <c r="AC107" s="21"/>
      <c r="AD107" s="21"/>
      <c r="AE107" s="21"/>
      <c r="AF107" s="21"/>
      <c r="AG107" s="2"/>
      <c r="AH107" s="2"/>
    </row>
    <row r="108" spans="8:34">
      <c r="H108" s="156">
        <v>41553</v>
      </c>
      <c r="I108" s="78">
        <v>2409.0369999999998</v>
      </c>
      <c r="J108" s="78">
        <v>2354.7532000000001</v>
      </c>
      <c r="K108" s="78">
        <v>1180.5755999999999</v>
      </c>
      <c r="L108" s="78">
        <v>2245.605</v>
      </c>
      <c r="M108" s="78">
        <v>2666.5281</v>
      </c>
      <c r="O108" s="13">
        <f t="shared" si="27"/>
        <v>41553</v>
      </c>
      <c r="P108" s="2">
        <f t="shared" si="28"/>
        <v>-0.12433521924906266</v>
      </c>
      <c r="Q108" s="2">
        <f t="shared" si="29"/>
        <v>0.14637712944830605</v>
      </c>
      <c r="R108" s="2">
        <f t="shared" si="30"/>
        <v>-0.32342132151739467</v>
      </c>
      <c r="S108" s="2">
        <f t="shared" si="31"/>
        <v>8.8241527051072133E-2</v>
      </c>
      <c r="T108" s="2">
        <f t="shared" si="32"/>
        <v>1.243133887057275</v>
      </c>
      <c r="V108" s="20"/>
      <c r="W108" s="21"/>
      <c r="X108" s="21"/>
      <c r="Y108" s="21"/>
      <c r="Z108" s="2"/>
      <c r="AA108" s="2"/>
      <c r="AC108" s="21"/>
      <c r="AD108" s="21"/>
      <c r="AE108" s="21"/>
      <c r="AF108" s="21"/>
      <c r="AG108" s="2"/>
      <c r="AH108" s="2"/>
    </row>
    <row r="109" spans="8:34">
      <c r="H109" s="156">
        <v>41560</v>
      </c>
      <c r="I109" s="78">
        <v>2468.5079999999998</v>
      </c>
      <c r="J109" s="78">
        <v>2472.0882000000001</v>
      </c>
      <c r="K109" s="78">
        <v>1259.7603999999999</v>
      </c>
      <c r="L109" s="78">
        <v>2370.7103000000002</v>
      </c>
      <c r="M109" s="78">
        <v>2738.6215000000002</v>
      </c>
      <c r="O109" s="13">
        <f t="shared" si="27"/>
        <v>41560</v>
      </c>
      <c r="P109" s="2">
        <f t="shared" si="28"/>
        <v>-0.10271800864746583</v>
      </c>
      <c r="Q109" s="2">
        <f t="shared" si="29"/>
        <v>0.20349995679336152</v>
      </c>
      <c r="R109" s="2">
        <f t="shared" si="30"/>
        <v>-0.27804112956703642</v>
      </c>
      <c r="S109" s="2">
        <f t="shared" si="31"/>
        <v>0.1488687445333019</v>
      </c>
      <c r="T109" s="2">
        <f t="shared" si="32"/>
        <v>1.303780219107245</v>
      </c>
      <c r="V109" s="20"/>
      <c r="W109" s="21"/>
      <c r="X109" s="21"/>
      <c r="Y109" s="21"/>
      <c r="Z109" s="2"/>
      <c r="AA109" s="2"/>
      <c r="AC109" s="21"/>
      <c r="AD109" s="21"/>
      <c r="AE109" s="21"/>
      <c r="AF109" s="21"/>
      <c r="AG109" s="2"/>
      <c r="AH109" s="2"/>
    </row>
    <row r="110" spans="8:34">
      <c r="H110" s="156">
        <v>41567</v>
      </c>
      <c r="I110" s="78">
        <v>2426.0540000000001</v>
      </c>
      <c r="J110" s="78">
        <v>2414.6640000000002</v>
      </c>
      <c r="K110" s="78">
        <v>1227.3666000000001</v>
      </c>
      <c r="L110" s="78">
        <v>2319.2930000000001</v>
      </c>
      <c r="M110" s="78">
        <v>2666.5650000000001</v>
      </c>
      <c r="O110" s="13">
        <f t="shared" si="27"/>
        <v>41567</v>
      </c>
      <c r="P110" s="2">
        <f t="shared" si="28"/>
        <v>-0.11814968221744426</v>
      </c>
      <c r="Q110" s="2">
        <f t="shared" si="29"/>
        <v>0.17554382552794268</v>
      </c>
      <c r="R110" s="2">
        <f t="shared" si="30"/>
        <v>-0.29660576396658667</v>
      </c>
      <c r="S110" s="2">
        <f t="shared" si="31"/>
        <v>0.123951432241584</v>
      </c>
      <c r="T110" s="2">
        <f t="shared" si="32"/>
        <v>1.2431649280354042</v>
      </c>
      <c r="V110" s="20"/>
      <c r="W110" s="21"/>
      <c r="X110" s="21"/>
      <c r="Y110" s="21"/>
      <c r="Z110" s="2"/>
      <c r="AA110" s="2"/>
      <c r="AC110" s="21"/>
      <c r="AD110" s="21"/>
      <c r="AE110" s="21"/>
      <c r="AF110" s="21"/>
      <c r="AG110" s="2"/>
      <c r="AH110" s="2"/>
    </row>
    <row r="111" spans="8:34">
      <c r="H111" s="156">
        <v>41574</v>
      </c>
      <c r="I111" s="78">
        <v>2368.5590000000002</v>
      </c>
      <c r="J111" s="78">
        <v>2244.4158000000002</v>
      </c>
      <c r="K111" s="78">
        <v>1209.3699999999999</v>
      </c>
      <c r="L111" s="78">
        <v>2157.5814999999998</v>
      </c>
      <c r="M111" s="78">
        <v>2409.7887000000001</v>
      </c>
      <c r="O111" s="13">
        <f t="shared" si="27"/>
        <v>41574</v>
      </c>
      <c r="P111" s="2">
        <f t="shared" si="28"/>
        <v>-0.13904863336235196</v>
      </c>
      <c r="Q111" s="2">
        <f t="shared" si="29"/>
        <v>9.2660981241016405E-2</v>
      </c>
      <c r="R111" s="2">
        <f t="shared" si="30"/>
        <v>-0.30691947521487961</v>
      </c>
      <c r="S111" s="2">
        <f t="shared" si="31"/>
        <v>4.5584502304342411E-2</v>
      </c>
      <c r="T111" s="2">
        <f t="shared" si="32"/>
        <v>1.0271598464001555</v>
      </c>
      <c r="V111" s="20"/>
      <c r="W111" s="21"/>
      <c r="X111" s="21"/>
      <c r="Y111" s="21"/>
      <c r="Z111" s="2"/>
      <c r="AA111" s="2"/>
      <c r="AC111" s="21"/>
      <c r="AD111" s="21"/>
      <c r="AE111" s="21"/>
      <c r="AF111" s="21"/>
      <c r="AG111" s="2"/>
      <c r="AH111" s="2"/>
    </row>
    <row r="112" spans="8:34">
      <c r="H112" s="156">
        <v>41581</v>
      </c>
      <c r="I112" s="78">
        <v>2384.96</v>
      </c>
      <c r="J112" s="78">
        <v>2139.8011999999999</v>
      </c>
      <c r="K112" s="78">
        <v>1227.3667</v>
      </c>
      <c r="L112" s="78">
        <v>2045.5547999999999</v>
      </c>
      <c r="M112" s="78">
        <v>2253.0882000000001</v>
      </c>
      <c r="O112" s="13">
        <f t="shared" si="27"/>
        <v>41581</v>
      </c>
      <c r="P112" s="2">
        <f t="shared" si="28"/>
        <v>-0.13308700717350719</v>
      </c>
      <c r="Q112" s="2">
        <f t="shared" si="29"/>
        <v>4.173089445044198E-2</v>
      </c>
      <c r="R112" s="2">
        <f t="shared" si="30"/>
        <v>-0.29660570665736574</v>
      </c>
      <c r="S112" s="2">
        <f t="shared" si="31"/>
        <v>-8.7047013082663938E-3</v>
      </c>
      <c r="T112" s="2">
        <f t="shared" si="32"/>
        <v>0.89534042110746159</v>
      </c>
      <c r="V112" s="20"/>
      <c r="W112" s="21"/>
      <c r="X112" s="21"/>
      <c r="Y112" s="21"/>
      <c r="Z112" s="2"/>
      <c r="AA112" s="2"/>
      <c r="AC112" s="21"/>
      <c r="AD112" s="21"/>
      <c r="AE112" s="21"/>
      <c r="AF112" s="21"/>
      <c r="AG112" s="2"/>
      <c r="AH112" s="2"/>
    </row>
    <row r="113" spans="8:34">
      <c r="H113" s="156">
        <v>41588</v>
      </c>
      <c r="I113" s="78">
        <v>2307.9450000000002</v>
      </c>
      <c r="J113" s="78">
        <v>2098.759</v>
      </c>
      <c r="K113" s="78">
        <v>1191.3735999999999</v>
      </c>
      <c r="L113" s="78">
        <v>2024.8239000000001</v>
      </c>
      <c r="M113" s="78">
        <v>2158.7318</v>
      </c>
      <c r="O113" s="13">
        <f t="shared" si="27"/>
        <v>41588</v>
      </c>
      <c r="P113" s="2">
        <f t="shared" si="28"/>
        <v>-0.16108131489461452</v>
      </c>
      <c r="Q113" s="2">
        <f t="shared" si="29"/>
        <v>2.1750100105521586E-2</v>
      </c>
      <c r="R113" s="2">
        <f t="shared" si="30"/>
        <v>-0.3172330718447306</v>
      </c>
      <c r="S113" s="2">
        <f t="shared" si="31"/>
        <v>-1.8751092491552379E-2</v>
      </c>
      <c r="T113" s="2">
        <f t="shared" si="32"/>
        <v>0.81596603225300646</v>
      </c>
      <c r="V113" s="20"/>
      <c r="W113" s="21"/>
      <c r="X113" s="21"/>
      <c r="Y113" s="21"/>
      <c r="Z113" s="2"/>
      <c r="AA113" s="2"/>
      <c r="AC113" s="21"/>
      <c r="AD113" s="21"/>
      <c r="AE113" s="21"/>
      <c r="AF113" s="21"/>
      <c r="AG113" s="2"/>
      <c r="AH113" s="2"/>
    </row>
    <row r="114" spans="8:34">
      <c r="H114" s="156">
        <v>41595</v>
      </c>
      <c r="I114" s="78">
        <v>2350.7339999999999</v>
      </c>
      <c r="J114" s="78">
        <v>2175.3380999999999</v>
      </c>
      <c r="K114" s="78">
        <v>1180.5757000000001</v>
      </c>
      <c r="L114" s="78">
        <v>2104.2280000000001</v>
      </c>
      <c r="M114" s="78">
        <v>2273.7874000000002</v>
      </c>
      <c r="O114" s="13">
        <f t="shared" si="27"/>
        <v>41595</v>
      </c>
      <c r="P114" s="2">
        <f t="shared" si="28"/>
        <v>-0.1455278716292967</v>
      </c>
      <c r="Q114" s="2">
        <f t="shared" si="29"/>
        <v>5.9031514070150504E-2</v>
      </c>
      <c r="R114" s="2">
        <f t="shared" si="30"/>
        <v>-0.32342126420817363</v>
      </c>
      <c r="S114" s="2">
        <f t="shared" si="31"/>
        <v>1.9728889089409618E-2</v>
      </c>
      <c r="T114" s="2">
        <f t="shared" si="32"/>
        <v>0.91275297976565684</v>
      </c>
      <c r="V114" s="20"/>
      <c r="W114" s="21"/>
      <c r="X114" s="21"/>
      <c r="Y114" s="21"/>
      <c r="Z114" s="2"/>
      <c r="AA114" s="2"/>
      <c r="AC114" s="21"/>
      <c r="AD114" s="21"/>
      <c r="AE114" s="21"/>
      <c r="AF114" s="21"/>
      <c r="AG114" s="2"/>
      <c r="AH114" s="2"/>
    </row>
    <row r="115" spans="8:34">
      <c r="H115" s="156">
        <v>41602</v>
      </c>
      <c r="I115" s="78">
        <v>2397.962</v>
      </c>
      <c r="J115" s="78">
        <v>2266.1723999999999</v>
      </c>
      <c r="K115" s="78">
        <v>1198.5724</v>
      </c>
      <c r="L115" s="78">
        <v>2218.1945000000001</v>
      </c>
      <c r="M115" s="78">
        <v>2311.8033</v>
      </c>
      <c r="O115" s="13">
        <f t="shared" si="27"/>
        <v>41602</v>
      </c>
      <c r="P115" s="2">
        <f t="shared" si="28"/>
        <v>-0.12836088902782339</v>
      </c>
      <c r="Q115" s="2">
        <f t="shared" si="29"/>
        <v>0.10325286350475205</v>
      </c>
      <c r="R115" s="2">
        <f t="shared" si="30"/>
        <v>-0.31310749565065998</v>
      </c>
      <c r="S115" s="2">
        <f t="shared" si="31"/>
        <v>7.4958138219450632E-2</v>
      </c>
      <c r="T115" s="2">
        <f t="shared" si="32"/>
        <v>0.94473267408689066</v>
      </c>
      <c r="V115" s="20"/>
      <c r="W115" s="21"/>
      <c r="X115" s="21"/>
      <c r="Y115" s="21"/>
      <c r="Z115" s="2"/>
      <c r="AA115" s="2"/>
      <c r="AC115" s="21"/>
      <c r="AD115" s="21"/>
      <c r="AE115" s="21"/>
      <c r="AF115" s="21"/>
      <c r="AG115" s="2"/>
      <c r="AH115" s="2"/>
    </row>
    <row r="116" spans="8:34">
      <c r="H116" s="156">
        <v>41609</v>
      </c>
      <c r="I116" s="78">
        <v>2438.944</v>
      </c>
      <c r="J116" s="78">
        <v>2359.0731999999998</v>
      </c>
      <c r="K116" s="78">
        <v>1238.1647</v>
      </c>
      <c r="L116" s="78">
        <v>2299.9131000000002</v>
      </c>
      <c r="M116" s="78">
        <v>2448.2624000000001</v>
      </c>
      <c r="O116" s="13">
        <f t="shared" si="27"/>
        <v>41609</v>
      </c>
      <c r="P116" s="2">
        <f t="shared" si="28"/>
        <v>-0.11346427513408297</v>
      </c>
      <c r="Q116" s="2">
        <f t="shared" si="29"/>
        <v>0.14848025821747668</v>
      </c>
      <c r="R116" s="2">
        <f t="shared" si="30"/>
        <v>-0.29041745698470167</v>
      </c>
      <c r="S116" s="2">
        <f t="shared" si="31"/>
        <v>0.11455974849929773</v>
      </c>
      <c r="T116" s="2">
        <f t="shared" si="32"/>
        <v>1.0595246507427292</v>
      </c>
      <c r="V116" s="20"/>
      <c r="W116" s="21"/>
      <c r="X116" s="21"/>
      <c r="Y116" s="21"/>
      <c r="Z116" s="2"/>
      <c r="AA116" s="2"/>
      <c r="AC116" s="21"/>
      <c r="AD116" s="21"/>
      <c r="AE116" s="21"/>
      <c r="AF116" s="21"/>
      <c r="AG116" s="2"/>
      <c r="AH116" s="2"/>
    </row>
    <row r="117" spans="8:34">
      <c r="H117" s="156">
        <v>41616</v>
      </c>
      <c r="I117" s="78">
        <v>2452.2869999999998</v>
      </c>
      <c r="J117" s="78">
        <v>2229.4322999999999</v>
      </c>
      <c r="K117" s="78">
        <v>1220.1681000000001</v>
      </c>
      <c r="L117" s="78">
        <v>2178.5488999999998</v>
      </c>
      <c r="M117" s="78">
        <v>2248.5598</v>
      </c>
      <c r="O117" s="13">
        <f t="shared" si="27"/>
        <v>41616</v>
      </c>
      <c r="P117" s="2">
        <f t="shared" si="28"/>
        <v>-0.10861420634329244</v>
      </c>
      <c r="Q117" s="2">
        <f t="shared" si="29"/>
        <v>8.5366483576000407E-2</v>
      </c>
      <c r="R117" s="2">
        <f t="shared" si="30"/>
        <v>-0.30073116823299451</v>
      </c>
      <c r="S117" s="2">
        <f t="shared" si="31"/>
        <v>5.5745503635516114E-2</v>
      </c>
      <c r="T117" s="2">
        <f t="shared" si="32"/>
        <v>0.89153104535246741</v>
      </c>
      <c r="V117" s="20"/>
      <c r="W117" s="21"/>
      <c r="X117" s="21"/>
      <c r="Y117" s="21"/>
      <c r="Z117" s="2"/>
      <c r="AA117" s="2"/>
      <c r="AC117" s="21"/>
      <c r="AD117" s="21"/>
      <c r="AE117" s="21"/>
      <c r="AF117" s="21"/>
      <c r="AG117" s="2"/>
      <c r="AH117" s="2"/>
    </row>
    <row r="118" spans="8:34">
      <c r="H118" s="156">
        <v>41623</v>
      </c>
      <c r="I118" s="78">
        <v>2406.6390000000001</v>
      </c>
      <c r="J118" s="78">
        <v>2240.1433000000002</v>
      </c>
      <c r="K118" s="78">
        <v>1198.5723</v>
      </c>
      <c r="L118" s="78">
        <v>2171.7997</v>
      </c>
      <c r="M118" s="78">
        <v>2344.3762999999999</v>
      </c>
      <c r="O118" s="13">
        <f t="shared" si="27"/>
        <v>41623</v>
      </c>
      <c r="P118" s="2">
        <f t="shared" si="28"/>
        <v>-0.12520687217271653</v>
      </c>
      <c r="Q118" s="2">
        <f t="shared" si="29"/>
        <v>9.0580977151599518E-2</v>
      </c>
      <c r="R118" s="2">
        <f t="shared" si="30"/>
        <v>-0.31310755295988091</v>
      </c>
      <c r="S118" s="2">
        <f t="shared" si="31"/>
        <v>5.2474777165645969E-2</v>
      </c>
      <c r="T118" s="2">
        <f t="shared" si="32"/>
        <v>0.97213369795126181</v>
      </c>
      <c r="V118" s="20"/>
      <c r="W118" s="21"/>
      <c r="X118" s="21"/>
      <c r="Y118" s="21"/>
      <c r="Z118" s="2"/>
      <c r="AA118" s="2"/>
      <c r="AC118" s="21"/>
      <c r="AD118" s="21"/>
      <c r="AE118" s="21"/>
      <c r="AF118" s="21"/>
      <c r="AG118" s="2"/>
      <c r="AH118" s="2"/>
    </row>
    <row r="119" spans="8:34">
      <c r="H119" s="156">
        <v>41630</v>
      </c>
      <c r="I119" s="78">
        <v>2278.136</v>
      </c>
      <c r="J119" s="78">
        <v>2129.4735999999998</v>
      </c>
      <c r="K119" s="78">
        <v>1151.7811999999999</v>
      </c>
      <c r="L119" s="78">
        <v>2065.1046000000001</v>
      </c>
      <c r="M119" s="78">
        <v>2213.7098999999998</v>
      </c>
      <c r="O119" s="13">
        <f t="shared" si="27"/>
        <v>41630</v>
      </c>
      <c r="P119" s="2">
        <f t="shared" si="28"/>
        <v>-0.1719166368300622</v>
      </c>
      <c r="Q119" s="2">
        <f t="shared" si="29"/>
        <v>3.670305355310699E-2</v>
      </c>
      <c r="R119" s="2">
        <f t="shared" si="30"/>
        <v>-0.33992316781990972</v>
      </c>
      <c r="S119" s="2">
        <f t="shared" si="31"/>
        <v>7.693175888874304E-4</v>
      </c>
      <c r="T119" s="2">
        <f t="shared" si="32"/>
        <v>0.86221465013032161</v>
      </c>
      <c r="V119" s="20"/>
      <c r="W119" s="21"/>
      <c r="X119" s="21"/>
      <c r="Y119" s="21"/>
      <c r="Z119" s="2"/>
      <c r="AA119" s="2"/>
      <c r="AC119" s="21"/>
      <c r="AD119" s="21"/>
      <c r="AE119" s="21"/>
      <c r="AF119" s="21"/>
      <c r="AG119" s="2"/>
      <c r="AH119" s="2"/>
    </row>
    <row r="120" spans="8:34">
      <c r="H120" s="156">
        <v>41637</v>
      </c>
      <c r="I120" s="78">
        <v>2303.4780000000001</v>
      </c>
      <c r="J120" s="78">
        <v>2149.2174</v>
      </c>
      <c r="K120" s="78">
        <v>1151.7810999999999</v>
      </c>
      <c r="L120" s="78">
        <v>2068.6691999999998</v>
      </c>
      <c r="M120" s="78">
        <v>2296.9366</v>
      </c>
      <c r="O120" s="13">
        <f t="shared" si="27"/>
        <v>41637</v>
      </c>
      <c r="P120" s="2">
        <f t="shared" si="28"/>
        <v>-0.16270503199635045</v>
      </c>
      <c r="Q120" s="2">
        <f t="shared" si="29"/>
        <v>4.6315033597725597E-2</v>
      </c>
      <c r="R120" s="2">
        <f t="shared" si="30"/>
        <v>-0.33992322512913065</v>
      </c>
      <c r="S120" s="2">
        <f t="shared" si="31"/>
        <v>2.4967566297364741E-3</v>
      </c>
      <c r="T120" s="2">
        <f t="shared" si="32"/>
        <v>0.93222652477658929</v>
      </c>
      <c r="V120" s="20"/>
      <c r="W120" s="21"/>
      <c r="X120" s="21"/>
      <c r="Y120" s="21"/>
      <c r="Z120" s="2"/>
      <c r="AA120" s="2"/>
      <c r="AC120" s="21"/>
      <c r="AD120" s="21"/>
      <c r="AE120" s="21"/>
      <c r="AF120" s="21"/>
      <c r="AG120" s="2"/>
      <c r="AH120" s="2"/>
    </row>
    <row r="121" spans="8:34">
      <c r="H121" s="156">
        <v>41644</v>
      </c>
      <c r="I121" s="78">
        <v>2290.779</v>
      </c>
      <c r="J121" s="78">
        <v>2203.8096</v>
      </c>
      <c r="K121" s="78">
        <v>1140.9830999999999</v>
      </c>
      <c r="L121" s="78">
        <v>2131.1320999999998</v>
      </c>
      <c r="M121" s="78">
        <v>2362.3193999999999</v>
      </c>
      <c r="O121" s="13">
        <f t="shared" si="27"/>
        <v>41644</v>
      </c>
      <c r="P121" s="2">
        <f t="shared" si="28"/>
        <v>-0.16732101217878692</v>
      </c>
      <c r="Q121" s="2">
        <f t="shared" si="29"/>
        <v>7.2892447114466075E-2</v>
      </c>
      <c r="R121" s="2">
        <f t="shared" si="30"/>
        <v>-0.34611147480179472</v>
      </c>
      <c r="S121" s="2">
        <f t="shared" si="31"/>
        <v>3.2766871667794684E-2</v>
      </c>
      <c r="T121" s="2">
        <f t="shared" si="32"/>
        <v>0.9872277731454655</v>
      </c>
      <c r="V121" s="20"/>
      <c r="W121" s="21"/>
      <c r="X121" s="21"/>
      <c r="Y121" s="21"/>
      <c r="Z121" s="2"/>
      <c r="AA121" s="2"/>
      <c r="AC121" s="21"/>
      <c r="AD121" s="21"/>
      <c r="AE121" s="21"/>
      <c r="AF121" s="21"/>
      <c r="AG121" s="2"/>
      <c r="AH121" s="2"/>
    </row>
    <row r="122" spans="8:34">
      <c r="H122" s="156">
        <v>41651</v>
      </c>
      <c r="I122" s="78">
        <v>2204.8510000000001</v>
      </c>
      <c r="J122" s="78">
        <v>2138.1235999999999</v>
      </c>
      <c r="K122" s="78">
        <v>1079.7947999999999</v>
      </c>
      <c r="L122" s="78">
        <v>2045.9758999999999</v>
      </c>
      <c r="M122" s="78">
        <v>2395.9011</v>
      </c>
      <c r="O122" s="13">
        <f t="shared" si="27"/>
        <v>41651</v>
      </c>
      <c r="P122" s="2">
        <f t="shared" si="28"/>
        <v>-0.19855512077918058</v>
      </c>
      <c r="Q122" s="2">
        <f t="shared" si="29"/>
        <v>4.0914179445080689E-2</v>
      </c>
      <c r="R122" s="2">
        <f t="shared" si="30"/>
        <v>-0.38117801281308106</v>
      </c>
      <c r="S122" s="2">
        <f t="shared" si="31"/>
        <v>-8.5006322457905625E-3</v>
      </c>
      <c r="T122" s="2">
        <f t="shared" si="32"/>
        <v>1.0154773345339212</v>
      </c>
      <c r="V122" s="20"/>
      <c r="W122" s="21"/>
      <c r="X122" s="21"/>
      <c r="Y122" s="21"/>
      <c r="Z122" s="2"/>
      <c r="AA122" s="2"/>
      <c r="AC122" s="21"/>
      <c r="AD122" s="21"/>
      <c r="AE122" s="21"/>
      <c r="AF122" s="21"/>
      <c r="AG122" s="2"/>
      <c r="AH122" s="2"/>
    </row>
    <row r="123" spans="8:34">
      <c r="H123" s="156">
        <v>41658</v>
      </c>
      <c r="I123" s="78">
        <v>2178.4879999999998</v>
      </c>
      <c r="J123" s="78">
        <v>2157.4580000000001</v>
      </c>
      <c r="K123" s="78">
        <v>1076.1955</v>
      </c>
      <c r="L123" s="78">
        <v>2056.7008999999998</v>
      </c>
      <c r="M123" s="78">
        <v>2451.5484000000001</v>
      </c>
      <c r="O123" s="13">
        <f t="shared" si="27"/>
        <v>41658</v>
      </c>
      <c r="P123" s="2">
        <f t="shared" si="28"/>
        <v>-0.20813785056495682</v>
      </c>
      <c r="Q123" s="2">
        <f t="shared" si="29"/>
        <v>5.0326849091991255E-2</v>
      </c>
      <c r="R123" s="2">
        <f t="shared" si="30"/>
        <v>-0.38324074360089544</v>
      </c>
      <c r="S123" s="2">
        <f t="shared" si="31"/>
        <v>-3.3031953066927633E-3</v>
      </c>
      <c r="T123" s="2">
        <f t="shared" si="32"/>
        <v>1.0622888961121557</v>
      </c>
      <c r="V123" s="20"/>
      <c r="W123" s="21"/>
      <c r="X123" s="21"/>
      <c r="Y123" s="21"/>
      <c r="Z123" s="2"/>
      <c r="AA123" s="2"/>
      <c r="AC123" s="21"/>
      <c r="AD123" s="21"/>
      <c r="AE123" s="21"/>
      <c r="AF123" s="21"/>
      <c r="AG123" s="2"/>
      <c r="AH123" s="2"/>
    </row>
    <row r="124" spans="8:34">
      <c r="H124" s="156">
        <v>41665</v>
      </c>
      <c r="I124" s="78">
        <v>2245.6779999999999</v>
      </c>
      <c r="J124" s="78">
        <v>2316.8321000000001</v>
      </c>
      <c r="K124" s="78">
        <v>1090.5927999999999</v>
      </c>
      <c r="L124" s="78">
        <v>2225.7372999999998</v>
      </c>
      <c r="M124" s="78">
        <v>2668.2937000000002</v>
      </c>
      <c r="O124" s="13">
        <f t="shared" si="27"/>
        <v>41665</v>
      </c>
      <c r="P124" s="2">
        <f t="shared" si="28"/>
        <v>-0.1837148480877614</v>
      </c>
      <c r="Q124" s="2">
        <f t="shared" si="29"/>
        <v>0.12791579695557509</v>
      </c>
      <c r="R124" s="2">
        <f t="shared" si="30"/>
        <v>-0.37498976314041699</v>
      </c>
      <c r="S124" s="2">
        <f t="shared" si="31"/>
        <v>7.8613450792338835E-2</v>
      </c>
      <c r="T124" s="2">
        <f t="shared" si="32"/>
        <v>1.244619143181517</v>
      </c>
      <c r="V124" s="20"/>
      <c r="W124" s="21"/>
      <c r="X124" s="21"/>
      <c r="Y124" s="21"/>
      <c r="Z124" s="2"/>
      <c r="AA124" s="2"/>
      <c r="AC124" s="21"/>
      <c r="AD124" s="21"/>
      <c r="AE124" s="21"/>
      <c r="AF124" s="21"/>
      <c r="AG124" s="2"/>
      <c r="AH124" s="2"/>
    </row>
    <row r="125" spans="8:34">
      <c r="H125" s="156">
        <v>41672</v>
      </c>
      <c r="I125" s="78">
        <v>2202.4499999999998</v>
      </c>
      <c r="J125" s="78">
        <v>2348.4225999999999</v>
      </c>
      <c r="K125" s="78">
        <v>1079.7947999999999</v>
      </c>
      <c r="L125" s="78">
        <v>2236.0410999999999</v>
      </c>
      <c r="M125" s="78">
        <v>2803.5774999999999</v>
      </c>
      <c r="O125" s="13">
        <f t="shared" si="27"/>
        <v>41672</v>
      </c>
      <c r="P125" s="2">
        <f t="shared" si="28"/>
        <v>-0.19942786417771829</v>
      </c>
      <c r="Q125" s="2">
        <f t="shared" si="29"/>
        <v>0.14329516949781707</v>
      </c>
      <c r="R125" s="2">
        <f t="shared" si="30"/>
        <v>-0.38117801281308106</v>
      </c>
      <c r="S125" s="2">
        <f t="shared" si="31"/>
        <v>8.3606770208010328E-2</v>
      </c>
      <c r="T125" s="2">
        <f t="shared" si="32"/>
        <v>1.3584224352412853</v>
      </c>
      <c r="V125" s="20"/>
      <c r="W125" s="21"/>
      <c r="X125" s="21"/>
      <c r="Y125" s="21"/>
      <c r="Z125" s="2"/>
      <c r="AA125" s="2"/>
      <c r="AC125" s="21"/>
      <c r="AD125" s="21"/>
      <c r="AE125" s="21"/>
      <c r="AF125" s="21"/>
      <c r="AG125" s="2"/>
      <c r="AH125" s="2"/>
    </row>
    <row r="126" spans="8:34">
      <c r="H126" s="156">
        <v>41679</v>
      </c>
      <c r="I126" s="78">
        <v>2212.4830000000002</v>
      </c>
      <c r="J126" s="78">
        <v>2418.1556</v>
      </c>
      <c r="K126" s="78">
        <v>1090.5926999999999</v>
      </c>
      <c r="L126" s="78">
        <v>2304.1871999999998</v>
      </c>
      <c r="M126" s="78">
        <v>2902.6107999999999</v>
      </c>
      <c r="O126" s="13">
        <f t="shared" si="27"/>
        <v>41679</v>
      </c>
      <c r="P126" s="2">
        <f t="shared" si="28"/>
        <v>-0.19578095267520734</v>
      </c>
      <c r="Q126" s="2">
        <f t="shared" si="29"/>
        <v>0.17724365988221025</v>
      </c>
      <c r="R126" s="2">
        <f t="shared" si="30"/>
        <v>-0.37498982044963791</v>
      </c>
      <c r="S126" s="2">
        <f t="shared" si="31"/>
        <v>0.11663101798381015</v>
      </c>
      <c r="T126" s="2">
        <f t="shared" si="32"/>
        <v>1.4417311208602777</v>
      </c>
      <c r="V126" s="20"/>
      <c r="W126" s="21"/>
      <c r="X126" s="21"/>
      <c r="Y126" s="21"/>
      <c r="Z126" s="2"/>
      <c r="AA126" s="2"/>
      <c r="AC126" s="21"/>
      <c r="AD126" s="21"/>
      <c r="AE126" s="21"/>
      <c r="AF126" s="21"/>
      <c r="AG126" s="2"/>
      <c r="AH126" s="2"/>
    </row>
    <row r="127" spans="8:34">
      <c r="H127" s="156">
        <v>41686</v>
      </c>
      <c r="I127" s="78">
        <v>2295.5749999999998</v>
      </c>
      <c r="J127" s="78">
        <v>2454.0450999999998</v>
      </c>
      <c r="K127" s="78">
        <v>1121.5161000000001</v>
      </c>
      <c r="L127" s="78">
        <v>2370.3274999999999</v>
      </c>
      <c r="M127" s="78">
        <v>2815.8939999999998</v>
      </c>
      <c r="O127" s="13">
        <f t="shared" si="27"/>
        <v>41686</v>
      </c>
      <c r="P127" s="2">
        <f t="shared" si="28"/>
        <v>-0.16557770633147895</v>
      </c>
      <c r="Q127" s="2">
        <f t="shared" si="29"/>
        <v>0.19471593765099504</v>
      </c>
      <c r="R127" s="2">
        <f t="shared" si="30"/>
        <v>-0.35726786083418505</v>
      </c>
      <c r="S127" s="2">
        <f t="shared" si="31"/>
        <v>0.14868323601486022</v>
      </c>
      <c r="T127" s="2">
        <f t="shared" si="32"/>
        <v>1.3687833080631169</v>
      </c>
      <c r="V127" s="20"/>
      <c r="W127" s="21"/>
      <c r="X127" s="21"/>
      <c r="Y127" s="21"/>
      <c r="Z127" s="2"/>
      <c r="AA127" s="2"/>
      <c r="AC127" s="21"/>
      <c r="AD127" s="21"/>
      <c r="AE127" s="21"/>
      <c r="AF127" s="21"/>
      <c r="AG127" s="2"/>
      <c r="AH127" s="2"/>
    </row>
    <row r="128" spans="8:34">
      <c r="H128" s="156">
        <v>41693</v>
      </c>
      <c r="I128" s="78">
        <v>2264.2939999999999</v>
      </c>
      <c r="J128" s="78">
        <v>2484.6660999999999</v>
      </c>
      <c r="K128" s="78">
        <v>1156.8973000000001</v>
      </c>
      <c r="L128" s="78">
        <v>2393.4209999999998</v>
      </c>
      <c r="M128" s="78">
        <v>2854.4380000000001</v>
      </c>
      <c r="O128" s="13">
        <f t="shared" si="27"/>
        <v>41693</v>
      </c>
      <c r="P128" s="2">
        <f t="shared" si="28"/>
        <v>-0.17694808794316441</v>
      </c>
      <c r="Q128" s="2">
        <f t="shared" si="29"/>
        <v>0.2096233233085818</v>
      </c>
      <c r="R128" s="2">
        <f t="shared" si="30"/>
        <v>-0.33699117076950069</v>
      </c>
      <c r="S128" s="2">
        <f t="shared" si="31"/>
        <v>0.15987456561421265</v>
      </c>
      <c r="T128" s="2">
        <f t="shared" si="32"/>
        <v>1.4012072500957311</v>
      </c>
      <c r="V128" s="20"/>
      <c r="W128" s="21"/>
      <c r="X128" s="21"/>
      <c r="Y128" s="21"/>
      <c r="Z128" s="2"/>
      <c r="AA128" s="2"/>
      <c r="AC128" s="21"/>
      <c r="AD128" s="21"/>
      <c r="AE128" s="21"/>
      <c r="AF128" s="21"/>
      <c r="AG128" s="2"/>
      <c r="AH128" s="2"/>
    </row>
    <row r="129" spans="8:34">
      <c r="H129" s="156">
        <v>41700</v>
      </c>
      <c r="I129" s="78">
        <v>2178.971</v>
      </c>
      <c r="J129" s="78">
        <v>2369.819</v>
      </c>
      <c r="K129" s="78">
        <v>1126.4799</v>
      </c>
      <c r="L129" s="78">
        <v>2322.1084999999998</v>
      </c>
      <c r="M129" s="78">
        <v>2548.3116</v>
      </c>
      <c r="O129" s="13">
        <f t="shared" si="27"/>
        <v>41700</v>
      </c>
      <c r="P129" s="2">
        <f t="shared" si="28"/>
        <v>-0.20796228410869122</v>
      </c>
      <c r="Q129" s="2">
        <f t="shared" si="29"/>
        <v>0.15371169366371595</v>
      </c>
      <c r="R129" s="2">
        <f t="shared" si="30"/>
        <v>-0.35442314572720501</v>
      </c>
      <c r="S129" s="2">
        <f t="shared" si="31"/>
        <v>0.12531585030237924</v>
      </c>
      <c r="T129" s="2">
        <f t="shared" si="32"/>
        <v>1.143687930662026</v>
      </c>
      <c r="V129" s="20"/>
      <c r="W129" s="21"/>
      <c r="X129" s="21"/>
      <c r="Y129" s="21"/>
      <c r="Z129" s="2"/>
      <c r="AA129" s="2"/>
      <c r="AC129" s="21"/>
      <c r="AD129" s="21"/>
      <c r="AE129" s="21"/>
      <c r="AF129" s="21"/>
      <c r="AG129" s="2"/>
      <c r="AH129" s="2"/>
    </row>
    <row r="130" spans="8:34">
      <c r="H130" s="156">
        <v>41707</v>
      </c>
      <c r="I130" s="78">
        <v>2168.3580000000002</v>
      </c>
      <c r="J130" s="78">
        <v>2437.7447000000002</v>
      </c>
      <c r="K130" s="78">
        <v>1187.8178</v>
      </c>
      <c r="L130" s="78">
        <v>2385.0167999999999</v>
      </c>
      <c r="M130" s="78">
        <v>2601.1932999999999</v>
      </c>
      <c r="O130" s="13">
        <f t="shared" si="27"/>
        <v>41707</v>
      </c>
      <c r="P130" s="2">
        <f t="shared" si="28"/>
        <v>-0.21182002075537187</v>
      </c>
      <c r="Q130" s="2">
        <f t="shared" si="29"/>
        <v>0.18678032649613652</v>
      </c>
      <c r="R130" s="2">
        <f t="shared" si="30"/>
        <v>-0.31927087312145386</v>
      </c>
      <c r="S130" s="2">
        <f t="shared" si="31"/>
        <v>0.15580181041388008</v>
      </c>
      <c r="T130" s="2">
        <f t="shared" si="32"/>
        <v>1.1881730171965339</v>
      </c>
      <c r="V130" s="20"/>
      <c r="W130" s="21"/>
      <c r="X130" s="21"/>
      <c r="Y130" s="21"/>
      <c r="Z130" s="2"/>
      <c r="AA130" s="2"/>
      <c r="AC130" s="21"/>
      <c r="AD130" s="21"/>
      <c r="AE130" s="21"/>
      <c r="AF130" s="21"/>
      <c r="AG130" s="2"/>
      <c r="AH130" s="2"/>
    </row>
    <row r="131" spans="8:34">
      <c r="H131" s="156">
        <v>41714</v>
      </c>
      <c r="I131" s="78">
        <v>2122.8359999999998</v>
      </c>
      <c r="J131" s="78">
        <v>2302.0371</v>
      </c>
      <c r="K131" s="78">
        <v>1126.1039000000001</v>
      </c>
      <c r="L131" s="78">
        <v>2245.4641999999999</v>
      </c>
      <c r="M131" s="78">
        <v>2477.0315999999998</v>
      </c>
      <c r="O131" s="13">
        <f t="shared" si="27"/>
        <v>41714</v>
      </c>
      <c r="P131" s="2">
        <f t="shared" si="28"/>
        <v>-0.22836688663968352</v>
      </c>
      <c r="Q131" s="2">
        <f t="shared" si="29"/>
        <v>0.12071306775652868</v>
      </c>
      <c r="R131" s="2">
        <f t="shared" si="30"/>
        <v>-0.35463862839778493</v>
      </c>
      <c r="S131" s="2">
        <f t="shared" si="31"/>
        <v>8.8173294032794614E-2</v>
      </c>
      <c r="T131" s="2">
        <f t="shared" si="32"/>
        <v>1.083725846081165</v>
      </c>
      <c r="V131" s="20"/>
      <c r="W131" s="21"/>
      <c r="X131" s="21"/>
      <c r="Y131" s="21"/>
      <c r="Z131" s="2"/>
      <c r="AA131" s="2"/>
      <c r="AC131" s="21"/>
      <c r="AD131" s="21"/>
      <c r="AE131" s="21"/>
      <c r="AF131" s="21"/>
      <c r="AG131" s="2"/>
      <c r="AH131" s="2"/>
    </row>
    <row r="132" spans="8:34">
      <c r="H132" s="156">
        <v>41721</v>
      </c>
      <c r="I132" s="78">
        <v>2158.7979999999998</v>
      </c>
      <c r="J132" s="78">
        <v>2364.9497000000001</v>
      </c>
      <c r="K132" s="78">
        <v>1140.0393999999999</v>
      </c>
      <c r="L132" s="78">
        <v>2314.2240000000002</v>
      </c>
      <c r="M132" s="78">
        <v>2535.3119000000002</v>
      </c>
      <c r="O132" s="13">
        <f t="shared" ref="O132:O156" si="33">H132</f>
        <v>41721</v>
      </c>
      <c r="P132" s="2">
        <f t="shared" si="28"/>
        <v>-0.21529500071789598</v>
      </c>
      <c r="Q132" s="2">
        <f t="shared" si="29"/>
        <v>0.15134114622952111</v>
      </c>
      <c r="R132" s="2">
        <f t="shared" si="30"/>
        <v>-0.34665230191941776</v>
      </c>
      <c r="S132" s="2">
        <f t="shared" si="31"/>
        <v>0.12149494666169725</v>
      </c>
      <c r="T132" s="2">
        <f t="shared" si="32"/>
        <v>1.1327523370744021</v>
      </c>
      <c r="V132" s="20"/>
      <c r="W132" s="21"/>
      <c r="X132" s="21"/>
      <c r="Y132" s="21"/>
      <c r="Z132" s="2"/>
      <c r="AA132" s="2"/>
      <c r="AC132" s="21"/>
      <c r="AD132" s="21"/>
      <c r="AE132" s="21"/>
      <c r="AF132" s="21"/>
      <c r="AG132" s="2"/>
      <c r="AH132" s="2"/>
    </row>
    <row r="133" spans="8:34">
      <c r="H133" s="156">
        <v>41728</v>
      </c>
      <c r="I133" s="78">
        <v>2151.9650000000001</v>
      </c>
      <c r="J133" s="78">
        <v>2240.1324</v>
      </c>
      <c r="K133" s="78">
        <v>1124.9690000000001</v>
      </c>
      <c r="L133" s="78">
        <v>2189.6446000000001</v>
      </c>
      <c r="M133" s="78">
        <v>2358.1480000000001</v>
      </c>
      <c r="O133" s="13">
        <f t="shared" si="33"/>
        <v>41728</v>
      </c>
      <c r="P133" s="2">
        <f t="shared" ref="P133:P156" si="34">I133/I$4-1</f>
        <v>-0.2177787390111936</v>
      </c>
      <c r="Q133" s="2">
        <f t="shared" ref="Q133:Q156" si="35">J133/J$4-1</f>
        <v>9.0575670646140027E-2</v>
      </c>
      <c r="R133" s="2">
        <f t="shared" ref="R133:R156" si="36">K133/K$4-1</f>
        <v>-0.35528903074576657</v>
      </c>
      <c r="S133" s="2">
        <f t="shared" ref="S133:S156" si="37">L133/L$4-1</f>
        <v>6.1122585318047484E-2</v>
      </c>
      <c r="T133" s="2">
        <f t="shared" ref="T133:T156" si="38">M133/M$4-1</f>
        <v>0.98371871254472776</v>
      </c>
      <c r="V133" s="20"/>
      <c r="W133" s="21"/>
      <c r="X133" s="21"/>
      <c r="Y133" s="21"/>
      <c r="Z133" s="2"/>
      <c r="AA133" s="2"/>
      <c r="AC133" s="21"/>
      <c r="AD133" s="21"/>
      <c r="AE133" s="21"/>
      <c r="AF133" s="21"/>
      <c r="AG133" s="2"/>
      <c r="AH133" s="2"/>
    </row>
    <row r="134" spans="8:34">
      <c r="H134" s="156">
        <v>41735</v>
      </c>
      <c r="I134" s="78">
        <v>2185.4720000000002</v>
      </c>
      <c r="J134" s="78">
        <v>2290.7345999999998</v>
      </c>
      <c r="K134" s="78">
        <v>1121.1306</v>
      </c>
      <c r="L134" s="78">
        <v>2251.8935000000001</v>
      </c>
      <c r="M134" s="78">
        <v>2396.4618</v>
      </c>
      <c r="O134" s="13">
        <f t="shared" si="33"/>
        <v>41735</v>
      </c>
      <c r="P134" s="2">
        <f t="shared" si="34"/>
        <v>-0.20559922503584926</v>
      </c>
      <c r="Q134" s="2">
        <f t="shared" si="35"/>
        <v>0.11521061106357688</v>
      </c>
      <c r="R134" s="2">
        <f t="shared" si="36"/>
        <v>-0.35748878788075034</v>
      </c>
      <c r="S134" s="2">
        <f t="shared" si="37"/>
        <v>9.1288993922076012E-2</v>
      </c>
      <c r="T134" s="2">
        <f t="shared" si="38"/>
        <v>1.0159490059820762</v>
      </c>
      <c r="V134" s="20"/>
      <c r="W134" s="21"/>
      <c r="X134" s="21"/>
      <c r="Y134" s="21"/>
      <c r="Z134" s="2"/>
      <c r="AA134" s="2"/>
      <c r="AC134" s="21"/>
      <c r="AD134" s="21"/>
      <c r="AE134" s="21"/>
      <c r="AF134" s="21"/>
      <c r="AG134" s="2"/>
      <c r="AH134" s="2"/>
    </row>
    <row r="135" spans="8:34">
      <c r="H135" s="156">
        <v>41742</v>
      </c>
      <c r="I135" s="78">
        <v>2270.6660000000002</v>
      </c>
      <c r="J135" s="78">
        <v>2362.0987</v>
      </c>
      <c r="K135" s="78">
        <v>1150.5731000000001</v>
      </c>
      <c r="L135" s="78">
        <v>2332.1286</v>
      </c>
      <c r="M135" s="78">
        <v>2439.8507</v>
      </c>
      <c r="O135" s="13">
        <f t="shared" si="33"/>
        <v>41742</v>
      </c>
      <c r="P135" s="2">
        <f t="shared" si="34"/>
        <v>-0.17463191929031885</v>
      </c>
      <c r="Q135" s="2">
        <f t="shared" si="35"/>
        <v>0.14995317860894097</v>
      </c>
      <c r="R135" s="2">
        <f t="shared" si="36"/>
        <v>-0.34061552051758937</v>
      </c>
      <c r="S135" s="2">
        <f t="shared" si="37"/>
        <v>0.13017168600153584</v>
      </c>
      <c r="T135" s="2">
        <f t="shared" si="38"/>
        <v>1.0524485695577006</v>
      </c>
      <c r="V135" s="20"/>
      <c r="W135" s="21"/>
      <c r="X135" s="21"/>
      <c r="Y135" s="21"/>
      <c r="Z135" s="2"/>
      <c r="AA135" s="2"/>
      <c r="AC135" s="21"/>
      <c r="AD135" s="21"/>
      <c r="AE135" s="21"/>
      <c r="AF135" s="21"/>
      <c r="AG135" s="2"/>
      <c r="AH135" s="2"/>
    </row>
    <row r="136" spans="8:34">
      <c r="H136" s="156">
        <v>41749</v>
      </c>
      <c r="I136" s="78">
        <v>2224.4789999999998</v>
      </c>
      <c r="J136" s="78">
        <v>2385.6163999999999</v>
      </c>
      <c r="K136" s="78">
        <v>1144.7942</v>
      </c>
      <c r="L136" s="78">
        <v>2359.0176000000001</v>
      </c>
      <c r="M136" s="78">
        <v>2470.5147999999999</v>
      </c>
      <c r="O136" s="13">
        <f t="shared" si="33"/>
        <v>41749</v>
      </c>
      <c r="P136" s="2">
        <f t="shared" si="34"/>
        <v>-0.19142050710717007</v>
      </c>
      <c r="Q136" s="2">
        <f t="shared" si="35"/>
        <v>0.16140242663086801</v>
      </c>
      <c r="R136" s="2">
        <f t="shared" si="36"/>
        <v>-0.34392736308411631</v>
      </c>
      <c r="S136" s="2">
        <f t="shared" si="37"/>
        <v>0.14320235097639844</v>
      </c>
      <c r="T136" s="2">
        <f t="shared" si="38"/>
        <v>1.0782437906266678</v>
      </c>
      <c r="V136" s="20"/>
      <c r="W136" s="21"/>
      <c r="X136" s="21"/>
      <c r="Y136" s="21"/>
      <c r="Z136" s="2"/>
      <c r="AA136" s="2"/>
      <c r="AC136" s="21"/>
      <c r="AD136" s="21"/>
      <c r="AE136" s="21"/>
      <c r="AF136" s="21"/>
      <c r="AG136" s="2"/>
      <c r="AH136" s="2"/>
    </row>
    <row r="137" spans="8:34">
      <c r="H137" s="156">
        <v>41756</v>
      </c>
      <c r="I137" s="78">
        <v>2167.826</v>
      </c>
      <c r="J137" s="78">
        <v>2218.5679</v>
      </c>
      <c r="K137" s="78">
        <v>1123.0618999999999</v>
      </c>
      <c r="L137" s="78">
        <v>2171.3647000000001</v>
      </c>
      <c r="M137" s="78">
        <v>2310.8078</v>
      </c>
      <c r="O137" s="13">
        <f t="shared" si="33"/>
        <v>41756</v>
      </c>
      <c r="P137" s="2">
        <f t="shared" si="34"/>
        <v>-0.21201339830140353</v>
      </c>
      <c r="Q137" s="2">
        <f t="shared" si="35"/>
        <v>8.0077309455681478E-2</v>
      </c>
      <c r="R137" s="2">
        <f t="shared" si="36"/>
        <v>-0.35638197489752976</v>
      </c>
      <c r="S137" s="2">
        <f t="shared" si="37"/>
        <v>5.2263972031053152E-2</v>
      </c>
      <c r="T137" s="2">
        <f t="shared" si="38"/>
        <v>0.94389524065254382</v>
      </c>
      <c r="V137" s="20"/>
      <c r="W137" s="21"/>
      <c r="X137" s="21"/>
      <c r="Y137" s="21"/>
      <c r="Z137" s="2"/>
      <c r="AA137" s="2"/>
      <c r="AC137" s="21"/>
      <c r="AD137" s="21"/>
      <c r="AE137" s="21"/>
      <c r="AF137" s="21"/>
      <c r="AG137" s="2"/>
      <c r="AH137" s="2"/>
    </row>
    <row r="138" spans="8:34">
      <c r="H138" s="156">
        <v>41763</v>
      </c>
      <c r="I138" s="78">
        <v>2158.6590000000001</v>
      </c>
      <c r="J138" s="78">
        <v>2222.1552000000001</v>
      </c>
      <c r="K138" s="78">
        <v>1158.7552000000001</v>
      </c>
      <c r="L138" s="78">
        <v>2142.6731</v>
      </c>
      <c r="M138" s="78">
        <v>2395.0374000000002</v>
      </c>
      <c r="O138" s="13">
        <f t="shared" si="33"/>
        <v>41763</v>
      </c>
      <c r="P138" s="2">
        <f t="shared" si="34"/>
        <v>-0.21534552605417101</v>
      </c>
      <c r="Q138" s="2">
        <f t="shared" si="35"/>
        <v>8.182373395421072E-2</v>
      </c>
      <c r="R138" s="2">
        <f t="shared" si="36"/>
        <v>-0.33592642275441986</v>
      </c>
      <c r="S138" s="2">
        <f t="shared" si="37"/>
        <v>3.8359749962818324E-2</v>
      </c>
      <c r="T138" s="2">
        <f t="shared" si="38"/>
        <v>1.0147507737531622</v>
      </c>
      <c r="V138" s="20"/>
      <c r="W138" s="21"/>
      <c r="X138" s="21"/>
      <c r="Y138" s="21"/>
      <c r="Z138" s="2"/>
      <c r="AA138" s="2"/>
      <c r="AC138" s="21"/>
      <c r="AD138" s="21"/>
      <c r="AE138" s="21"/>
      <c r="AF138" s="21"/>
      <c r="AG138" s="2"/>
      <c r="AH138" s="2"/>
    </row>
    <row r="139" spans="8:34">
      <c r="H139" s="156">
        <v>41770</v>
      </c>
      <c r="I139" s="78">
        <v>2133.9110000000001</v>
      </c>
      <c r="J139" s="78">
        <v>2190.8658</v>
      </c>
      <c r="K139" s="78">
        <v>1172.5814</v>
      </c>
      <c r="L139" s="78">
        <v>2112.7150999999999</v>
      </c>
      <c r="M139" s="78">
        <v>2323.9222</v>
      </c>
      <c r="O139" s="13">
        <f t="shared" si="33"/>
        <v>41770</v>
      </c>
      <c r="P139" s="2">
        <f t="shared" si="34"/>
        <v>-0.22434121686092257</v>
      </c>
      <c r="Q139" s="2">
        <f t="shared" si="35"/>
        <v>6.6590947539838297E-2</v>
      </c>
      <c r="R139" s="2">
        <f t="shared" si="36"/>
        <v>-0.32800273525449508</v>
      </c>
      <c r="S139" s="2">
        <f t="shared" si="37"/>
        <v>2.384181841769073E-2</v>
      </c>
      <c r="T139" s="2">
        <f t="shared" si="38"/>
        <v>0.95492732205023234</v>
      </c>
      <c r="V139" s="20"/>
      <c r="W139" s="21"/>
      <c r="X139" s="21"/>
      <c r="Y139" s="21"/>
      <c r="Z139" s="2"/>
      <c r="AA139" s="2"/>
      <c r="AC139" s="21"/>
      <c r="AD139" s="21"/>
      <c r="AE139" s="21"/>
      <c r="AF139" s="21"/>
      <c r="AG139" s="2"/>
      <c r="AH139" s="2"/>
    </row>
    <row r="140" spans="8:34">
      <c r="H140" s="156">
        <v>41777</v>
      </c>
      <c r="I140" s="78">
        <v>2145.9520000000002</v>
      </c>
      <c r="J140" s="78">
        <v>2175.1513</v>
      </c>
      <c r="K140" s="78">
        <v>1177.1020000000001</v>
      </c>
      <c r="L140" s="78">
        <v>2109.2961</v>
      </c>
      <c r="M140" s="78">
        <v>2246.1363999999999</v>
      </c>
      <c r="O140" s="13">
        <f t="shared" si="33"/>
        <v>41777</v>
      </c>
      <c r="P140" s="2">
        <f t="shared" si="34"/>
        <v>-0.21996441416963053</v>
      </c>
      <c r="Q140" s="2">
        <f t="shared" si="35"/>
        <v>5.8940573224298465E-2</v>
      </c>
      <c r="R140" s="2">
        <f t="shared" si="36"/>
        <v>-0.32541201461453906</v>
      </c>
      <c r="S140" s="2">
        <f t="shared" si="37"/>
        <v>2.2184938520741992E-2</v>
      </c>
      <c r="T140" s="2">
        <f t="shared" si="38"/>
        <v>0.8894924354229885</v>
      </c>
      <c r="V140" s="20"/>
      <c r="W140" s="21"/>
      <c r="X140" s="21"/>
      <c r="Y140" s="21"/>
      <c r="Z140" s="2"/>
      <c r="AA140" s="2"/>
      <c r="AC140" s="21"/>
      <c r="AD140" s="21"/>
      <c r="AE140" s="21"/>
      <c r="AF140" s="21"/>
      <c r="AG140" s="2"/>
      <c r="AH140" s="2"/>
    </row>
    <row r="141" spans="8:34">
      <c r="H141" s="156">
        <v>41784</v>
      </c>
      <c r="I141" s="78">
        <v>2148.4140000000002</v>
      </c>
      <c r="J141" s="78">
        <v>2251.9059999999999</v>
      </c>
      <c r="K141" s="78">
        <v>1173.9565</v>
      </c>
      <c r="L141" s="78">
        <v>2202.1712000000002</v>
      </c>
      <c r="M141" s="78">
        <v>2308.9679999999998</v>
      </c>
      <c r="O141" s="13">
        <f t="shared" si="33"/>
        <v>41784</v>
      </c>
      <c r="P141" s="2">
        <f t="shared" si="34"/>
        <v>-0.21906949778179219</v>
      </c>
      <c r="Q141" s="2">
        <f t="shared" si="35"/>
        <v>9.6307475478711213E-2</v>
      </c>
      <c r="R141" s="2">
        <f t="shared" si="36"/>
        <v>-0.32721467615791422</v>
      </c>
      <c r="S141" s="2">
        <f t="shared" si="37"/>
        <v>6.7193094741012871E-2</v>
      </c>
      <c r="T141" s="2">
        <f t="shared" si="38"/>
        <v>0.94234756608447579</v>
      </c>
      <c r="V141" s="20"/>
      <c r="W141" s="21"/>
      <c r="X141" s="21"/>
      <c r="Y141" s="21"/>
      <c r="Z141" s="2"/>
      <c r="AA141" s="2"/>
      <c r="AC141" s="21"/>
      <c r="AD141" s="21"/>
      <c r="AE141" s="21"/>
      <c r="AF141" s="21"/>
      <c r="AG141" s="2"/>
      <c r="AH141" s="2"/>
    </row>
    <row r="142" spans="8:34">
      <c r="H142" s="156">
        <v>41791</v>
      </c>
      <c r="I142" s="78">
        <v>2156.4639999999999</v>
      </c>
      <c r="J142" s="78">
        <v>2316.1008000000002</v>
      </c>
      <c r="K142" s="78">
        <v>1190.0208</v>
      </c>
      <c r="L142" s="78">
        <v>2269.1873000000001</v>
      </c>
      <c r="M142" s="78">
        <v>2379.0724</v>
      </c>
      <c r="O142" s="13">
        <f t="shared" si="33"/>
        <v>41791</v>
      </c>
      <c r="P142" s="2">
        <f t="shared" si="34"/>
        <v>-0.21614339017736572</v>
      </c>
      <c r="Q142" s="2">
        <f t="shared" si="35"/>
        <v>0.12755977425444209</v>
      </c>
      <c r="R142" s="2">
        <f t="shared" si="36"/>
        <v>-0.31800835098505098</v>
      </c>
      <c r="S142" s="2">
        <f t="shared" si="37"/>
        <v>9.9669733776376335E-2</v>
      </c>
      <c r="T142" s="2">
        <f t="shared" si="38"/>
        <v>1.0013207137035911</v>
      </c>
      <c r="V142" s="20"/>
      <c r="W142" s="21"/>
      <c r="X142" s="21"/>
      <c r="Y142" s="21"/>
      <c r="Z142" s="2"/>
      <c r="AA142" s="2"/>
      <c r="AC142" s="21"/>
      <c r="AD142" s="21"/>
      <c r="AE142" s="21"/>
      <c r="AF142" s="21"/>
      <c r="AG142" s="2"/>
      <c r="AH142" s="2"/>
    </row>
    <row r="143" spans="8:34">
      <c r="H143" s="156">
        <v>41798</v>
      </c>
      <c r="I143" s="78">
        <v>2134.7159999999999</v>
      </c>
      <c r="J143" s="78">
        <v>2289.1642000000002</v>
      </c>
      <c r="K143" s="78">
        <v>1168.6637000000001</v>
      </c>
      <c r="L143" s="78">
        <v>2255.8242</v>
      </c>
      <c r="M143" s="78">
        <v>2315.2512000000002</v>
      </c>
      <c r="O143" s="13">
        <f t="shared" si="33"/>
        <v>41798</v>
      </c>
      <c r="P143" s="2">
        <f t="shared" si="34"/>
        <v>-0.22404860610047994</v>
      </c>
      <c r="Q143" s="2">
        <f t="shared" si="35"/>
        <v>0.11444608480915464</v>
      </c>
      <c r="R143" s="2">
        <f t="shared" si="36"/>
        <v>-0.33024793860165158</v>
      </c>
      <c r="S143" s="2">
        <f t="shared" si="37"/>
        <v>9.3193848502636678E-2</v>
      </c>
      <c r="T143" s="2">
        <f t="shared" si="38"/>
        <v>0.94763311279938156</v>
      </c>
      <c r="V143" s="20"/>
      <c r="W143" s="21"/>
      <c r="X143" s="21"/>
      <c r="Y143" s="21"/>
      <c r="Z143" s="2"/>
      <c r="AA143" s="2"/>
      <c r="AC143" s="21"/>
      <c r="AD143" s="21"/>
      <c r="AE143" s="21"/>
      <c r="AF143" s="21"/>
      <c r="AG143" s="2"/>
      <c r="AH143" s="2"/>
    </row>
    <row r="144" spans="8:34">
      <c r="H144" s="156">
        <v>41805</v>
      </c>
      <c r="I144" s="78">
        <v>2176.2420000000002</v>
      </c>
      <c r="J144" s="78">
        <v>2346.9141</v>
      </c>
      <c r="K144" s="78">
        <v>1164.4272000000001</v>
      </c>
      <c r="L144" s="78">
        <v>2330.0419999999999</v>
      </c>
      <c r="M144" s="78">
        <v>2349.9861000000001</v>
      </c>
      <c r="O144" s="13">
        <f t="shared" si="33"/>
        <v>41805</v>
      </c>
      <c r="P144" s="2">
        <f t="shared" si="34"/>
        <v>-0.20895425276117319</v>
      </c>
      <c r="Q144" s="2">
        <f t="shared" si="35"/>
        <v>0.14256077835237879</v>
      </c>
      <c r="R144" s="2">
        <f t="shared" si="36"/>
        <v>-0.33267584374503378</v>
      </c>
      <c r="S144" s="2">
        <f t="shared" si="37"/>
        <v>0.12916049980879718</v>
      </c>
      <c r="T144" s="2">
        <f t="shared" si="38"/>
        <v>0.97685276784578656</v>
      </c>
      <c r="V144" s="20"/>
      <c r="W144" s="21"/>
      <c r="X144" s="21"/>
      <c r="Y144" s="21"/>
      <c r="Z144" s="2"/>
      <c r="AA144" s="2"/>
      <c r="AC144" s="21"/>
      <c r="AD144" s="21"/>
      <c r="AE144" s="21"/>
      <c r="AF144" s="21"/>
      <c r="AG144" s="2"/>
      <c r="AH144" s="2"/>
    </row>
    <row r="145" spans="8:34">
      <c r="H145" s="156">
        <v>41812</v>
      </c>
      <c r="I145" s="78">
        <v>2136.7289999999998</v>
      </c>
      <c r="J145" s="78">
        <v>2321.4773</v>
      </c>
      <c r="K145" s="78">
        <v>1172.5198</v>
      </c>
      <c r="L145" s="78">
        <v>2268.5214000000001</v>
      </c>
      <c r="M145" s="78">
        <v>2415.9661999999998</v>
      </c>
      <c r="O145" s="13">
        <f t="shared" si="33"/>
        <v>41812</v>
      </c>
      <c r="P145" s="2">
        <f t="shared" si="34"/>
        <v>-0.22331689745355943</v>
      </c>
      <c r="Q145" s="2">
        <f t="shared" si="35"/>
        <v>0.13017724458486946</v>
      </c>
      <c r="R145" s="2">
        <f t="shared" si="36"/>
        <v>-0.32803803773456885</v>
      </c>
      <c r="S145" s="2">
        <f t="shared" si="37"/>
        <v>9.9347032307122607E-2</v>
      </c>
      <c r="T145" s="2">
        <f t="shared" si="38"/>
        <v>1.0323564762752713</v>
      </c>
      <c r="V145" s="20"/>
      <c r="W145" s="21"/>
      <c r="X145" s="21"/>
      <c r="Y145" s="21"/>
      <c r="Z145" s="2"/>
      <c r="AA145" s="2"/>
      <c r="AC145" s="21"/>
      <c r="AD145" s="21"/>
      <c r="AE145" s="21"/>
      <c r="AF145" s="21"/>
      <c r="AG145" s="2"/>
      <c r="AH145" s="2"/>
    </row>
    <row r="146" spans="8:34">
      <c r="H146" s="156">
        <v>41819</v>
      </c>
      <c r="I146" s="78">
        <v>2150.2579999999998</v>
      </c>
      <c r="J146" s="78">
        <v>2423.8168000000001</v>
      </c>
      <c r="K146" s="78">
        <v>1227.5684000000001</v>
      </c>
      <c r="L146" s="78">
        <v>2375.5329000000002</v>
      </c>
      <c r="M146" s="78">
        <v>2497.8559</v>
      </c>
      <c r="O146" s="13">
        <f t="shared" si="33"/>
        <v>41819</v>
      </c>
      <c r="P146" s="2">
        <f t="shared" si="34"/>
        <v>-0.21839921921998329</v>
      </c>
      <c r="Q146" s="2">
        <f t="shared" si="35"/>
        <v>0.17999973224055021</v>
      </c>
      <c r="R146" s="2">
        <f t="shared" si="36"/>
        <v>-0.29649011395881264</v>
      </c>
      <c r="S146" s="2">
        <f t="shared" si="37"/>
        <v>0.15120582233120339</v>
      </c>
      <c r="T146" s="2">
        <f t="shared" si="38"/>
        <v>1.1012436412261879</v>
      </c>
      <c r="V146" s="20"/>
      <c r="W146" s="21"/>
      <c r="X146" s="21"/>
      <c r="Y146" s="21"/>
      <c r="Z146" s="2"/>
      <c r="AA146" s="2"/>
      <c r="AC146" s="21"/>
      <c r="AD146" s="21"/>
      <c r="AE146" s="21"/>
      <c r="AF146" s="21"/>
      <c r="AG146" s="2"/>
      <c r="AH146" s="2"/>
    </row>
    <row r="147" spans="8:34">
      <c r="H147" s="156">
        <v>41826</v>
      </c>
      <c r="I147" s="78">
        <v>2178.6950000000002</v>
      </c>
      <c r="J147" s="78">
        <v>2513.1992</v>
      </c>
      <c r="K147" s="78">
        <v>1230.4782</v>
      </c>
      <c r="L147" s="78">
        <v>2434.4479000000001</v>
      </c>
      <c r="M147" s="78">
        <v>2714.4758999999999</v>
      </c>
      <c r="O147" s="13">
        <f t="shared" si="33"/>
        <v>41826</v>
      </c>
      <c r="P147" s="2">
        <f t="shared" si="34"/>
        <v>-0.2080626077979858</v>
      </c>
      <c r="Q147" s="2">
        <f t="shared" si="35"/>
        <v>0.22351424541127241</v>
      </c>
      <c r="R147" s="2">
        <f t="shared" si="36"/>
        <v>-0.29482253024909633</v>
      </c>
      <c r="S147" s="2">
        <f t="shared" si="37"/>
        <v>0.17975659130714261</v>
      </c>
      <c r="T147" s="2">
        <f t="shared" si="38"/>
        <v>1.2834684835649379</v>
      </c>
      <c r="V147" s="20"/>
      <c r="W147" s="21"/>
      <c r="X147" s="21"/>
      <c r="Y147" s="21"/>
      <c r="Z147" s="2"/>
      <c r="AA147" s="2"/>
      <c r="AC147" s="21"/>
      <c r="AD147" s="21"/>
      <c r="AE147" s="21"/>
      <c r="AF147" s="21"/>
      <c r="AG147" s="2"/>
      <c r="AH147" s="2"/>
    </row>
    <row r="148" spans="8:34">
      <c r="H148" s="156">
        <v>41833</v>
      </c>
      <c r="I148" s="78">
        <v>2148.009</v>
      </c>
      <c r="J148" s="78">
        <v>2499.6504</v>
      </c>
      <c r="K148" s="78">
        <v>1258.2625</v>
      </c>
      <c r="L148" s="78">
        <v>2445.0841999999998</v>
      </c>
      <c r="M148" s="78">
        <v>2594.3942999999999</v>
      </c>
      <c r="O148" s="13">
        <f t="shared" si="33"/>
        <v>41833</v>
      </c>
      <c r="P148" s="2">
        <f t="shared" si="34"/>
        <v>-0.21921671189108327</v>
      </c>
      <c r="Q148" s="2">
        <f t="shared" si="35"/>
        <v>0.2169182104418883</v>
      </c>
      <c r="R148" s="2">
        <f t="shared" si="36"/>
        <v>-0.27889956438688102</v>
      </c>
      <c r="S148" s="2">
        <f t="shared" si="37"/>
        <v>0.18491104338316355</v>
      </c>
      <c r="T148" s="2">
        <f t="shared" si="38"/>
        <v>1.1824535697629579</v>
      </c>
      <c r="V148" s="20"/>
      <c r="W148" s="21"/>
      <c r="X148" s="21"/>
      <c r="Y148" s="21"/>
      <c r="Z148" s="2"/>
      <c r="AA148" s="2"/>
      <c r="AC148" s="21"/>
      <c r="AD148" s="21"/>
      <c r="AE148" s="21"/>
      <c r="AF148" s="21"/>
      <c r="AG148" s="2"/>
      <c r="AH148" s="2"/>
    </row>
    <row r="149" spans="8:34">
      <c r="H149" s="156">
        <v>41840</v>
      </c>
      <c r="I149" s="78">
        <v>2164.1439999999998</v>
      </c>
      <c r="J149" s="78">
        <v>2436.6039999999998</v>
      </c>
      <c r="K149" s="78">
        <v>1240.4229</v>
      </c>
      <c r="L149" s="78">
        <v>2411.0255999999999</v>
      </c>
      <c r="M149" s="78">
        <v>2429.1138999999998</v>
      </c>
      <c r="O149" s="13">
        <f t="shared" si="33"/>
        <v>41840</v>
      </c>
      <c r="P149" s="2">
        <f t="shared" si="34"/>
        <v>-0.21335177447525444</v>
      </c>
      <c r="Q149" s="2">
        <f t="shared" si="35"/>
        <v>0.18622499339729526</v>
      </c>
      <c r="R149" s="2">
        <f t="shared" si="36"/>
        <v>-0.28912330015836263</v>
      </c>
      <c r="S149" s="2">
        <f t="shared" si="37"/>
        <v>0.16840592210260819</v>
      </c>
      <c r="T149" s="2">
        <f t="shared" si="38"/>
        <v>1.0434165702629783</v>
      </c>
      <c r="V149" s="20"/>
      <c r="W149" s="21"/>
      <c r="X149" s="21"/>
      <c r="Y149" s="21"/>
      <c r="Z149" s="2"/>
      <c r="AA149" s="2"/>
      <c r="AC149" s="21"/>
      <c r="AD149" s="21"/>
      <c r="AE149" s="21"/>
      <c r="AF149" s="21"/>
      <c r="AG149" s="2"/>
      <c r="AH149" s="2"/>
    </row>
    <row r="150" spans="8:34">
      <c r="H150" s="156">
        <v>41847</v>
      </c>
      <c r="I150" s="78">
        <v>2260.4540000000002</v>
      </c>
      <c r="J150" s="78">
        <v>2418.7082999999998</v>
      </c>
      <c r="K150" s="78">
        <v>1283.1224999999999</v>
      </c>
      <c r="L150" s="78">
        <v>2394.3883999999998</v>
      </c>
      <c r="M150" s="78">
        <v>2357.6489999999999</v>
      </c>
      <c r="O150" s="13">
        <f t="shared" si="33"/>
        <v>41847</v>
      </c>
      <c r="P150" s="2">
        <f t="shared" si="34"/>
        <v>-0.17834389579421994</v>
      </c>
      <c r="Q150" s="2">
        <f t="shared" si="35"/>
        <v>0.17751273378746957</v>
      </c>
      <c r="R150" s="2">
        <f t="shared" si="36"/>
        <v>-0.26465249207141262</v>
      </c>
      <c r="S150" s="2">
        <f t="shared" si="37"/>
        <v>0.16034337684916689</v>
      </c>
      <c r="T150" s="2">
        <f t="shared" si="38"/>
        <v>0.98329894430390485</v>
      </c>
      <c r="V150" s="20"/>
      <c r="W150" s="21"/>
      <c r="X150" s="21"/>
      <c r="Y150" s="21"/>
      <c r="Z150" s="2"/>
      <c r="AA150" s="2"/>
      <c r="AC150" s="21"/>
      <c r="AD150" s="21"/>
      <c r="AE150" s="21"/>
      <c r="AF150" s="21"/>
      <c r="AG150" s="2"/>
      <c r="AH150" s="2"/>
    </row>
    <row r="151" spans="8:34">
      <c r="H151" s="156">
        <v>41854</v>
      </c>
      <c r="I151" s="78">
        <v>2329.402</v>
      </c>
      <c r="J151" s="78">
        <v>2458.8483999999999</v>
      </c>
      <c r="K151" s="78">
        <v>1276.5856000000001</v>
      </c>
      <c r="L151" s="78">
        <v>2440.6282000000001</v>
      </c>
      <c r="M151" s="78">
        <v>2402.6605</v>
      </c>
      <c r="O151" s="13">
        <f t="shared" si="33"/>
        <v>41854</v>
      </c>
      <c r="P151" s="2">
        <f t="shared" si="34"/>
        <v>-0.15328187503521318</v>
      </c>
      <c r="Q151" s="2">
        <f t="shared" si="35"/>
        <v>0.19705435395121662</v>
      </c>
      <c r="R151" s="2">
        <f t="shared" si="36"/>
        <v>-0.26839873853235319</v>
      </c>
      <c r="S151" s="2">
        <f t="shared" si="37"/>
        <v>0.18275162342972595</v>
      </c>
      <c r="T151" s="2">
        <f t="shared" si="38"/>
        <v>1.0211634696982852</v>
      </c>
      <c r="V151" s="20"/>
      <c r="W151" s="21"/>
      <c r="X151" s="21"/>
      <c r="Y151" s="21"/>
      <c r="Z151" s="2"/>
      <c r="AA151" s="2"/>
      <c r="AC151" s="21"/>
      <c r="AD151" s="21"/>
      <c r="AE151" s="21"/>
      <c r="AF151" s="21"/>
      <c r="AG151" s="2"/>
      <c r="AH151" s="2"/>
    </row>
    <row r="152" spans="8:34">
      <c r="H152" s="156">
        <v>41861</v>
      </c>
      <c r="I152" s="78">
        <v>2331.134</v>
      </c>
      <c r="J152" s="78">
        <v>2526.7833000000001</v>
      </c>
      <c r="K152" s="78">
        <v>1289.4033999999999</v>
      </c>
      <c r="L152" s="78">
        <v>2510.8964000000001</v>
      </c>
      <c r="M152" s="78">
        <v>2481.6828</v>
      </c>
      <c r="O152" s="13">
        <f t="shared" si="33"/>
        <v>41861</v>
      </c>
      <c r="P152" s="2">
        <f t="shared" si="34"/>
        <v>-0.15265230753572656</v>
      </c>
      <c r="Q152" s="2">
        <f t="shared" si="35"/>
        <v>0.23012746566897868</v>
      </c>
      <c r="R152" s="2">
        <f t="shared" si="36"/>
        <v>-0.2610529572159731</v>
      </c>
      <c r="S152" s="2">
        <f t="shared" si="37"/>
        <v>0.21680426103568506</v>
      </c>
      <c r="T152" s="2">
        <f t="shared" si="38"/>
        <v>1.0876385235194719</v>
      </c>
      <c r="V152" s="20"/>
      <c r="W152" s="21"/>
      <c r="X152" s="21"/>
      <c r="Y152" s="21"/>
      <c r="Z152" s="2"/>
      <c r="AA152" s="2"/>
      <c r="AC152" s="21"/>
      <c r="AD152" s="21"/>
      <c r="AE152" s="21"/>
      <c r="AF152" s="21"/>
      <c r="AG152" s="2"/>
      <c r="AH152" s="2"/>
    </row>
    <row r="153" spans="8:34">
      <c r="H153" s="156">
        <v>41868</v>
      </c>
      <c r="I153" s="78">
        <v>2360.6350000000002</v>
      </c>
      <c r="J153" s="78">
        <v>2591.4524000000001</v>
      </c>
      <c r="K153" s="78">
        <v>1317.5410999999999</v>
      </c>
      <c r="L153" s="78">
        <v>2563.3420000000001</v>
      </c>
      <c r="M153" s="78">
        <v>2588.4499000000001</v>
      </c>
      <c r="O153" s="13">
        <f t="shared" si="33"/>
        <v>41868</v>
      </c>
      <c r="P153" s="2">
        <f t="shared" si="34"/>
        <v>-0.14192894102166576</v>
      </c>
      <c r="Q153" s="2">
        <f t="shared" si="35"/>
        <v>0.26161067045749142</v>
      </c>
      <c r="R153" s="2">
        <f t="shared" si="36"/>
        <v>-0.24492746056710124</v>
      </c>
      <c r="S153" s="2">
        <f t="shared" si="37"/>
        <v>0.24221989728120019</v>
      </c>
      <c r="T153" s="2">
        <f t="shared" si="38"/>
        <v>1.177453028017974</v>
      </c>
      <c r="V153" s="20"/>
      <c r="W153" s="21"/>
      <c r="X153" s="21"/>
      <c r="Y153" s="21"/>
      <c r="Z153" s="2"/>
      <c r="AA153" s="2"/>
      <c r="AC153" s="21"/>
      <c r="AD153" s="21"/>
      <c r="AE153" s="21"/>
      <c r="AF153" s="21"/>
      <c r="AG153" s="2"/>
      <c r="AH153" s="2"/>
    </row>
    <row r="154" spans="8:34">
      <c r="H154" s="156">
        <v>41875</v>
      </c>
      <c r="I154" s="78">
        <v>2365.364</v>
      </c>
      <c r="J154" s="78">
        <v>2670.6147999999998</v>
      </c>
      <c r="K154" s="78">
        <v>1289.9056</v>
      </c>
      <c r="L154" s="78">
        <v>2664.3002999999999</v>
      </c>
      <c r="M154" s="78">
        <v>2660.6808000000001</v>
      </c>
      <c r="O154" s="13">
        <f t="shared" si="33"/>
        <v>41875</v>
      </c>
      <c r="P154" s="2">
        <f t="shared" si="34"/>
        <v>-0.14020998911342564</v>
      </c>
      <c r="Q154" s="2">
        <f t="shared" si="35"/>
        <v>0.30014972621596248</v>
      </c>
      <c r="R154" s="2">
        <f t="shared" si="36"/>
        <v>-0.2607651503086188</v>
      </c>
      <c r="S154" s="2">
        <f t="shared" si="37"/>
        <v>0.29114524905075889</v>
      </c>
      <c r="T154" s="2">
        <f t="shared" si="38"/>
        <v>1.2382150276693729</v>
      </c>
      <c r="V154" s="20"/>
      <c r="W154" s="21"/>
      <c r="X154" s="21"/>
      <c r="Y154" s="21"/>
      <c r="Z154" s="2"/>
      <c r="AA154" s="2"/>
      <c r="AC154" s="21"/>
      <c r="AD154" s="21"/>
      <c r="AE154" s="21"/>
      <c r="AF154" s="21"/>
      <c r="AG154" s="2"/>
      <c r="AH154" s="2"/>
    </row>
    <row r="155" spans="8:34">
      <c r="H155" s="156">
        <v>41882</v>
      </c>
      <c r="I155" s="78">
        <v>2338.2869999999998</v>
      </c>
      <c r="J155" s="78">
        <v>2607.4358999999999</v>
      </c>
      <c r="K155" s="78">
        <v>1275.5579</v>
      </c>
      <c r="L155" s="78">
        <v>2602.6309999999999</v>
      </c>
      <c r="M155" s="78">
        <v>2577.5855000000001</v>
      </c>
      <c r="O155" s="13">
        <f t="shared" si="33"/>
        <v>41882</v>
      </c>
      <c r="P155" s="2">
        <f t="shared" si="34"/>
        <v>-0.15005225192150762</v>
      </c>
      <c r="Q155" s="2">
        <f t="shared" si="35"/>
        <v>0.2693920034857411</v>
      </c>
      <c r="R155" s="2">
        <f t="shared" si="36"/>
        <v>-0.26898770539553141</v>
      </c>
      <c r="S155" s="2">
        <f t="shared" si="37"/>
        <v>0.26125972011571874</v>
      </c>
      <c r="T155" s="2">
        <f t="shared" si="38"/>
        <v>1.1683136891891257</v>
      </c>
      <c r="V155" s="20"/>
      <c r="W155" s="21"/>
      <c r="X155" s="21"/>
      <c r="Y155" s="21"/>
      <c r="Z155" s="2"/>
      <c r="AA155" s="2"/>
      <c r="AC155" s="21"/>
      <c r="AD155" s="21"/>
      <c r="AE155" s="21"/>
      <c r="AF155" s="21"/>
      <c r="AG155" s="2"/>
      <c r="AH155" s="2"/>
    </row>
    <row r="156" spans="8:34">
      <c r="H156" s="156">
        <v>41887</v>
      </c>
      <c r="I156" s="78">
        <v>2449.259</v>
      </c>
      <c r="J156" s="78">
        <v>2771.4404</v>
      </c>
      <c r="K156" s="78">
        <v>1324.8510000000001</v>
      </c>
      <c r="L156" s="78">
        <v>2766.5279999999998</v>
      </c>
      <c r="M156" s="78">
        <v>2769.0803000000001</v>
      </c>
      <c r="O156" s="66">
        <f t="shared" si="33"/>
        <v>41887</v>
      </c>
      <c r="P156" s="2">
        <f t="shared" si="34"/>
        <v>-0.10971485899251021</v>
      </c>
      <c r="Q156" s="2">
        <f t="shared" si="35"/>
        <v>0.34923519381524359</v>
      </c>
      <c r="R156" s="2">
        <f t="shared" si="36"/>
        <v>-0.24073821382861182</v>
      </c>
      <c r="S156" s="2">
        <f t="shared" si="37"/>
        <v>0.34068576412572482</v>
      </c>
      <c r="T156" s="2">
        <f t="shared" si="38"/>
        <v>1.3294027379320417</v>
      </c>
      <c r="V156" s="20"/>
      <c r="W156" s="21"/>
      <c r="X156" s="21"/>
      <c r="Y156" s="21"/>
      <c r="Z156" s="2"/>
      <c r="AA156" s="2"/>
      <c r="AC156" s="21"/>
      <c r="AD156" s="21"/>
      <c r="AE156" s="21"/>
      <c r="AF156" s="21"/>
      <c r="AG156" s="2"/>
      <c r="AH156" s="2"/>
    </row>
    <row r="157" spans="8:34">
      <c r="H157" s="157"/>
      <c r="I157" s="78"/>
      <c r="J157" s="78"/>
      <c r="K157" s="78"/>
      <c r="L157" s="78"/>
      <c r="M157" s="78"/>
      <c r="N157" s="1"/>
      <c r="O157" s="1"/>
      <c r="P157" s="21"/>
      <c r="Q157" s="21"/>
      <c r="R157" s="21"/>
      <c r="S157" s="21"/>
      <c r="T157" s="21"/>
      <c r="W157" s="14"/>
      <c r="X157" s="14"/>
      <c r="Y157" s="14"/>
      <c r="AC157" s="21"/>
      <c r="AD157" s="21"/>
      <c r="AE157" s="21"/>
      <c r="AF157" s="21"/>
    </row>
    <row r="158" spans="8:34" ht="14.25">
      <c r="H158" s="164"/>
      <c r="I158" s="142"/>
      <c r="J158" s="142"/>
      <c r="K158" s="142"/>
      <c r="L158" s="142"/>
      <c r="M158" s="142"/>
      <c r="N158" s="1"/>
      <c r="O158" s="1"/>
      <c r="P158" s="21"/>
      <c r="Q158" s="21"/>
      <c r="R158" s="21"/>
      <c r="S158" s="21"/>
      <c r="T158" s="21"/>
      <c r="W158" s="14"/>
      <c r="X158" s="14"/>
      <c r="Y158" s="14"/>
      <c r="AC158" s="21"/>
      <c r="AD158" s="21"/>
      <c r="AE158" s="21"/>
      <c r="AF158" s="21"/>
    </row>
    <row r="159" spans="8:34" ht="14.25">
      <c r="H159" s="138"/>
      <c r="I159" s="138"/>
      <c r="J159" s="138"/>
      <c r="K159" s="138"/>
      <c r="L159" s="138"/>
      <c r="M159" s="138"/>
      <c r="N159" s="1"/>
      <c r="O159" s="1"/>
      <c r="P159" s="21"/>
      <c r="Q159" s="21"/>
      <c r="R159" s="21"/>
      <c r="S159" s="21"/>
      <c r="T159" s="21"/>
      <c r="W159" s="14"/>
      <c r="X159" s="14"/>
      <c r="Y159" s="14"/>
      <c r="AC159" s="21"/>
      <c r="AD159" s="21"/>
      <c r="AE159" s="21"/>
      <c r="AF159" s="21"/>
    </row>
    <row r="160" spans="8:34" ht="14.25">
      <c r="H160" s="139"/>
      <c r="I160" s="142"/>
      <c r="J160" s="142"/>
      <c r="K160" s="142"/>
      <c r="L160" s="142"/>
      <c r="M160" s="142"/>
      <c r="N160" s="1"/>
      <c r="O160" s="1"/>
      <c r="P160" s="21"/>
      <c r="Q160" s="21"/>
      <c r="R160" s="21"/>
      <c r="S160" s="21"/>
      <c r="T160" s="21"/>
      <c r="W160" s="14"/>
      <c r="X160" s="14"/>
      <c r="Y160" s="14"/>
      <c r="AC160" s="21"/>
      <c r="AD160" s="21"/>
      <c r="AE160" s="21"/>
      <c r="AF160" s="21"/>
    </row>
    <row r="161" spans="8:32">
      <c r="H161" s="140"/>
      <c r="I161" s="143"/>
      <c r="J161" s="143"/>
      <c r="K161" s="143"/>
      <c r="L161" s="143"/>
      <c r="M161" s="143"/>
      <c r="N161" s="1"/>
      <c r="O161" s="1"/>
      <c r="P161" s="21"/>
      <c r="Q161" s="21"/>
      <c r="R161" s="21"/>
      <c r="S161" s="21"/>
      <c r="T161" s="21"/>
      <c r="W161" s="14"/>
      <c r="X161" s="14"/>
      <c r="Y161" s="14"/>
      <c r="AC161" s="21"/>
      <c r="AD161" s="21"/>
      <c r="AE161" s="21"/>
      <c r="AF161" s="21"/>
    </row>
    <row r="162" spans="8:32">
      <c r="H162" s="140"/>
      <c r="I162" s="143"/>
      <c r="J162" s="143"/>
      <c r="K162" s="143"/>
      <c r="L162" s="143"/>
      <c r="M162" s="143"/>
      <c r="N162" s="1"/>
      <c r="O162" s="1"/>
      <c r="P162" s="21"/>
      <c r="Q162" s="21"/>
      <c r="R162" s="21"/>
      <c r="S162" s="21"/>
      <c r="T162" s="21"/>
      <c r="W162" s="14"/>
      <c r="X162" s="14"/>
      <c r="Y162" s="14"/>
      <c r="AC162" s="21"/>
      <c r="AD162" s="21"/>
      <c r="AE162" s="21"/>
      <c r="AF162" s="21"/>
    </row>
    <row r="163" spans="8:32">
      <c r="H163" s="141"/>
      <c r="I163" s="144"/>
      <c r="J163" s="144"/>
      <c r="K163" s="144"/>
      <c r="L163" s="144"/>
      <c r="M163" s="144"/>
      <c r="O163" s="13"/>
      <c r="P163" s="21"/>
      <c r="Q163" s="21"/>
      <c r="R163" s="21"/>
      <c r="S163" s="21"/>
      <c r="T163" s="21"/>
      <c r="W163" s="14"/>
      <c r="X163" s="14"/>
      <c r="Y163" s="14"/>
      <c r="AC163" s="21"/>
      <c r="AD163" s="21"/>
      <c r="AE163" s="21"/>
      <c r="AF163" s="21"/>
    </row>
    <row r="164" spans="8:32">
      <c r="H164" s="141"/>
      <c r="I164" s="144"/>
      <c r="J164" s="144"/>
      <c r="K164" s="144"/>
      <c r="L164" s="144"/>
      <c r="M164" s="144"/>
      <c r="O164" s="13"/>
      <c r="P164" s="21"/>
      <c r="Q164" s="21"/>
      <c r="R164" s="21"/>
      <c r="S164" s="21"/>
      <c r="T164" s="21"/>
      <c r="W164" s="14"/>
      <c r="X164" s="14"/>
      <c r="Y164" s="14"/>
      <c r="AC164" s="21"/>
      <c r="AD164" s="21"/>
      <c r="AE164" s="21"/>
      <c r="AF164" s="21"/>
    </row>
    <row r="165" spans="8:32">
      <c r="H165" s="141"/>
      <c r="I165" s="144"/>
      <c r="J165" s="144"/>
      <c r="K165" s="144"/>
      <c r="L165" s="144"/>
      <c r="M165" s="144"/>
      <c r="O165" s="13"/>
      <c r="P165" s="21"/>
      <c r="Q165" s="21"/>
      <c r="R165" s="21"/>
      <c r="S165" s="21"/>
      <c r="T165" s="21"/>
      <c r="W165" s="14"/>
      <c r="X165" s="14"/>
      <c r="Y165" s="14"/>
      <c r="AC165" s="21"/>
      <c r="AD165" s="21"/>
      <c r="AE165" s="21"/>
      <c r="AF165" s="21"/>
    </row>
    <row r="166" spans="8:32">
      <c r="H166" s="141"/>
      <c r="I166" s="144"/>
      <c r="J166" s="144"/>
      <c r="K166" s="144"/>
      <c r="L166" s="144"/>
      <c r="M166" s="144"/>
      <c r="O166" s="13"/>
      <c r="P166" s="21"/>
      <c r="Q166" s="21"/>
      <c r="R166" s="21"/>
      <c r="S166" s="21"/>
      <c r="T166" s="21"/>
      <c r="W166" s="14"/>
      <c r="X166" s="14"/>
      <c r="Y166" s="14"/>
      <c r="AC166" s="21"/>
      <c r="AD166" s="21"/>
      <c r="AE166" s="21"/>
      <c r="AF166" s="21"/>
    </row>
    <row r="167" spans="8:32">
      <c r="H167" s="141"/>
      <c r="I167" s="144"/>
      <c r="J167" s="144"/>
      <c r="K167" s="144"/>
      <c r="L167" s="144"/>
      <c r="M167" s="144"/>
      <c r="O167" s="13"/>
      <c r="P167" s="21"/>
      <c r="Q167" s="21"/>
      <c r="R167" s="21"/>
      <c r="S167" s="21"/>
      <c r="T167" s="21"/>
      <c r="W167" s="14"/>
      <c r="X167" s="14"/>
      <c r="Y167" s="14"/>
      <c r="AC167" s="21"/>
      <c r="AD167" s="21"/>
      <c r="AE167" s="21"/>
      <c r="AF167" s="21"/>
    </row>
    <row r="168" spans="8:32">
      <c r="H168" s="141"/>
      <c r="I168" s="144"/>
      <c r="J168" s="144"/>
      <c r="K168" s="144"/>
      <c r="L168" s="144"/>
      <c r="M168" s="144"/>
      <c r="O168" s="13"/>
      <c r="P168" s="21"/>
      <c r="Q168" s="21"/>
      <c r="R168" s="21"/>
      <c r="S168" s="21"/>
      <c r="T168" s="21"/>
      <c r="W168" s="14"/>
      <c r="X168" s="14"/>
      <c r="Y168" s="14"/>
      <c r="AC168" s="21"/>
      <c r="AD168" s="21"/>
      <c r="AE168" s="21"/>
      <c r="AF168" s="21"/>
    </row>
    <row r="169" spans="8:32">
      <c r="H169" s="141"/>
      <c r="I169" s="144"/>
      <c r="J169" s="144"/>
      <c r="K169" s="144"/>
      <c r="L169" s="144"/>
      <c r="M169" s="144"/>
      <c r="O169" s="13"/>
      <c r="P169" s="21"/>
      <c r="Q169" s="21"/>
      <c r="R169" s="21"/>
      <c r="S169" s="21"/>
      <c r="T169" s="21"/>
      <c r="W169" s="14"/>
      <c r="X169" s="14"/>
      <c r="Y169" s="14"/>
      <c r="AC169" s="21"/>
      <c r="AD169" s="21"/>
      <c r="AE169" s="21"/>
      <c r="AF169" s="21"/>
    </row>
    <row r="170" spans="8:32">
      <c r="H170" s="141"/>
      <c r="I170" s="144"/>
      <c r="J170" s="144"/>
      <c r="K170" s="144"/>
      <c r="L170" s="144"/>
      <c r="M170" s="144"/>
      <c r="O170" s="13"/>
      <c r="P170" s="21"/>
      <c r="Q170" s="21"/>
      <c r="R170" s="21"/>
      <c r="S170" s="21"/>
      <c r="T170" s="21"/>
      <c r="W170" s="14"/>
      <c r="X170" s="14"/>
      <c r="Y170" s="14"/>
      <c r="AC170" s="21"/>
      <c r="AD170" s="21"/>
      <c r="AE170" s="21"/>
      <c r="AF170" s="21"/>
    </row>
    <row r="171" spans="8:32">
      <c r="H171" s="141"/>
      <c r="I171" s="144"/>
      <c r="J171" s="144"/>
      <c r="K171" s="144"/>
      <c r="L171" s="144"/>
      <c r="M171" s="144"/>
      <c r="O171" s="13"/>
      <c r="P171" s="21"/>
      <c r="Q171" s="21"/>
      <c r="R171" s="21"/>
      <c r="S171" s="21"/>
      <c r="T171" s="21"/>
      <c r="W171" s="14"/>
      <c r="X171" s="14"/>
      <c r="Y171" s="14"/>
      <c r="AC171" s="21"/>
      <c r="AD171" s="21"/>
      <c r="AE171" s="21"/>
      <c r="AF171" s="21"/>
    </row>
    <row r="172" spans="8:32">
      <c r="H172" s="141"/>
      <c r="I172" s="144"/>
      <c r="J172" s="144"/>
      <c r="K172" s="144"/>
      <c r="L172" s="144"/>
      <c r="M172" s="144"/>
      <c r="O172" s="13"/>
      <c r="P172" s="21"/>
      <c r="Q172" s="21"/>
      <c r="R172" s="21"/>
      <c r="S172" s="21"/>
      <c r="T172" s="21"/>
      <c r="W172" s="14"/>
      <c r="X172" s="14"/>
      <c r="Y172" s="14"/>
      <c r="AC172" s="21"/>
      <c r="AD172" s="21"/>
      <c r="AE172" s="21"/>
      <c r="AF172" s="21"/>
    </row>
    <row r="173" spans="8:32">
      <c r="H173" s="141"/>
      <c r="I173" s="144"/>
      <c r="J173" s="144"/>
      <c r="K173" s="144"/>
      <c r="L173" s="144"/>
      <c r="M173" s="144"/>
      <c r="O173" s="13"/>
      <c r="P173" s="21"/>
      <c r="Q173" s="21"/>
      <c r="R173" s="21"/>
      <c r="S173" s="21"/>
      <c r="T173" s="21"/>
      <c r="W173" s="14"/>
      <c r="X173" s="14"/>
      <c r="Y173" s="14"/>
      <c r="AC173" s="21"/>
      <c r="AD173" s="21"/>
      <c r="AE173" s="21"/>
      <c r="AF173" s="21"/>
    </row>
    <row r="174" spans="8:32">
      <c r="H174" s="141"/>
      <c r="I174" s="144"/>
      <c r="J174" s="144"/>
      <c r="K174" s="144"/>
      <c r="L174" s="144"/>
      <c r="M174" s="144"/>
      <c r="O174" s="13"/>
      <c r="P174" s="21"/>
      <c r="Q174" s="21"/>
      <c r="R174" s="21"/>
      <c r="S174" s="21"/>
      <c r="T174" s="21"/>
      <c r="W174" s="14"/>
      <c r="X174" s="14"/>
      <c r="Y174" s="14"/>
      <c r="AC174" s="21"/>
      <c r="AD174" s="21"/>
      <c r="AE174" s="21"/>
      <c r="AF174" s="21"/>
    </row>
    <row r="175" spans="8:32">
      <c r="H175" s="141"/>
      <c r="I175" s="144"/>
      <c r="J175" s="144"/>
      <c r="K175" s="144"/>
      <c r="L175" s="144"/>
      <c r="M175" s="144"/>
      <c r="O175" s="13"/>
      <c r="P175" s="21"/>
      <c r="Q175" s="21"/>
      <c r="R175" s="21"/>
      <c r="S175" s="21"/>
      <c r="T175" s="21"/>
      <c r="W175" s="14"/>
      <c r="X175" s="14"/>
      <c r="Y175" s="14"/>
      <c r="AC175" s="21"/>
      <c r="AD175" s="21"/>
      <c r="AE175" s="21"/>
      <c r="AF175" s="21"/>
    </row>
    <row r="176" spans="8:32">
      <c r="H176" s="141"/>
      <c r="I176" s="144"/>
      <c r="J176" s="144"/>
      <c r="K176" s="144"/>
      <c r="L176" s="144"/>
      <c r="M176" s="144"/>
      <c r="O176" s="13"/>
      <c r="P176" s="21"/>
      <c r="Q176" s="21"/>
      <c r="R176" s="21"/>
      <c r="S176" s="21"/>
      <c r="T176" s="21"/>
      <c r="W176" s="14"/>
      <c r="X176" s="14"/>
      <c r="Y176" s="14"/>
      <c r="AC176" s="21"/>
      <c r="AD176" s="21"/>
      <c r="AE176" s="21"/>
      <c r="AF176" s="21"/>
    </row>
    <row r="177" spans="8:32">
      <c r="H177" s="141"/>
      <c r="I177" s="144"/>
      <c r="J177" s="144"/>
      <c r="K177" s="144"/>
      <c r="L177" s="144"/>
      <c r="M177" s="144"/>
      <c r="O177" s="13"/>
      <c r="P177" s="21"/>
      <c r="Q177" s="21"/>
      <c r="R177" s="21"/>
      <c r="S177" s="21"/>
      <c r="T177" s="21"/>
      <c r="W177" s="14"/>
      <c r="X177" s="14"/>
      <c r="Y177" s="14"/>
      <c r="AC177" s="21"/>
      <c r="AD177" s="21"/>
      <c r="AE177" s="21"/>
      <c r="AF177" s="21"/>
    </row>
    <row r="178" spans="8:32">
      <c r="H178" s="141"/>
      <c r="I178" s="144"/>
      <c r="J178" s="144"/>
      <c r="K178" s="144"/>
      <c r="L178" s="144"/>
      <c r="M178" s="144"/>
      <c r="O178" s="13"/>
      <c r="P178" s="21"/>
      <c r="Q178" s="21"/>
      <c r="R178" s="21"/>
      <c r="S178" s="21"/>
      <c r="T178" s="21"/>
      <c r="W178" s="14"/>
      <c r="X178" s="14"/>
      <c r="Y178" s="14"/>
      <c r="AC178" s="21"/>
      <c r="AD178" s="21"/>
      <c r="AE178" s="21"/>
      <c r="AF178" s="21"/>
    </row>
    <row r="179" spans="8:32">
      <c r="H179" s="141"/>
      <c r="I179" s="144"/>
      <c r="J179" s="144"/>
      <c r="K179" s="144"/>
      <c r="L179" s="144"/>
      <c r="M179" s="144"/>
      <c r="O179" s="13"/>
      <c r="P179" s="21"/>
      <c r="Q179" s="21"/>
      <c r="R179" s="21"/>
      <c r="S179" s="21"/>
      <c r="T179" s="21"/>
      <c r="W179" s="14"/>
      <c r="X179" s="14"/>
      <c r="Y179" s="14"/>
      <c r="AC179" s="21"/>
      <c r="AD179" s="21"/>
      <c r="AE179" s="21"/>
      <c r="AF179" s="21"/>
    </row>
    <row r="180" spans="8:32">
      <c r="H180" s="141"/>
      <c r="I180" s="144"/>
      <c r="J180" s="144"/>
      <c r="K180" s="144"/>
      <c r="L180" s="144"/>
      <c r="M180" s="144"/>
      <c r="O180" s="13"/>
      <c r="P180" s="21"/>
      <c r="Q180" s="21"/>
      <c r="R180" s="21"/>
      <c r="S180" s="21"/>
      <c r="T180" s="21"/>
      <c r="W180" s="14"/>
      <c r="X180" s="14"/>
      <c r="Y180" s="14"/>
      <c r="AC180" s="21"/>
      <c r="AD180" s="21"/>
      <c r="AE180" s="21"/>
      <c r="AF180" s="21"/>
    </row>
    <row r="181" spans="8:32">
      <c r="H181" s="141"/>
      <c r="I181" s="144"/>
      <c r="J181" s="144"/>
      <c r="K181" s="144"/>
      <c r="L181" s="144"/>
      <c r="M181" s="144"/>
      <c r="O181" s="13"/>
      <c r="P181" s="21"/>
      <c r="Q181" s="21"/>
      <c r="R181" s="21"/>
      <c r="S181" s="21"/>
      <c r="T181" s="21"/>
      <c r="W181" s="14"/>
      <c r="X181" s="14"/>
      <c r="Y181" s="14"/>
      <c r="AC181" s="21"/>
      <c r="AD181" s="21"/>
      <c r="AE181" s="21"/>
      <c r="AF181" s="21"/>
    </row>
    <row r="182" spans="8:32">
      <c r="H182" s="141"/>
      <c r="I182" s="144"/>
      <c r="J182" s="144"/>
      <c r="K182" s="144"/>
      <c r="L182" s="144"/>
      <c r="M182" s="144"/>
      <c r="O182" s="13"/>
      <c r="P182" s="21"/>
      <c r="Q182" s="21"/>
      <c r="R182" s="21"/>
      <c r="S182" s="21"/>
      <c r="T182" s="21"/>
      <c r="AC182" s="21"/>
      <c r="AD182" s="21"/>
      <c r="AE182" s="21"/>
      <c r="AF182" s="21"/>
    </row>
    <row r="183" spans="8:32">
      <c r="H183" s="141"/>
      <c r="I183" s="144"/>
      <c r="J183" s="144"/>
      <c r="K183" s="144"/>
      <c r="L183" s="144"/>
      <c r="M183" s="144"/>
      <c r="O183" s="13"/>
      <c r="P183" s="21"/>
      <c r="Q183" s="21"/>
      <c r="R183" s="21"/>
      <c r="S183" s="21"/>
      <c r="T183" s="21"/>
      <c r="AC183" s="21"/>
      <c r="AD183" s="21"/>
      <c r="AE183" s="21"/>
      <c r="AF183" s="21"/>
    </row>
    <row r="184" spans="8:32">
      <c r="H184" s="141"/>
      <c r="I184" s="144"/>
      <c r="J184" s="144"/>
      <c r="K184" s="144"/>
      <c r="L184" s="144"/>
      <c r="M184" s="144"/>
      <c r="O184" s="13"/>
      <c r="P184" s="21"/>
      <c r="Q184" s="21"/>
      <c r="R184" s="21"/>
      <c r="S184" s="21"/>
      <c r="T184" s="21"/>
      <c r="AC184" s="21"/>
      <c r="AD184" s="21"/>
      <c r="AE184" s="21"/>
      <c r="AF184" s="21"/>
    </row>
    <row r="185" spans="8:32">
      <c r="H185" s="141"/>
      <c r="I185" s="144"/>
      <c r="J185" s="144"/>
      <c r="K185" s="144"/>
      <c r="L185" s="144"/>
      <c r="M185" s="144"/>
      <c r="O185" s="13"/>
      <c r="P185" s="21"/>
      <c r="Q185" s="21"/>
      <c r="R185" s="21"/>
      <c r="S185" s="21"/>
      <c r="T185" s="21"/>
      <c r="AC185" s="21"/>
      <c r="AD185" s="21"/>
      <c r="AE185" s="21"/>
      <c r="AF185" s="21"/>
    </row>
    <row r="186" spans="8:32">
      <c r="H186" s="141"/>
      <c r="I186" s="144"/>
      <c r="J186" s="144"/>
      <c r="K186" s="144"/>
      <c r="L186" s="144"/>
      <c r="M186" s="144"/>
      <c r="O186" s="13"/>
      <c r="P186" s="21"/>
      <c r="Q186" s="21"/>
      <c r="R186" s="21"/>
      <c r="S186" s="21"/>
      <c r="T186" s="21"/>
      <c r="AC186" s="21"/>
      <c r="AD186" s="21"/>
      <c r="AE186" s="21"/>
      <c r="AF186" s="21"/>
    </row>
    <row r="187" spans="8:32">
      <c r="H187" s="141"/>
      <c r="I187" s="144"/>
      <c r="J187" s="144"/>
      <c r="K187" s="144"/>
      <c r="L187" s="144"/>
      <c r="M187" s="144"/>
      <c r="O187" s="13"/>
      <c r="P187" s="21"/>
      <c r="Q187" s="21"/>
      <c r="R187" s="21"/>
      <c r="S187" s="21"/>
      <c r="T187" s="21"/>
      <c r="AC187" s="21"/>
      <c r="AD187" s="21"/>
      <c r="AE187" s="21"/>
      <c r="AF187" s="21"/>
    </row>
    <row r="188" spans="8:32">
      <c r="H188" s="141"/>
      <c r="I188" s="144"/>
      <c r="J188" s="144"/>
      <c r="K188" s="144"/>
      <c r="L188" s="144"/>
      <c r="M188" s="144"/>
      <c r="O188" s="13"/>
      <c r="P188" s="21"/>
      <c r="Q188" s="21"/>
      <c r="R188" s="21"/>
      <c r="S188" s="21"/>
      <c r="T188" s="21"/>
      <c r="AC188" s="21"/>
      <c r="AD188" s="21"/>
      <c r="AE188" s="21"/>
      <c r="AF188" s="21"/>
    </row>
    <row r="189" spans="8:32">
      <c r="H189" s="141"/>
      <c r="I189" s="144"/>
      <c r="J189" s="144"/>
      <c r="K189" s="144"/>
      <c r="L189" s="144"/>
      <c r="M189" s="144"/>
      <c r="O189" s="13"/>
      <c r="P189" s="21"/>
      <c r="Q189" s="21"/>
      <c r="R189" s="21"/>
      <c r="S189" s="21"/>
      <c r="T189" s="21"/>
      <c r="AC189" s="21"/>
      <c r="AD189" s="21"/>
      <c r="AE189" s="21"/>
      <c r="AF189" s="21"/>
    </row>
    <row r="190" spans="8:32">
      <c r="H190" s="141"/>
      <c r="I190" s="144"/>
      <c r="J190" s="144"/>
      <c r="K190" s="144"/>
      <c r="L190" s="144"/>
      <c r="M190" s="144"/>
      <c r="O190" s="13"/>
      <c r="P190" s="21"/>
      <c r="Q190" s="21"/>
      <c r="R190" s="21"/>
      <c r="S190" s="21"/>
      <c r="T190" s="21"/>
      <c r="AC190" s="21"/>
      <c r="AD190" s="21"/>
      <c r="AE190" s="21"/>
      <c r="AF190" s="21"/>
    </row>
    <row r="191" spans="8:32">
      <c r="H191" s="141"/>
      <c r="I191" s="144"/>
      <c r="J191" s="144"/>
      <c r="K191" s="144"/>
      <c r="L191" s="144"/>
      <c r="M191" s="144"/>
      <c r="O191" s="13"/>
      <c r="P191" s="21"/>
      <c r="Q191" s="21"/>
      <c r="R191" s="21"/>
      <c r="S191" s="21"/>
      <c r="T191" s="21"/>
      <c r="AC191" s="21"/>
      <c r="AD191" s="21"/>
      <c r="AE191" s="21"/>
      <c r="AF191" s="21"/>
    </row>
    <row r="192" spans="8:32">
      <c r="H192" s="141"/>
      <c r="I192" s="144"/>
      <c r="J192" s="144"/>
      <c r="K192" s="144"/>
      <c r="L192" s="144"/>
      <c r="M192" s="144"/>
      <c r="O192" s="13"/>
      <c r="P192" s="21"/>
      <c r="Q192" s="21"/>
      <c r="R192" s="21"/>
      <c r="S192" s="21"/>
      <c r="T192" s="21"/>
      <c r="AC192" s="21"/>
      <c r="AD192" s="21"/>
      <c r="AE192" s="21"/>
      <c r="AF192" s="21"/>
    </row>
    <row r="193" spans="8:32">
      <c r="H193" s="141"/>
      <c r="I193" s="144"/>
      <c r="J193" s="144"/>
      <c r="K193" s="144"/>
      <c r="L193" s="144"/>
      <c r="M193" s="144"/>
      <c r="O193" s="13"/>
      <c r="P193" s="21"/>
      <c r="Q193" s="21"/>
      <c r="R193" s="21"/>
      <c r="S193" s="21"/>
      <c r="T193" s="21"/>
      <c r="AC193" s="21"/>
      <c r="AD193" s="21"/>
      <c r="AE193" s="21"/>
      <c r="AF193" s="21"/>
    </row>
    <row r="194" spans="8:32">
      <c r="H194" s="141"/>
      <c r="I194" s="144"/>
      <c r="J194" s="144"/>
      <c r="K194" s="144"/>
      <c r="L194" s="144"/>
      <c r="M194" s="144"/>
      <c r="O194" s="13"/>
      <c r="P194" s="21"/>
      <c r="Q194" s="21"/>
      <c r="R194" s="21"/>
      <c r="S194" s="21"/>
      <c r="T194" s="21"/>
      <c r="AC194" s="21"/>
      <c r="AD194" s="21"/>
      <c r="AE194" s="21"/>
      <c r="AF194" s="21"/>
    </row>
    <row r="195" spans="8:32">
      <c r="H195" s="141"/>
      <c r="I195" s="144"/>
      <c r="J195" s="144"/>
      <c r="K195" s="144"/>
      <c r="L195" s="144"/>
      <c r="M195" s="144"/>
      <c r="O195" s="13"/>
      <c r="P195" s="21"/>
      <c r="Q195" s="21"/>
      <c r="R195" s="21"/>
      <c r="S195" s="21"/>
      <c r="T195" s="21"/>
      <c r="AC195" s="21"/>
      <c r="AD195" s="21"/>
      <c r="AE195" s="21"/>
      <c r="AF195" s="21"/>
    </row>
    <row r="196" spans="8:32">
      <c r="H196" s="141"/>
      <c r="I196" s="144"/>
      <c r="J196" s="144"/>
      <c r="K196" s="144"/>
      <c r="L196" s="144"/>
      <c r="M196" s="144"/>
      <c r="O196" s="13"/>
      <c r="P196" s="21"/>
      <c r="Q196" s="21"/>
      <c r="R196" s="21"/>
      <c r="S196" s="21"/>
      <c r="T196" s="21"/>
      <c r="AC196" s="21"/>
      <c r="AD196" s="21"/>
      <c r="AE196" s="21"/>
      <c r="AF196" s="21"/>
    </row>
    <row r="197" spans="8:32">
      <c r="H197" s="141"/>
      <c r="I197" s="144"/>
      <c r="J197" s="144"/>
      <c r="K197" s="144"/>
      <c r="L197" s="144"/>
      <c r="M197" s="144"/>
      <c r="O197" s="13"/>
      <c r="P197" s="21"/>
      <c r="Q197" s="21"/>
      <c r="R197" s="21"/>
      <c r="S197" s="21"/>
      <c r="T197" s="21"/>
      <c r="AC197" s="21"/>
      <c r="AD197" s="21"/>
      <c r="AE197" s="21"/>
      <c r="AF197" s="21"/>
    </row>
    <row r="198" spans="8:32">
      <c r="H198" s="141"/>
      <c r="I198" s="144"/>
      <c r="J198" s="144"/>
      <c r="K198" s="144"/>
      <c r="L198" s="144"/>
      <c r="M198" s="144"/>
      <c r="O198" s="13"/>
      <c r="P198" s="21"/>
      <c r="Q198" s="21"/>
      <c r="R198" s="21"/>
      <c r="S198" s="21"/>
      <c r="T198" s="21"/>
      <c r="AC198" s="21"/>
      <c r="AD198" s="21"/>
      <c r="AE198" s="21"/>
      <c r="AF198" s="21"/>
    </row>
    <row r="199" spans="8:32">
      <c r="H199" s="141"/>
      <c r="I199" s="144"/>
      <c r="J199" s="144"/>
      <c r="K199" s="144"/>
      <c r="L199" s="144"/>
      <c r="M199" s="144"/>
      <c r="O199" s="13"/>
      <c r="P199" s="21"/>
      <c r="Q199" s="21"/>
      <c r="R199" s="21"/>
      <c r="S199" s="21"/>
      <c r="T199" s="21"/>
      <c r="AC199" s="21"/>
      <c r="AD199" s="21"/>
      <c r="AE199" s="21"/>
      <c r="AF199" s="21"/>
    </row>
    <row r="200" spans="8:32">
      <c r="H200" s="141"/>
      <c r="I200" s="144"/>
      <c r="J200" s="144"/>
      <c r="K200" s="144"/>
      <c r="L200" s="144"/>
      <c r="M200" s="144"/>
      <c r="O200" s="13"/>
      <c r="P200" s="21"/>
      <c r="Q200" s="21"/>
      <c r="R200" s="21"/>
      <c r="S200" s="21"/>
      <c r="T200" s="21"/>
      <c r="AC200" s="21"/>
      <c r="AD200" s="21"/>
      <c r="AE200" s="21"/>
      <c r="AF200" s="21"/>
    </row>
    <row r="201" spans="8:32">
      <c r="H201" s="141"/>
      <c r="I201" s="144"/>
      <c r="J201" s="144"/>
      <c r="K201" s="144"/>
      <c r="L201" s="144"/>
      <c r="M201" s="144"/>
      <c r="O201" s="13"/>
      <c r="P201" s="21"/>
      <c r="Q201" s="21"/>
      <c r="R201" s="21"/>
      <c r="S201" s="21"/>
      <c r="T201" s="21"/>
      <c r="AC201" s="21"/>
      <c r="AD201" s="21"/>
      <c r="AE201" s="21"/>
      <c r="AF201" s="21"/>
    </row>
    <row r="202" spans="8:32">
      <c r="H202" s="141"/>
      <c r="I202" s="144"/>
      <c r="J202" s="144"/>
      <c r="K202" s="144"/>
      <c r="L202" s="144"/>
      <c r="M202" s="144"/>
      <c r="O202" s="13"/>
      <c r="P202" s="21"/>
      <c r="Q202" s="21"/>
      <c r="R202" s="21"/>
      <c r="S202" s="21"/>
      <c r="T202" s="21"/>
      <c r="AC202" s="21"/>
      <c r="AD202" s="21"/>
      <c r="AE202" s="21"/>
      <c r="AF202" s="21"/>
    </row>
    <row r="203" spans="8:32">
      <c r="H203" s="141"/>
      <c r="I203" s="144"/>
      <c r="J203" s="144"/>
      <c r="K203" s="144"/>
      <c r="L203" s="144"/>
      <c r="M203" s="144"/>
      <c r="O203" s="13"/>
      <c r="P203" s="21"/>
      <c r="Q203" s="21"/>
      <c r="R203" s="21"/>
      <c r="S203" s="21"/>
      <c r="T203" s="21"/>
      <c r="AC203" s="21"/>
      <c r="AD203" s="21"/>
      <c r="AE203" s="21"/>
      <c r="AF203" s="21"/>
    </row>
    <row r="204" spans="8:32">
      <c r="H204" s="141"/>
      <c r="I204" s="144"/>
      <c r="J204" s="144"/>
      <c r="K204" s="144"/>
      <c r="L204" s="144"/>
      <c r="M204" s="144"/>
      <c r="O204" s="13"/>
      <c r="P204" s="21"/>
      <c r="Q204" s="21"/>
      <c r="R204" s="21"/>
      <c r="S204" s="21"/>
      <c r="T204" s="21"/>
      <c r="AC204" s="21"/>
      <c r="AD204" s="21"/>
      <c r="AE204" s="21"/>
      <c r="AF204" s="21"/>
    </row>
    <row r="205" spans="8:32">
      <c r="H205" s="141"/>
      <c r="I205" s="144"/>
      <c r="J205" s="144"/>
      <c r="K205" s="144"/>
      <c r="L205" s="144"/>
      <c r="M205" s="144"/>
      <c r="O205" s="13"/>
      <c r="P205" s="21"/>
      <c r="Q205" s="21"/>
      <c r="R205" s="21"/>
      <c r="S205" s="21"/>
      <c r="T205" s="21"/>
      <c r="AC205" s="21"/>
      <c r="AD205" s="21"/>
      <c r="AE205" s="21"/>
      <c r="AF205" s="21"/>
    </row>
    <row r="206" spans="8:32">
      <c r="H206" s="141"/>
      <c r="I206" s="144"/>
      <c r="J206" s="144"/>
      <c r="K206" s="144"/>
      <c r="L206" s="144"/>
      <c r="M206" s="144"/>
      <c r="O206" s="13"/>
      <c r="P206" s="21"/>
      <c r="Q206" s="21"/>
      <c r="R206" s="21"/>
      <c r="S206" s="21"/>
      <c r="T206" s="21"/>
      <c r="AC206" s="21"/>
      <c r="AD206" s="21"/>
      <c r="AE206" s="21"/>
      <c r="AF206" s="21"/>
    </row>
    <row r="207" spans="8:32">
      <c r="H207" s="141"/>
      <c r="I207" s="144"/>
      <c r="J207" s="144"/>
      <c r="K207" s="144"/>
      <c r="L207" s="144"/>
      <c r="M207" s="144"/>
      <c r="O207" s="13"/>
      <c r="P207" s="21"/>
      <c r="Q207" s="21"/>
      <c r="R207" s="21"/>
      <c r="S207" s="21"/>
      <c r="T207" s="21"/>
      <c r="AC207" s="21"/>
      <c r="AD207" s="21"/>
      <c r="AE207" s="21"/>
      <c r="AF207" s="21"/>
    </row>
    <row r="208" spans="8:32">
      <c r="H208" s="141"/>
      <c r="I208" s="144"/>
      <c r="J208" s="144"/>
      <c r="K208" s="144"/>
      <c r="L208" s="144"/>
      <c r="M208" s="144"/>
      <c r="O208" s="13"/>
      <c r="P208" s="21"/>
      <c r="Q208" s="21"/>
      <c r="R208" s="21"/>
      <c r="S208" s="21"/>
      <c r="T208" s="21"/>
      <c r="AC208" s="21"/>
      <c r="AD208" s="21"/>
      <c r="AE208" s="21"/>
      <c r="AF208" s="21"/>
    </row>
    <row r="209" spans="8:32">
      <c r="H209" s="141"/>
      <c r="I209" s="144"/>
      <c r="J209" s="144"/>
      <c r="K209" s="144"/>
      <c r="L209" s="144"/>
      <c r="M209" s="144"/>
      <c r="O209" s="13"/>
      <c r="P209" s="21"/>
      <c r="Q209" s="21"/>
      <c r="R209" s="21"/>
      <c r="S209" s="21"/>
      <c r="T209" s="21"/>
      <c r="AC209" s="21"/>
      <c r="AD209" s="21"/>
      <c r="AE209" s="21"/>
      <c r="AF209" s="21"/>
    </row>
    <row r="210" spans="8:32">
      <c r="H210" s="141"/>
      <c r="I210" s="144"/>
      <c r="J210" s="144"/>
      <c r="K210" s="144"/>
      <c r="L210" s="144"/>
      <c r="M210" s="144"/>
      <c r="O210" s="13"/>
      <c r="P210" s="21"/>
      <c r="Q210" s="21"/>
      <c r="R210" s="21"/>
      <c r="S210" s="21"/>
      <c r="T210" s="21"/>
      <c r="AC210" s="21"/>
      <c r="AD210" s="21"/>
      <c r="AE210" s="21"/>
      <c r="AF210" s="21"/>
    </row>
    <row r="211" spans="8:32">
      <c r="H211" s="141"/>
      <c r="I211" s="144"/>
      <c r="J211" s="144"/>
      <c r="K211" s="144"/>
      <c r="L211" s="144"/>
      <c r="M211" s="144"/>
      <c r="O211" s="13"/>
      <c r="P211" s="21"/>
      <c r="Q211" s="21"/>
      <c r="R211" s="21"/>
      <c r="S211" s="21"/>
      <c r="T211" s="21"/>
      <c r="AC211" s="21"/>
      <c r="AD211" s="21"/>
      <c r="AE211" s="21"/>
      <c r="AF211" s="21"/>
    </row>
    <row r="212" spans="8:32">
      <c r="H212" s="141"/>
      <c r="I212" s="144"/>
      <c r="J212" s="144"/>
      <c r="K212" s="144"/>
      <c r="L212" s="144"/>
      <c r="M212" s="144"/>
      <c r="O212" s="13"/>
      <c r="P212" s="21"/>
      <c r="Q212" s="21"/>
      <c r="R212" s="21"/>
      <c r="S212" s="21"/>
      <c r="T212" s="21"/>
      <c r="AC212" s="21"/>
      <c r="AD212" s="21"/>
      <c r="AE212" s="21"/>
      <c r="AF212" s="21"/>
    </row>
    <row r="213" spans="8:32">
      <c r="H213" s="141"/>
      <c r="I213" s="144"/>
      <c r="J213" s="144"/>
      <c r="K213" s="144"/>
      <c r="L213" s="144"/>
      <c r="M213" s="144"/>
      <c r="O213" s="13"/>
      <c r="P213" s="21"/>
      <c r="Q213" s="21"/>
      <c r="R213" s="21"/>
      <c r="S213" s="21"/>
      <c r="T213" s="21"/>
      <c r="AC213" s="21"/>
    </row>
    <row r="214" spans="8:32">
      <c r="H214" s="141"/>
      <c r="I214" s="144"/>
      <c r="J214" s="144"/>
      <c r="K214" s="144"/>
      <c r="L214" s="144"/>
      <c r="M214" s="144"/>
      <c r="O214" s="13"/>
      <c r="P214" s="21"/>
      <c r="Q214" s="21"/>
      <c r="R214" s="21"/>
      <c r="S214" s="21"/>
      <c r="T214" s="21"/>
      <c r="AC214" s="21"/>
    </row>
    <row r="215" spans="8:32">
      <c r="H215" s="141"/>
      <c r="I215" s="144"/>
      <c r="J215" s="144"/>
      <c r="K215" s="144"/>
      <c r="L215" s="144"/>
      <c r="M215" s="144"/>
      <c r="O215" s="13"/>
      <c r="P215" s="21"/>
      <c r="Q215" s="21"/>
      <c r="R215" s="21"/>
      <c r="S215" s="21"/>
      <c r="T215" s="21"/>
      <c r="AC215" s="21"/>
    </row>
    <row r="216" spans="8:32">
      <c r="H216" s="141"/>
      <c r="I216" s="144"/>
      <c r="J216" s="144"/>
      <c r="K216" s="144"/>
      <c r="L216" s="144"/>
      <c r="M216" s="144"/>
      <c r="O216" s="13"/>
      <c r="P216" s="21"/>
      <c r="Q216" s="21"/>
      <c r="R216" s="21"/>
      <c r="S216" s="21"/>
      <c r="T216" s="21"/>
      <c r="AC216" s="21"/>
    </row>
    <row r="217" spans="8:32">
      <c r="H217" s="141"/>
      <c r="I217" s="144"/>
      <c r="J217" s="144"/>
      <c r="K217" s="144"/>
      <c r="L217" s="144"/>
      <c r="M217" s="144"/>
      <c r="O217" s="13"/>
      <c r="P217" s="21"/>
      <c r="Q217" s="21"/>
      <c r="R217" s="21"/>
      <c r="S217" s="21"/>
      <c r="T217" s="21"/>
      <c r="AC217" s="21"/>
    </row>
    <row r="218" spans="8:32">
      <c r="H218" s="141"/>
      <c r="I218" s="144"/>
      <c r="J218" s="144"/>
      <c r="K218" s="144"/>
      <c r="L218" s="144"/>
      <c r="M218" s="144"/>
      <c r="O218" s="13"/>
      <c r="P218" s="21"/>
      <c r="Q218" s="21"/>
      <c r="R218" s="21"/>
      <c r="S218" s="21"/>
      <c r="T218" s="21"/>
      <c r="AC218" s="21"/>
    </row>
    <row r="219" spans="8:32">
      <c r="H219" s="141"/>
      <c r="I219" s="144"/>
      <c r="J219" s="144"/>
      <c r="K219" s="144"/>
      <c r="L219" s="144"/>
      <c r="M219" s="144"/>
      <c r="O219" s="13"/>
      <c r="P219" s="21"/>
      <c r="Q219" s="21"/>
      <c r="R219" s="21"/>
      <c r="S219" s="21"/>
      <c r="T219" s="21"/>
      <c r="AC219" s="21"/>
    </row>
    <row r="220" spans="8:32">
      <c r="H220" s="141"/>
      <c r="I220" s="144"/>
      <c r="J220" s="144"/>
      <c r="K220" s="144"/>
      <c r="L220" s="144"/>
      <c r="M220" s="144"/>
      <c r="O220" s="13"/>
      <c r="P220" s="21"/>
      <c r="Q220" s="21"/>
      <c r="R220" s="21"/>
      <c r="S220" s="21"/>
      <c r="T220" s="21"/>
      <c r="AC220" s="21"/>
    </row>
    <row r="221" spans="8:32">
      <c r="H221" s="141"/>
      <c r="I221" s="144"/>
      <c r="J221" s="144"/>
      <c r="K221" s="144"/>
      <c r="L221" s="144"/>
      <c r="M221" s="144"/>
      <c r="O221" s="13"/>
      <c r="P221" s="21"/>
      <c r="Q221" s="21"/>
      <c r="R221" s="21"/>
      <c r="S221" s="21"/>
      <c r="T221" s="21"/>
      <c r="AC221" s="21"/>
    </row>
    <row r="222" spans="8:32">
      <c r="H222" s="141"/>
      <c r="I222" s="144"/>
      <c r="J222" s="144"/>
      <c r="K222" s="144"/>
      <c r="L222" s="144"/>
      <c r="M222" s="144"/>
      <c r="O222" s="13"/>
      <c r="P222" s="21"/>
      <c r="Q222" s="21"/>
      <c r="R222" s="21"/>
      <c r="S222" s="21"/>
      <c r="T222" s="21"/>
      <c r="AC222" s="21"/>
    </row>
    <row r="223" spans="8:32">
      <c r="H223" s="141"/>
      <c r="I223" s="144"/>
      <c r="J223" s="144"/>
      <c r="K223" s="144"/>
      <c r="L223" s="144"/>
      <c r="M223" s="144"/>
      <c r="O223" s="13"/>
      <c r="P223" s="21"/>
      <c r="Q223" s="21"/>
      <c r="R223" s="21"/>
      <c r="S223" s="21"/>
      <c r="T223" s="21"/>
      <c r="AC223" s="21"/>
    </row>
    <row r="224" spans="8:32">
      <c r="H224" s="141"/>
      <c r="I224" s="144"/>
      <c r="J224" s="144"/>
      <c r="K224" s="144"/>
      <c r="L224" s="144"/>
      <c r="M224" s="144"/>
      <c r="O224" s="13"/>
      <c r="P224" s="21"/>
      <c r="Q224" s="21"/>
      <c r="R224" s="21"/>
      <c r="S224" s="21"/>
      <c r="T224" s="21"/>
      <c r="AC224" s="21"/>
    </row>
    <row r="225" spans="8:29">
      <c r="H225" s="141"/>
      <c r="I225" s="144"/>
      <c r="J225" s="144"/>
      <c r="K225" s="144"/>
      <c r="L225" s="144"/>
      <c r="M225" s="144"/>
      <c r="O225" s="13"/>
      <c r="P225" s="21"/>
      <c r="Q225" s="21"/>
      <c r="R225" s="21"/>
      <c r="S225" s="21"/>
      <c r="T225" s="21"/>
      <c r="AC225" s="21"/>
    </row>
    <row r="226" spans="8:29">
      <c r="H226" s="141"/>
      <c r="I226" s="144"/>
      <c r="J226" s="144"/>
      <c r="K226" s="144"/>
      <c r="L226" s="144"/>
      <c r="M226" s="144"/>
      <c r="O226" s="13"/>
      <c r="P226" s="21"/>
      <c r="Q226" s="21"/>
      <c r="R226" s="21"/>
      <c r="S226" s="21"/>
      <c r="T226" s="21"/>
      <c r="AC226" s="21"/>
    </row>
    <row r="227" spans="8:29">
      <c r="H227" s="141"/>
      <c r="I227" s="144"/>
      <c r="J227" s="144"/>
      <c r="K227" s="144"/>
      <c r="L227" s="144"/>
      <c r="M227" s="144"/>
      <c r="O227" s="13"/>
      <c r="P227" s="21"/>
      <c r="Q227" s="21"/>
      <c r="R227" s="21"/>
      <c r="S227" s="21"/>
      <c r="T227" s="21"/>
    </row>
    <row r="228" spans="8:29">
      <c r="H228" s="141"/>
      <c r="I228" s="144"/>
      <c r="J228" s="144"/>
      <c r="K228" s="144"/>
      <c r="L228" s="144"/>
      <c r="M228" s="144"/>
      <c r="O228" s="13"/>
      <c r="P228" s="21"/>
      <c r="Q228" s="21"/>
      <c r="R228" s="21"/>
      <c r="S228" s="21"/>
      <c r="T228" s="21"/>
    </row>
    <row r="229" spans="8:29">
      <c r="H229" s="141"/>
      <c r="I229" s="144"/>
      <c r="J229" s="144"/>
      <c r="K229" s="144"/>
      <c r="L229" s="144"/>
      <c r="M229" s="144"/>
      <c r="O229" s="13"/>
      <c r="P229" s="21"/>
      <c r="Q229" s="21"/>
      <c r="R229" s="21"/>
      <c r="S229" s="21"/>
      <c r="T229" s="21"/>
    </row>
    <row r="230" spans="8:29">
      <c r="H230" s="141"/>
      <c r="I230" s="144"/>
      <c r="J230" s="144"/>
      <c r="K230" s="144"/>
      <c r="L230" s="144"/>
      <c r="M230" s="144"/>
      <c r="O230" s="13"/>
      <c r="P230" s="21"/>
      <c r="Q230" s="21"/>
      <c r="R230" s="21"/>
      <c r="S230" s="21"/>
      <c r="T230" s="21"/>
    </row>
    <row r="231" spans="8:29">
      <c r="H231" s="141"/>
      <c r="I231" s="144"/>
      <c r="J231" s="144"/>
      <c r="K231" s="144"/>
      <c r="L231" s="144"/>
      <c r="M231" s="144"/>
      <c r="O231" s="13"/>
      <c r="P231" s="21"/>
      <c r="Q231" s="21"/>
      <c r="R231" s="21"/>
      <c r="S231" s="21"/>
      <c r="T231" s="21"/>
    </row>
    <row r="232" spans="8:29">
      <c r="H232" s="141"/>
      <c r="I232" s="144"/>
      <c r="J232" s="144"/>
      <c r="K232" s="144"/>
      <c r="L232" s="144"/>
      <c r="M232" s="144"/>
      <c r="O232" s="13"/>
      <c r="P232" s="21"/>
      <c r="Q232" s="21"/>
      <c r="R232" s="21"/>
      <c r="S232" s="21"/>
      <c r="T232" s="21"/>
    </row>
    <row r="233" spans="8:29">
      <c r="H233" s="141"/>
      <c r="I233" s="144"/>
      <c r="J233" s="144"/>
      <c r="K233" s="144"/>
      <c r="L233" s="144"/>
      <c r="M233" s="144"/>
      <c r="O233" s="13"/>
      <c r="P233" s="21"/>
      <c r="Q233" s="21"/>
      <c r="R233" s="21"/>
      <c r="S233" s="21"/>
      <c r="T233" s="21"/>
    </row>
    <row r="234" spans="8:29">
      <c r="H234" s="141"/>
      <c r="I234" s="144"/>
      <c r="J234" s="144"/>
      <c r="K234" s="144"/>
      <c r="L234" s="144"/>
      <c r="M234" s="144"/>
      <c r="O234" s="13"/>
      <c r="P234" s="21"/>
      <c r="Q234" s="21"/>
      <c r="R234" s="21"/>
      <c r="S234" s="21"/>
      <c r="T234" s="21"/>
    </row>
    <row r="235" spans="8:29">
      <c r="H235" s="141"/>
      <c r="I235" s="144"/>
      <c r="J235" s="144"/>
      <c r="K235" s="144"/>
      <c r="L235" s="144"/>
      <c r="M235" s="144"/>
      <c r="O235" s="13"/>
      <c r="P235" s="21"/>
      <c r="Q235" s="21"/>
      <c r="R235" s="21"/>
      <c r="S235" s="21"/>
      <c r="T235" s="21"/>
    </row>
    <row r="236" spans="8:29">
      <c r="H236" s="141"/>
      <c r="I236" s="144"/>
      <c r="J236" s="144"/>
      <c r="K236" s="144"/>
      <c r="L236" s="144"/>
      <c r="M236" s="144"/>
      <c r="O236" s="13"/>
      <c r="P236" s="21"/>
      <c r="Q236" s="21"/>
      <c r="R236" s="21"/>
      <c r="S236" s="21"/>
      <c r="T236" s="21"/>
    </row>
    <row r="237" spans="8:29">
      <c r="H237" s="141"/>
      <c r="I237" s="144"/>
      <c r="J237" s="144"/>
      <c r="K237" s="144"/>
      <c r="L237" s="144"/>
      <c r="M237" s="144"/>
      <c r="O237" s="13"/>
      <c r="P237" s="21"/>
      <c r="Q237" s="21"/>
      <c r="R237" s="21"/>
      <c r="S237" s="21"/>
      <c r="T237" s="21"/>
    </row>
    <row r="238" spans="8:29">
      <c r="H238" s="141"/>
      <c r="I238" s="144"/>
      <c r="J238" s="144"/>
      <c r="K238" s="144"/>
      <c r="L238" s="144"/>
      <c r="M238" s="144"/>
      <c r="O238" s="13"/>
      <c r="P238" s="21"/>
      <c r="Q238" s="21"/>
      <c r="R238" s="21"/>
      <c r="S238" s="21"/>
      <c r="T238" s="21"/>
    </row>
    <row r="239" spans="8:29">
      <c r="H239" s="141"/>
      <c r="I239" s="144"/>
      <c r="J239" s="144"/>
      <c r="K239" s="144"/>
      <c r="L239" s="144"/>
      <c r="M239" s="144"/>
      <c r="O239" s="13"/>
      <c r="P239" s="21"/>
      <c r="Q239" s="21"/>
      <c r="R239" s="21"/>
      <c r="S239" s="21"/>
      <c r="T239" s="21"/>
    </row>
    <row r="240" spans="8:29">
      <c r="H240" s="141"/>
      <c r="I240" s="144"/>
      <c r="J240" s="144"/>
      <c r="K240" s="144"/>
      <c r="L240" s="144"/>
      <c r="M240" s="144"/>
      <c r="O240" s="13"/>
      <c r="P240" s="21"/>
      <c r="Q240" s="21"/>
      <c r="R240" s="21"/>
      <c r="S240" s="21"/>
      <c r="T240" s="21"/>
    </row>
    <row r="241" spans="8:20">
      <c r="H241" s="141"/>
      <c r="I241" s="144"/>
      <c r="J241" s="144"/>
      <c r="K241" s="144"/>
      <c r="L241" s="144"/>
      <c r="M241" s="144"/>
      <c r="O241" s="13"/>
      <c r="P241" s="21"/>
      <c r="Q241" s="21"/>
      <c r="R241" s="21"/>
      <c r="S241" s="21"/>
      <c r="T241" s="21"/>
    </row>
    <row r="242" spans="8:20">
      <c r="H242" s="141"/>
      <c r="I242" s="144"/>
      <c r="J242" s="144"/>
      <c r="K242" s="144"/>
      <c r="L242" s="144"/>
      <c r="M242" s="144"/>
      <c r="O242" s="13"/>
      <c r="P242" s="21"/>
      <c r="Q242" s="21"/>
      <c r="R242" s="21"/>
      <c r="S242" s="21"/>
      <c r="T242" s="21"/>
    </row>
    <row r="243" spans="8:20">
      <c r="H243" s="141"/>
      <c r="I243" s="144"/>
      <c r="J243" s="144"/>
      <c r="K243" s="144"/>
      <c r="L243" s="144"/>
      <c r="M243" s="144"/>
      <c r="O243" s="13"/>
      <c r="P243" s="21"/>
      <c r="Q243" s="21"/>
      <c r="R243" s="21"/>
      <c r="S243" s="21"/>
      <c r="T243" s="21"/>
    </row>
    <row r="244" spans="8:20">
      <c r="H244" s="141"/>
      <c r="I244" s="144"/>
      <c r="J244" s="144"/>
      <c r="K244" s="144"/>
      <c r="L244" s="144"/>
      <c r="M244" s="144"/>
      <c r="O244" s="13"/>
      <c r="P244" s="21"/>
      <c r="Q244" s="21"/>
      <c r="R244" s="21"/>
      <c r="S244" s="21"/>
      <c r="T244" s="21"/>
    </row>
    <row r="245" spans="8:20">
      <c r="H245" s="141"/>
      <c r="I245" s="144"/>
      <c r="J245" s="144"/>
      <c r="K245" s="144"/>
      <c r="L245" s="144"/>
      <c r="M245" s="144"/>
      <c r="O245" s="13"/>
      <c r="P245" s="21"/>
      <c r="Q245" s="21"/>
      <c r="R245" s="21"/>
      <c r="S245" s="21"/>
      <c r="T245" s="21"/>
    </row>
    <row r="246" spans="8:20">
      <c r="H246" s="141"/>
      <c r="I246" s="144"/>
      <c r="J246" s="144"/>
      <c r="K246" s="144"/>
      <c r="L246" s="144"/>
      <c r="M246" s="144"/>
      <c r="O246" s="13"/>
      <c r="P246" s="21"/>
      <c r="Q246" s="21"/>
      <c r="R246" s="21"/>
      <c r="S246" s="21"/>
      <c r="T246" s="21"/>
    </row>
    <row r="247" spans="8:20">
      <c r="H247" s="141"/>
      <c r="I247" s="144"/>
      <c r="J247" s="144"/>
      <c r="K247" s="144"/>
      <c r="L247" s="144"/>
      <c r="M247" s="144"/>
      <c r="O247" s="13"/>
      <c r="P247" s="21"/>
      <c r="Q247" s="21"/>
      <c r="R247" s="21"/>
      <c r="S247" s="21"/>
      <c r="T247" s="21"/>
    </row>
    <row r="248" spans="8:20">
      <c r="H248" s="141"/>
      <c r="I248" s="144"/>
      <c r="J248" s="144"/>
      <c r="K248" s="144"/>
      <c r="L248" s="144"/>
      <c r="M248" s="144"/>
      <c r="O248" s="13"/>
      <c r="P248" s="21"/>
      <c r="Q248" s="21"/>
      <c r="R248" s="21"/>
      <c r="S248" s="21"/>
      <c r="T248" s="21"/>
    </row>
    <row r="249" spans="8:20">
      <c r="H249" s="141"/>
      <c r="I249" s="144"/>
      <c r="J249" s="144"/>
      <c r="K249" s="144"/>
      <c r="L249" s="144"/>
      <c r="M249" s="144"/>
      <c r="O249" s="13"/>
      <c r="P249" s="21"/>
      <c r="Q249" s="21"/>
      <c r="R249" s="21"/>
      <c r="S249" s="21"/>
      <c r="T249" s="21"/>
    </row>
    <row r="250" spans="8:20">
      <c r="H250" s="141"/>
      <c r="I250" s="144"/>
      <c r="J250" s="144"/>
      <c r="K250" s="144"/>
      <c r="L250" s="144"/>
      <c r="M250" s="144"/>
      <c r="O250" s="13"/>
      <c r="P250" s="21"/>
      <c r="Q250" s="21"/>
      <c r="R250" s="21"/>
      <c r="S250" s="21"/>
      <c r="T250" s="21"/>
    </row>
    <row r="251" spans="8:20">
      <c r="H251" s="141"/>
      <c r="I251" s="144"/>
      <c r="J251" s="144"/>
      <c r="K251" s="144"/>
      <c r="L251" s="144"/>
      <c r="M251" s="144"/>
      <c r="O251" s="13"/>
      <c r="P251" s="21"/>
      <c r="Q251" s="21"/>
      <c r="R251" s="21"/>
      <c r="S251" s="21"/>
      <c r="T251" s="21"/>
    </row>
    <row r="252" spans="8:20">
      <c r="H252" s="141"/>
      <c r="I252" s="144"/>
      <c r="J252" s="144"/>
      <c r="K252" s="144"/>
      <c r="L252" s="144"/>
      <c r="M252" s="144"/>
      <c r="O252" s="13"/>
      <c r="P252" s="21"/>
      <c r="Q252" s="21"/>
      <c r="R252" s="21"/>
      <c r="S252" s="21"/>
      <c r="T252" s="21"/>
    </row>
    <row r="253" spans="8:20">
      <c r="H253" s="141"/>
      <c r="I253" s="144"/>
      <c r="J253" s="144"/>
      <c r="K253" s="144"/>
      <c r="L253" s="144"/>
      <c r="M253" s="144"/>
      <c r="O253" s="13"/>
      <c r="P253" s="21"/>
      <c r="Q253" s="21"/>
      <c r="R253" s="21"/>
      <c r="S253" s="21"/>
      <c r="T253" s="21"/>
    </row>
    <row r="254" spans="8:20">
      <c r="H254" s="141"/>
      <c r="I254" s="144"/>
      <c r="J254" s="144"/>
      <c r="K254" s="144"/>
      <c r="L254" s="144"/>
      <c r="M254" s="144"/>
      <c r="O254" s="13"/>
      <c r="P254" s="21"/>
      <c r="Q254" s="21"/>
      <c r="R254" s="21"/>
      <c r="S254" s="21"/>
      <c r="T254" s="21"/>
    </row>
    <row r="255" spans="8:20">
      <c r="H255" s="141"/>
      <c r="I255" s="144"/>
      <c r="J255" s="144"/>
      <c r="K255" s="144"/>
      <c r="L255" s="144"/>
      <c r="M255" s="144"/>
      <c r="O255" s="13"/>
      <c r="P255" s="21"/>
      <c r="Q255" s="21"/>
      <c r="R255" s="21"/>
      <c r="S255" s="21"/>
      <c r="T255" s="21"/>
    </row>
    <row r="256" spans="8:20">
      <c r="H256" s="141"/>
      <c r="I256" s="144"/>
      <c r="J256" s="144"/>
      <c r="K256" s="144"/>
      <c r="L256" s="144"/>
      <c r="M256" s="144"/>
      <c r="O256" s="13"/>
      <c r="P256" s="21"/>
      <c r="Q256" s="21"/>
      <c r="R256" s="21"/>
      <c r="S256" s="21"/>
      <c r="T256" s="21"/>
    </row>
    <row r="257" spans="8:20">
      <c r="H257" s="141"/>
      <c r="I257" s="144"/>
      <c r="J257" s="144"/>
      <c r="K257" s="144"/>
      <c r="L257" s="144"/>
      <c r="M257" s="144"/>
      <c r="O257" s="13"/>
      <c r="P257" s="21"/>
      <c r="Q257" s="21"/>
      <c r="R257" s="21"/>
      <c r="S257" s="21"/>
      <c r="T257" s="21"/>
    </row>
    <row r="258" spans="8:20">
      <c r="H258" s="141"/>
      <c r="I258" s="144"/>
      <c r="J258" s="144"/>
      <c r="K258" s="144"/>
      <c r="L258" s="144"/>
      <c r="M258" s="144"/>
      <c r="O258" s="13"/>
      <c r="P258" s="21"/>
      <c r="Q258" s="21"/>
      <c r="R258" s="21"/>
      <c r="S258" s="21"/>
      <c r="T258" s="21"/>
    </row>
    <row r="259" spans="8:20">
      <c r="H259" s="141"/>
      <c r="I259" s="144"/>
      <c r="J259" s="144"/>
      <c r="K259" s="144"/>
      <c r="L259" s="144"/>
      <c r="M259" s="144"/>
      <c r="O259" s="13"/>
      <c r="P259" s="21"/>
      <c r="Q259" s="21"/>
      <c r="R259" s="21"/>
      <c r="S259" s="21"/>
      <c r="T259" s="21"/>
    </row>
    <row r="260" spans="8:20">
      <c r="H260" s="141"/>
      <c r="I260" s="144"/>
      <c r="J260" s="144"/>
      <c r="K260" s="144"/>
      <c r="L260" s="144"/>
      <c r="M260" s="144"/>
      <c r="O260" s="13"/>
      <c r="P260" s="21"/>
      <c r="Q260" s="21"/>
      <c r="R260" s="21"/>
      <c r="S260" s="21"/>
      <c r="T260" s="21"/>
    </row>
    <row r="261" spans="8:20">
      <c r="H261" s="141"/>
      <c r="I261" s="144"/>
      <c r="J261" s="144"/>
      <c r="K261" s="144"/>
      <c r="L261" s="144"/>
      <c r="M261" s="144"/>
      <c r="O261" s="13"/>
      <c r="P261" s="21"/>
      <c r="Q261" s="21"/>
      <c r="R261" s="21"/>
      <c r="S261" s="21"/>
      <c r="T261" s="21"/>
    </row>
    <row r="262" spans="8:20">
      <c r="H262" s="141"/>
      <c r="I262" s="144"/>
      <c r="J262" s="144"/>
      <c r="K262" s="144"/>
      <c r="L262" s="144"/>
      <c r="M262" s="144"/>
      <c r="O262" s="13"/>
      <c r="P262" s="21"/>
      <c r="Q262" s="21"/>
      <c r="R262" s="21"/>
      <c r="S262" s="21"/>
      <c r="T262" s="21"/>
    </row>
    <row r="263" spans="8:20">
      <c r="H263" s="141"/>
      <c r="I263" s="144"/>
      <c r="J263" s="144"/>
      <c r="K263" s="144"/>
      <c r="L263" s="144"/>
      <c r="M263" s="144"/>
      <c r="O263" s="13"/>
      <c r="P263" s="21"/>
      <c r="Q263" s="21"/>
      <c r="R263" s="21"/>
      <c r="S263" s="21"/>
      <c r="T263" s="21"/>
    </row>
    <row r="264" spans="8:20">
      <c r="H264" s="141"/>
      <c r="I264" s="144"/>
      <c r="J264" s="144"/>
      <c r="K264" s="144"/>
      <c r="L264" s="144"/>
      <c r="M264" s="144"/>
      <c r="O264" s="13"/>
      <c r="P264" s="21"/>
      <c r="Q264" s="21"/>
      <c r="R264" s="21"/>
      <c r="S264" s="21"/>
      <c r="T264" s="21"/>
    </row>
    <row r="265" spans="8:20">
      <c r="H265" s="141"/>
      <c r="I265" s="144"/>
      <c r="J265" s="144"/>
      <c r="K265" s="144"/>
      <c r="L265" s="144"/>
      <c r="M265" s="144"/>
      <c r="O265" s="13"/>
      <c r="P265" s="21"/>
      <c r="Q265" s="21"/>
      <c r="R265" s="21"/>
      <c r="S265" s="21"/>
      <c r="T265" s="21"/>
    </row>
    <row r="266" spans="8:20">
      <c r="H266" s="141"/>
      <c r="I266" s="144"/>
      <c r="J266" s="144"/>
      <c r="K266" s="144"/>
      <c r="L266" s="144"/>
      <c r="M266" s="144"/>
      <c r="O266" s="13"/>
      <c r="P266" s="21"/>
      <c r="Q266" s="21"/>
      <c r="R266" s="21"/>
      <c r="S266" s="21"/>
      <c r="T266" s="21"/>
    </row>
    <row r="267" spans="8:20">
      <c r="H267" s="141"/>
      <c r="I267" s="144"/>
      <c r="J267" s="144"/>
      <c r="K267" s="144"/>
      <c r="L267" s="144"/>
      <c r="M267" s="144"/>
      <c r="O267" s="13"/>
      <c r="P267" s="21"/>
      <c r="Q267" s="21"/>
      <c r="R267" s="21"/>
      <c r="S267" s="21"/>
      <c r="T267" s="21"/>
    </row>
    <row r="268" spans="8:20">
      <c r="H268" s="141"/>
      <c r="I268" s="144"/>
      <c r="J268" s="144"/>
      <c r="K268" s="144"/>
      <c r="L268" s="144"/>
      <c r="M268" s="144"/>
      <c r="O268" s="13"/>
      <c r="P268" s="21"/>
      <c r="Q268" s="21"/>
      <c r="R268" s="21"/>
      <c r="S268" s="21"/>
      <c r="T268" s="21"/>
    </row>
    <row r="269" spans="8:20">
      <c r="H269" s="141"/>
      <c r="I269" s="144"/>
      <c r="J269" s="144"/>
      <c r="K269" s="144"/>
      <c r="L269" s="144"/>
      <c r="M269" s="144"/>
      <c r="O269" s="13"/>
      <c r="P269" s="21"/>
      <c r="Q269" s="21"/>
      <c r="R269" s="21"/>
      <c r="S269" s="21"/>
      <c r="T269" s="21"/>
    </row>
    <row r="270" spans="8:20">
      <c r="H270" s="141"/>
      <c r="I270" s="144"/>
      <c r="J270" s="144"/>
      <c r="K270" s="144"/>
      <c r="L270" s="144"/>
      <c r="M270" s="144"/>
      <c r="O270" s="13"/>
      <c r="P270" s="21"/>
      <c r="Q270" s="21"/>
      <c r="R270" s="21"/>
      <c r="S270" s="21"/>
      <c r="T270" s="21"/>
    </row>
    <row r="271" spans="8:20">
      <c r="H271" s="141"/>
      <c r="I271" s="144"/>
      <c r="J271" s="144"/>
      <c r="K271" s="144"/>
      <c r="L271" s="144"/>
      <c r="M271" s="144"/>
      <c r="O271" s="13"/>
      <c r="P271" s="21"/>
      <c r="Q271" s="21"/>
      <c r="R271" s="21"/>
      <c r="S271" s="21"/>
      <c r="T271" s="21"/>
    </row>
    <row r="272" spans="8:20">
      <c r="H272" s="141"/>
      <c r="I272" s="144"/>
      <c r="J272" s="144"/>
      <c r="K272" s="144"/>
      <c r="L272" s="144"/>
      <c r="M272" s="144"/>
      <c r="O272" s="13"/>
      <c r="P272" s="21"/>
      <c r="Q272" s="21"/>
      <c r="R272" s="21"/>
      <c r="S272" s="21"/>
      <c r="T272" s="21"/>
    </row>
    <row r="273" spans="8:20">
      <c r="H273" s="141"/>
      <c r="I273" s="144"/>
      <c r="J273" s="144"/>
      <c r="K273" s="144"/>
      <c r="L273" s="144"/>
      <c r="M273" s="144"/>
      <c r="O273" s="13"/>
      <c r="P273" s="21"/>
      <c r="Q273" s="21"/>
      <c r="R273" s="21"/>
      <c r="S273" s="21"/>
      <c r="T273" s="21"/>
    </row>
    <row r="274" spans="8:20">
      <c r="H274" s="141"/>
      <c r="I274" s="144"/>
      <c r="J274" s="144"/>
      <c r="K274" s="144"/>
      <c r="L274" s="144"/>
      <c r="M274" s="144"/>
      <c r="O274" s="13"/>
      <c r="P274" s="21"/>
      <c r="Q274" s="21"/>
      <c r="R274" s="21"/>
      <c r="S274" s="21"/>
      <c r="T274" s="21"/>
    </row>
    <row r="275" spans="8:20">
      <c r="H275" s="141"/>
      <c r="I275" s="144"/>
      <c r="J275" s="144"/>
      <c r="K275" s="144"/>
      <c r="L275" s="144"/>
      <c r="M275" s="144"/>
      <c r="O275" s="13"/>
      <c r="P275" s="21"/>
      <c r="Q275" s="21"/>
      <c r="R275" s="21"/>
      <c r="S275" s="21"/>
      <c r="T275" s="21"/>
    </row>
    <row r="276" spans="8:20">
      <c r="H276" s="141"/>
      <c r="I276" s="144"/>
      <c r="J276" s="144"/>
      <c r="K276" s="144"/>
      <c r="L276" s="144"/>
      <c r="M276" s="144"/>
      <c r="O276" s="13"/>
      <c r="P276" s="21"/>
      <c r="Q276" s="21"/>
      <c r="R276" s="21"/>
      <c r="S276" s="21"/>
      <c r="T276" s="21"/>
    </row>
    <row r="277" spans="8:20">
      <c r="H277" s="141"/>
      <c r="I277" s="144"/>
      <c r="J277" s="144"/>
      <c r="K277" s="144"/>
      <c r="L277" s="144"/>
      <c r="M277" s="144"/>
      <c r="O277" s="13"/>
      <c r="P277" s="21"/>
      <c r="Q277" s="21"/>
      <c r="R277" s="21"/>
      <c r="S277" s="21"/>
      <c r="T277" s="21"/>
    </row>
    <row r="278" spans="8:20">
      <c r="H278" s="141"/>
      <c r="I278" s="144"/>
      <c r="J278" s="144"/>
      <c r="K278" s="144"/>
      <c r="L278" s="144"/>
      <c r="M278" s="144"/>
      <c r="O278" s="13"/>
      <c r="P278" s="21"/>
      <c r="Q278" s="21"/>
      <c r="R278" s="21"/>
      <c r="S278" s="21"/>
      <c r="T278" s="21"/>
    </row>
    <row r="279" spans="8:20">
      <c r="H279" s="141"/>
      <c r="I279" s="144"/>
      <c r="J279" s="144"/>
      <c r="K279" s="144"/>
      <c r="L279" s="144"/>
      <c r="M279" s="144"/>
      <c r="O279" s="13"/>
      <c r="P279" s="21"/>
      <c r="Q279" s="21"/>
      <c r="R279" s="21"/>
      <c r="S279" s="21"/>
      <c r="T279" s="21"/>
    </row>
    <row r="280" spans="8:20">
      <c r="H280" s="141"/>
      <c r="I280" s="144"/>
      <c r="J280" s="144"/>
      <c r="K280" s="144"/>
      <c r="L280" s="144"/>
      <c r="M280" s="144"/>
      <c r="O280" s="13"/>
      <c r="P280" s="21"/>
      <c r="Q280" s="21"/>
      <c r="R280" s="21"/>
      <c r="S280" s="21"/>
      <c r="T280" s="21"/>
    </row>
    <row r="281" spans="8:20">
      <c r="H281" s="141"/>
      <c r="I281" s="144"/>
      <c r="J281" s="144"/>
      <c r="K281" s="144"/>
      <c r="L281" s="144"/>
      <c r="M281" s="144"/>
      <c r="O281" s="13"/>
      <c r="P281" s="21"/>
      <c r="Q281" s="21"/>
      <c r="R281" s="21"/>
      <c r="S281" s="21"/>
      <c r="T281" s="21"/>
    </row>
    <row r="282" spans="8:20">
      <c r="H282" s="141"/>
      <c r="I282" s="144"/>
      <c r="J282" s="144"/>
      <c r="K282" s="144"/>
      <c r="L282" s="144"/>
      <c r="M282" s="144"/>
      <c r="O282" s="13"/>
      <c r="P282" s="21"/>
      <c r="Q282" s="21"/>
      <c r="R282" s="21"/>
      <c r="S282" s="21"/>
      <c r="T282" s="21"/>
    </row>
    <row r="283" spans="8:20">
      <c r="H283" s="141"/>
      <c r="I283" s="144"/>
      <c r="J283" s="144"/>
      <c r="K283" s="144"/>
      <c r="L283" s="144"/>
      <c r="M283" s="144"/>
      <c r="O283" s="13"/>
      <c r="P283" s="21"/>
      <c r="Q283" s="21"/>
      <c r="R283" s="21"/>
      <c r="S283" s="21"/>
      <c r="T283" s="21"/>
    </row>
    <row r="284" spans="8:20">
      <c r="H284" s="141"/>
      <c r="I284" s="144"/>
      <c r="J284" s="144"/>
      <c r="K284" s="144"/>
      <c r="L284" s="144"/>
      <c r="M284" s="144"/>
      <c r="O284" s="13"/>
      <c r="P284" s="21"/>
      <c r="Q284" s="21"/>
      <c r="R284" s="21"/>
      <c r="S284" s="21"/>
      <c r="T284" s="21"/>
    </row>
    <row r="285" spans="8:20">
      <c r="H285" s="141"/>
      <c r="I285" s="144"/>
      <c r="J285" s="144"/>
      <c r="K285" s="144"/>
      <c r="L285" s="144"/>
      <c r="M285" s="144"/>
      <c r="O285" s="13"/>
      <c r="P285" s="21"/>
      <c r="Q285" s="21"/>
      <c r="R285" s="21"/>
      <c r="S285" s="21"/>
      <c r="T285" s="21"/>
    </row>
    <row r="286" spans="8:20">
      <c r="H286" s="141"/>
      <c r="I286" s="144"/>
      <c r="J286" s="144"/>
      <c r="K286" s="144"/>
      <c r="L286" s="144"/>
      <c r="M286" s="144"/>
      <c r="O286" s="13"/>
      <c r="P286" s="21"/>
      <c r="Q286" s="21"/>
      <c r="R286" s="21"/>
      <c r="S286" s="21"/>
      <c r="T286" s="21"/>
    </row>
    <row r="287" spans="8:20">
      <c r="H287" s="141"/>
      <c r="I287" s="144"/>
      <c r="J287" s="144"/>
      <c r="K287" s="144"/>
      <c r="L287" s="144"/>
      <c r="M287" s="144"/>
      <c r="O287" s="13"/>
      <c r="P287" s="21"/>
      <c r="Q287" s="21"/>
      <c r="R287" s="21"/>
      <c r="S287" s="21"/>
      <c r="T287" s="21"/>
    </row>
    <row r="288" spans="8:20">
      <c r="H288" s="141"/>
      <c r="I288" s="144"/>
      <c r="J288" s="144"/>
      <c r="K288" s="144"/>
      <c r="L288" s="144"/>
      <c r="M288" s="144"/>
      <c r="O288" s="13"/>
      <c r="P288" s="21"/>
      <c r="Q288" s="21"/>
      <c r="R288" s="21"/>
      <c r="S288" s="21"/>
      <c r="T288" s="21"/>
    </row>
    <row r="289" spans="8:20">
      <c r="H289" s="141"/>
      <c r="I289" s="144"/>
      <c r="J289" s="144"/>
      <c r="K289" s="144"/>
      <c r="L289" s="144"/>
      <c r="M289" s="144"/>
      <c r="O289" s="13"/>
      <c r="P289" s="21"/>
      <c r="Q289" s="21"/>
      <c r="R289" s="21"/>
      <c r="S289" s="21"/>
      <c r="T289" s="21"/>
    </row>
    <row r="290" spans="8:20">
      <c r="H290" s="141"/>
      <c r="I290" s="144"/>
      <c r="J290" s="144"/>
      <c r="K290" s="144"/>
      <c r="L290" s="144"/>
      <c r="M290" s="144"/>
      <c r="O290" s="13"/>
      <c r="P290" s="21"/>
      <c r="Q290" s="21"/>
      <c r="R290" s="21"/>
      <c r="S290" s="21"/>
      <c r="T290" s="21"/>
    </row>
    <row r="291" spans="8:20">
      <c r="H291" s="141"/>
      <c r="I291" s="144"/>
      <c r="J291" s="144"/>
      <c r="K291" s="144"/>
      <c r="L291" s="144"/>
      <c r="M291" s="144"/>
      <c r="O291" s="13"/>
      <c r="P291" s="21"/>
      <c r="Q291" s="21"/>
      <c r="R291" s="21"/>
      <c r="S291" s="21"/>
      <c r="T291" s="21"/>
    </row>
    <row r="292" spans="8:20">
      <c r="H292" s="141"/>
      <c r="I292" s="144"/>
      <c r="J292" s="144"/>
      <c r="K292" s="144"/>
      <c r="L292" s="144"/>
      <c r="M292" s="144"/>
      <c r="O292" s="13"/>
      <c r="P292" s="21"/>
      <c r="Q292" s="21"/>
      <c r="R292" s="21"/>
      <c r="S292" s="21"/>
      <c r="T292" s="21"/>
    </row>
    <row r="293" spans="8:20">
      <c r="H293" s="141"/>
      <c r="I293" s="144"/>
      <c r="J293" s="144"/>
      <c r="K293" s="144"/>
      <c r="L293" s="144"/>
      <c r="M293" s="144"/>
      <c r="O293" s="22"/>
      <c r="P293" s="21"/>
      <c r="Q293" s="21"/>
      <c r="R293" s="21"/>
      <c r="S293" s="21"/>
      <c r="T293" s="21"/>
    </row>
    <row r="294" spans="8:20">
      <c r="H294" s="141"/>
      <c r="I294" s="144"/>
      <c r="J294" s="144"/>
      <c r="K294" s="144"/>
      <c r="L294" s="144"/>
      <c r="M294" s="144"/>
      <c r="O294" s="22"/>
      <c r="P294" s="21"/>
      <c r="Q294" s="21"/>
      <c r="R294" s="21"/>
      <c r="S294" s="21"/>
      <c r="T294" s="21"/>
    </row>
    <row r="295" spans="8:20">
      <c r="H295" s="141"/>
      <c r="I295" s="144"/>
      <c r="J295" s="144"/>
      <c r="K295" s="144"/>
      <c r="L295" s="144"/>
      <c r="M295" s="144"/>
      <c r="O295" s="22"/>
      <c r="P295" s="21"/>
      <c r="Q295" s="21"/>
      <c r="R295" s="21"/>
      <c r="S295" s="21"/>
      <c r="T295" s="21"/>
    </row>
    <row r="296" spans="8:20">
      <c r="H296" s="141"/>
      <c r="I296" s="144"/>
      <c r="J296" s="144"/>
      <c r="K296" s="144"/>
      <c r="L296" s="144"/>
      <c r="M296" s="144"/>
      <c r="O296" s="22"/>
      <c r="P296" s="21"/>
      <c r="Q296" s="21"/>
      <c r="R296" s="21"/>
      <c r="S296" s="21"/>
      <c r="T296" s="21"/>
    </row>
    <row r="297" spans="8:20">
      <c r="H297" s="141"/>
      <c r="I297" s="144"/>
      <c r="J297" s="144"/>
      <c r="K297" s="144"/>
      <c r="L297" s="144"/>
      <c r="M297" s="144"/>
      <c r="O297" s="22"/>
      <c r="P297" s="21"/>
      <c r="Q297" s="21"/>
      <c r="R297" s="21"/>
      <c r="S297" s="21"/>
      <c r="T297" s="21"/>
    </row>
    <row r="298" spans="8:20">
      <c r="H298" s="141"/>
      <c r="I298" s="144"/>
      <c r="J298" s="144"/>
      <c r="K298" s="144"/>
      <c r="L298" s="144"/>
      <c r="M298" s="144"/>
      <c r="O298" s="22"/>
      <c r="P298" s="21"/>
      <c r="Q298" s="21"/>
      <c r="R298" s="21"/>
      <c r="S298" s="21"/>
      <c r="T298" s="21"/>
    </row>
    <row r="299" spans="8:20">
      <c r="H299" s="141"/>
      <c r="I299" s="144"/>
      <c r="J299" s="144"/>
      <c r="K299" s="144"/>
      <c r="L299" s="144"/>
      <c r="M299" s="144"/>
      <c r="O299" s="22"/>
      <c r="P299" s="21"/>
      <c r="Q299" s="21"/>
      <c r="R299" s="21"/>
      <c r="S299" s="21"/>
      <c r="T299" s="21"/>
    </row>
    <row r="300" spans="8:20">
      <c r="H300" s="141"/>
      <c r="I300" s="144"/>
      <c r="J300" s="144"/>
      <c r="K300" s="144"/>
      <c r="L300" s="144"/>
      <c r="M300" s="144"/>
      <c r="O300" s="22"/>
      <c r="P300" s="21"/>
      <c r="Q300" s="21"/>
      <c r="R300" s="21"/>
      <c r="S300" s="21"/>
      <c r="T300" s="21"/>
    </row>
    <row r="301" spans="8:20">
      <c r="H301" s="141"/>
      <c r="I301" s="144"/>
      <c r="J301" s="144"/>
      <c r="K301" s="144"/>
      <c r="L301" s="144"/>
      <c r="M301" s="144"/>
      <c r="O301" s="22"/>
      <c r="P301" s="21"/>
      <c r="Q301" s="21"/>
      <c r="R301" s="21"/>
      <c r="S301" s="21"/>
      <c r="T301" s="21"/>
    </row>
    <row r="302" spans="8:20">
      <c r="H302" s="141"/>
      <c r="I302" s="144"/>
      <c r="J302" s="144"/>
      <c r="K302" s="144"/>
      <c r="L302" s="144"/>
      <c r="M302" s="144"/>
      <c r="O302" s="22"/>
      <c r="P302" s="21"/>
      <c r="Q302" s="21"/>
      <c r="R302" s="21"/>
      <c r="S302" s="21"/>
      <c r="T302" s="21"/>
    </row>
    <row r="303" spans="8:20">
      <c r="H303" s="141"/>
      <c r="I303" s="144"/>
      <c r="J303" s="144"/>
      <c r="K303" s="144"/>
      <c r="L303" s="144"/>
      <c r="M303" s="144"/>
      <c r="O303" s="22"/>
      <c r="P303" s="21"/>
      <c r="Q303" s="21"/>
      <c r="R303" s="21"/>
      <c r="S303" s="21"/>
      <c r="T303" s="21"/>
    </row>
    <row r="304" spans="8:20">
      <c r="H304" s="141"/>
      <c r="I304" s="144"/>
      <c r="J304" s="144"/>
      <c r="K304" s="144"/>
      <c r="L304" s="144"/>
      <c r="M304" s="144"/>
      <c r="O304" s="22"/>
      <c r="P304" s="21"/>
      <c r="Q304" s="21"/>
      <c r="R304" s="21"/>
      <c r="S304" s="21"/>
      <c r="T304" s="21"/>
    </row>
    <row r="305" spans="8:20">
      <c r="H305" s="141"/>
      <c r="I305" s="144"/>
      <c r="J305" s="144"/>
      <c r="K305" s="144"/>
      <c r="L305" s="144"/>
      <c r="M305" s="144"/>
      <c r="O305" s="22"/>
      <c r="P305" s="21"/>
      <c r="Q305" s="21"/>
      <c r="R305" s="21"/>
      <c r="S305" s="21"/>
      <c r="T305" s="21"/>
    </row>
    <row r="306" spans="8:20">
      <c r="H306" s="141"/>
      <c r="I306" s="144"/>
      <c r="J306" s="144"/>
      <c r="K306" s="144"/>
      <c r="L306" s="144"/>
      <c r="M306" s="144"/>
      <c r="O306" s="22"/>
      <c r="P306" s="21"/>
      <c r="Q306" s="21"/>
      <c r="R306" s="21"/>
      <c r="S306" s="21"/>
      <c r="T306" s="21"/>
    </row>
    <row r="307" spans="8:20">
      <c r="H307" s="141"/>
      <c r="I307" s="144"/>
      <c r="J307" s="144"/>
      <c r="K307" s="144"/>
      <c r="L307" s="144"/>
      <c r="M307" s="144"/>
      <c r="O307" s="22"/>
      <c r="P307" s="21"/>
      <c r="Q307" s="21"/>
      <c r="R307" s="21"/>
      <c r="S307" s="21"/>
      <c r="T307" s="21"/>
    </row>
    <row r="308" spans="8:20">
      <c r="H308" s="141"/>
      <c r="I308" s="144"/>
      <c r="J308" s="144"/>
      <c r="K308" s="144"/>
      <c r="L308" s="144"/>
      <c r="M308" s="144"/>
      <c r="O308" s="22"/>
      <c r="P308" s="21"/>
      <c r="Q308" s="21"/>
      <c r="R308" s="21"/>
      <c r="S308" s="21"/>
      <c r="T308" s="21"/>
    </row>
    <row r="309" spans="8:20">
      <c r="H309" s="141"/>
      <c r="I309" s="144"/>
      <c r="J309" s="144"/>
      <c r="K309" s="144"/>
      <c r="L309" s="144"/>
      <c r="M309" s="144"/>
      <c r="O309" s="22"/>
      <c r="P309" s="21"/>
      <c r="Q309" s="21"/>
      <c r="R309" s="21"/>
      <c r="S309" s="21"/>
      <c r="T309" s="21"/>
    </row>
    <row r="310" spans="8:20">
      <c r="H310" s="141"/>
      <c r="I310" s="144"/>
      <c r="J310" s="144"/>
      <c r="K310" s="144"/>
      <c r="L310" s="144"/>
      <c r="M310" s="144"/>
      <c r="O310" s="22"/>
      <c r="P310" s="21"/>
      <c r="Q310" s="21"/>
      <c r="R310" s="21"/>
      <c r="S310" s="21"/>
      <c r="T310" s="21"/>
    </row>
    <row r="311" spans="8:20">
      <c r="H311" s="141"/>
      <c r="I311" s="144"/>
      <c r="J311" s="144"/>
      <c r="K311" s="144"/>
      <c r="L311" s="144"/>
      <c r="M311" s="144"/>
      <c r="O311" s="22"/>
      <c r="P311" s="21"/>
      <c r="Q311" s="21"/>
      <c r="R311" s="21"/>
      <c r="S311" s="21"/>
      <c r="T311" s="21"/>
    </row>
    <row r="312" spans="8:20">
      <c r="H312" s="141"/>
      <c r="I312" s="144"/>
      <c r="J312" s="144"/>
      <c r="K312" s="144"/>
      <c r="L312" s="144"/>
      <c r="M312" s="144"/>
      <c r="O312" s="22"/>
      <c r="P312" s="21"/>
      <c r="Q312" s="21"/>
      <c r="R312" s="21"/>
      <c r="S312" s="21"/>
      <c r="T312" s="21"/>
    </row>
    <row r="313" spans="8:20">
      <c r="H313" s="141"/>
      <c r="I313" s="144"/>
      <c r="J313" s="144"/>
      <c r="K313" s="144"/>
      <c r="L313" s="144"/>
      <c r="M313" s="144"/>
      <c r="O313" s="22"/>
      <c r="P313" s="21"/>
      <c r="Q313" s="21"/>
      <c r="R313" s="21"/>
      <c r="S313" s="21"/>
      <c r="T313" s="21"/>
    </row>
    <row r="314" spans="8:20">
      <c r="H314" s="14"/>
      <c r="I314" s="14"/>
      <c r="J314" s="14"/>
      <c r="K314" s="14"/>
      <c r="L314" s="14"/>
      <c r="M314" s="14"/>
      <c r="O314" s="22"/>
      <c r="P314" s="21"/>
      <c r="Q314" s="21"/>
      <c r="R314" s="21"/>
      <c r="S314" s="21"/>
      <c r="T314" s="21"/>
    </row>
    <row r="315" spans="8:20">
      <c r="H315" s="14"/>
      <c r="I315" s="14"/>
      <c r="J315" s="14"/>
      <c r="K315" s="14"/>
      <c r="L315" s="14"/>
      <c r="M315" s="14"/>
      <c r="O315" s="22"/>
      <c r="P315" s="21"/>
      <c r="Q315" s="21"/>
      <c r="R315" s="21"/>
      <c r="S315" s="21"/>
      <c r="T315" s="21"/>
    </row>
    <row r="316" spans="8:20">
      <c r="H316" s="14"/>
      <c r="I316" s="14"/>
      <c r="J316" s="14"/>
      <c r="K316" s="14"/>
      <c r="L316" s="14"/>
      <c r="M316" s="14"/>
      <c r="O316" s="22"/>
      <c r="P316" s="21"/>
      <c r="Q316" s="21"/>
      <c r="R316" s="21"/>
      <c r="S316" s="21"/>
      <c r="T316" s="21"/>
    </row>
    <row r="317" spans="8:20">
      <c r="H317" s="14"/>
      <c r="I317" s="14"/>
      <c r="J317" s="14"/>
      <c r="K317" s="14"/>
      <c r="L317" s="14"/>
      <c r="M317" s="14"/>
      <c r="O317" s="22"/>
      <c r="P317" s="21"/>
      <c r="Q317" s="21"/>
      <c r="R317" s="21"/>
      <c r="S317" s="21"/>
      <c r="T317" s="21"/>
    </row>
    <row r="318" spans="8:20">
      <c r="H318" s="14"/>
      <c r="I318" s="14"/>
      <c r="J318" s="14"/>
      <c r="K318" s="14"/>
      <c r="L318" s="14"/>
      <c r="M318" s="14"/>
      <c r="O318" s="22"/>
      <c r="P318" s="21"/>
      <c r="Q318" s="21"/>
      <c r="R318" s="21"/>
      <c r="S318" s="21"/>
      <c r="T318" s="21"/>
    </row>
    <row r="319" spans="8:20">
      <c r="H319" s="14"/>
      <c r="I319" s="14"/>
      <c r="J319" s="14"/>
      <c r="K319" s="14"/>
      <c r="L319" s="14"/>
      <c r="M319" s="14"/>
      <c r="O319" s="22"/>
      <c r="P319" s="21"/>
      <c r="Q319" s="21"/>
      <c r="R319" s="21"/>
      <c r="S319" s="21"/>
      <c r="T319" s="21"/>
    </row>
    <row r="320" spans="8:20">
      <c r="H320" s="14"/>
      <c r="I320" s="14"/>
      <c r="J320" s="14"/>
      <c r="K320" s="14"/>
      <c r="L320" s="14"/>
      <c r="M320" s="14"/>
      <c r="O320" s="22"/>
      <c r="P320" s="21"/>
      <c r="Q320" s="21"/>
      <c r="R320" s="21"/>
      <c r="S320" s="21"/>
      <c r="T320" s="21"/>
    </row>
    <row r="321" spans="8:20">
      <c r="H321" s="14"/>
      <c r="I321" s="14"/>
      <c r="J321" s="14"/>
      <c r="K321" s="14"/>
      <c r="L321" s="14"/>
      <c r="M321" s="14"/>
      <c r="O321" s="22"/>
      <c r="P321" s="21"/>
      <c r="Q321" s="21"/>
      <c r="R321" s="21"/>
      <c r="S321" s="21"/>
      <c r="T321" s="21"/>
    </row>
    <row r="322" spans="8:20">
      <c r="H322" s="14"/>
      <c r="I322" s="14"/>
      <c r="J322" s="14"/>
      <c r="K322" s="14"/>
      <c r="L322" s="14"/>
      <c r="M322" s="14"/>
      <c r="O322" s="22"/>
      <c r="P322" s="21"/>
      <c r="Q322" s="21"/>
      <c r="R322" s="21"/>
      <c r="S322" s="21"/>
      <c r="T322" s="21"/>
    </row>
    <row r="323" spans="8:20">
      <c r="H323" s="14"/>
      <c r="I323" s="14"/>
      <c r="J323" s="14"/>
      <c r="K323" s="14"/>
      <c r="L323" s="14"/>
      <c r="M323" s="14"/>
      <c r="O323" s="22"/>
      <c r="P323" s="21"/>
      <c r="Q323" s="21"/>
      <c r="R323" s="21"/>
      <c r="S323" s="21"/>
      <c r="T323" s="21"/>
    </row>
    <row r="324" spans="8:20">
      <c r="H324" s="14"/>
      <c r="I324" s="14"/>
      <c r="J324" s="14"/>
      <c r="K324" s="14"/>
      <c r="L324" s="14"/>
      <c r="M324" s="14"/>
      <c r="O324" s="22"/>
      <c r="P324" s="21"/>
      <c r="Q324" s="21"/>
      <c r="R324" s="21"/>
      <c r="S324" s="21"/>
      <c r="T324" s="21"/>
    </row>
    <row r="325" spans="8:20">
      <c r="H325" s="14"/>
      <c r="I325" s="14"/>
      <c r="J325" s="14"/>
      <c r="K325" s="14"/>
      <c r="L325" s="14"/>
      <c r="M325" s="14"/>
      <c r="O325" s="22"/>
      <c r="P325" s="21"/>
      <c r="Q325" s="21"/>
      <c r="R325" s="21"/>
      <c r="S325" s="21"/>
      <c r="T325" s="21"/>
    </row>
    <row r="326" spans="8:20">
      <c r="H326" s="14"/>
      <c r="I326" s="14"/>
      <c r="J326" s="14"/>
      <c r="K326" s="14"/>
      <c r="L326" s="14"/>
      <c r="M326" s="14"/>
      <c r="O326" s="22"/>
      <c r="P326" s="21"/>
      <c r="Q326" s="21"/>
      <c r="R326" s="21"/>
      <c r="S326" s="21"/>
      <c r="T326" s="21"/>
    </row>
    <row r="327" spans="8:20">
      <c r="H327" s="14"/>
      <c r="I327" s="14"/>
      <c r="J327" s="14"/>
      <c r="K327" s="14"/>
      <c r="L327" s="14"/>
      <c r="M327" s="14"/>
      <c r="O327" s="22"/>
      <c r="P327" s="21"/>
      <c r="Q327" s="21"/>
      <c r="R327" s="21"/>
      <c r="S327" s="21"/>
      <c r="T327" s="21"/>
    </row>
    <row r="328" spans="8:20">
      <c r="H328" s="14"/>
      <c r="I328" s="14"/>
      <c r="J328" s="14"/>
      <c r="K328" s="14"/>
      <c r="L328" s="14"/>
      <c r="M328" s="14"/>
      <c r="O328" s="22"/>
      <c r="P328" s="21"/>
      <c r="Q328" s="21"/>
      <c r="R328" s="21"/>
      <c r="S328" s="21"/>
      <c r="T328" s="21"/>
    </row>
    <row r="329" spans="8:20">
      <c r="H329" s="14"/>
      <c r="I329" s="14"/>
      <c r="J329" s="14"/>
      <c r="K329" s="14"/>
      <c r="L329" s="14"/>
      <c r="M329" s="14"/>
      <c r="O329" s="22"/>
      <c r="P329" s="21"/>
      <c r="Q329" s="21"/>
      <c r="R329" s="21"/>
      <c r="S329" s="21"/>
      <c r="T329" s="21"/>
    </row>
    <row r="330" spans="8:20">
      <c r="H330" s="14"/>
      <c r="I330" s="14"/>
      <c r="J330" s="14"/>
      <c r="K330" s="14"/>
      <c r="L330" s="14"/>
      <c r="M330" s="14"/>
      <c r="O330" s="22"/>
      <c r="P330" s="21"/>
      <c r="Q330" s="21"/>
      <c r="R330" s="21"/>
      <c r="S330" s="21"/>
      <c r="T330" s="21"/>
    </row>
    <row r="331" spans="8:20">
      <c r="H331" s="14"/>
      <c r="I331" s="14"/>
      <c r="J331" s="14"/>
      <c r="K331" s="14"/>
      <c r="L331" s="14"/>
      <c r="M331" s="14"/>
      <c r="O331" s="22"/>
      <c r="P331" s="21"/>
      <c r="Q331" s="21"/>
      <c r="R331" s="21"/>
      <c r="S331" s="21"/>
      <c r="T331" s="21"/>
    </row>
    <row r="332" spans="8:20">
      <c r="H332" s="14"/>
      <c r="I332" s="14"/>
      <c r="J332" s="14"/>
      <c r="K332" s="14"/>
      <c r="L332" s="14"/>
      <c r="M332" s="14"/>
      <c r="O332" s="22"/>
      <c r="P332" s="21"/>
      <c r="Q332" s="21"/>
      <c r="R332" s="21"/>
      <c r="S332" s="21"/>
      <c r="T332" s="21"/>
    </row>
    <row r="333" spans="8:20">
      <c r="H333" s="14"/>
      <c r="I333" s="14"/>
      <c r="J333" s="14"/>
      <c r="K333" s="14"/>
      <c r="L333" s="14"/>
      <c r="M333" s="14"/>
      <c r="O333" s="22"/>
      <c r="P333" s="21"/>
      <c r="Q333" s="21"/>
      <c r="R333" s="21"/>
      <c r="S333" s="21"/>
      <c r="T333" s="21"/>
    </row>
    <row r="334" spans="8:20">
      <c r="H334" s="14"/>
      <c r="I334" s="14"/>
      <c r="J334" s="14"/>
      <c r="K334" s="14"/>
      <c r="L334" s="14"/>
      <c r="M334" s="14"/>
      <c r="O334" s="22"/>
      <c r="P334" s="21"/>
      <c r="Q334" s="21"/>
      <c r="R334" s="21"/>
      <c r="S334" s="21"/>
      <c r="T334" s="21"/>
    </row>
    <row r="335" spans="8:20">
      <c r="H335" s="14"/>
      <c r="I335" s="14"/>
      <c r="J335" s="14"/>
      <c r="K335" s="14"/>
      <c r="L335" s="14"/>
      <c r="M335" s="14"/>
      <c r="O335" s="22"/>
      <c r="P335" s="21"/>
      <c r="Q335" s="21"/>
      <c r="R335" s="21"/>
      <c r="S335" s="21"/>
      <c r="T335" s="21"/>
    </row>
    <row r="336" spans="8:20">
      <c r="H336" s="14"/>
      <c r="I336" s="14"/>
      <c r="J336" s="14"/>
      <c r="K336" s="14"/>
      <c r="L336" s="14"/>
      <c r="M336" s="14"/>
      <c r="O336" s="22"/>
      <c r="P336" s="21"/>
      <c r="Q336" s="21"/>
      <c r="R336" s="21"/>
      <c r="S336" s="21"/>
      <c r="T336" s="21"/>
    </row>
    <row r="337" spans="8:20">
      <c r="H337" s="14"/>
      <c r="I337" s="14"/>
      <c r="J337" s="14"/>
      <c r="K337" s="14"/>
      <c r="L337" s="14"/>
      <c r="M337" s="14"/>
      <c r="O337" s="22"/>
      <c r="P337" s="21"/>
      <c r="Q337" s="21"/>
      <c r="R337" s="21"/>
      <c r="S337" s="21"/>
      <c r="T337" s="21"/>
    </row>
    <row r="338" spans="8:20">
      <c r="H338" s="14"/>
      <c r="I338" s="14"/>
      <c r="J338" s="14"/>
      <c r="K338" s="14"/>
      <c r="L338" s="14"/>
      <c r="M338" s="14"/>
      <c r="O338" s="22"/>
      <c r="P338" s="21"/>
      <c r="Q338" s="21"/>
      <c r="R338" s="21"/>
      <c r="S338" s="21"/>
      <c r="T338" s="21"/>
    </row>
    <row r="339" spans="8:20">
      <c r="H339" s="14"/>
      <c r="I339" s="14"/>
      <c r="J339" s="14"/>
      <c r="K339" s="14"/>
      <c r="L339" s="14"/>
      <c r="M339" s="14"/>
      <c r="O339" s="22"/>
      <c r="P339" s="21"/>
      <c r="Q339" s="21"/>
      <c r="R339" s="21"/>
      <c r="S339" s="21"/>
      <c r="T339" s="21"/>
    </row>
    <row r="340" spans="8:20">
      <c r="H340" s="14"/>
      <c r="I340" s="14"/>
      <c r="J340" s="14"/>
      <c r="K340" s="14"/>
      <c r="L340" s="14"/>
      <c r="M340" s="14"/>
      <c r="O340" s="22"/>
      <c r="P340" s="21"/>
      <c r="Q340" s="21"/>
      <c r="R340" s="21"/>
      <c r="S340" s="21"/>
      <c r="T340" s="21"/>
    </row>
    <row r="341" spans="8:20">
      <c r="H341" s="14"/>
      <c r="I341" s="14"/>
      <c r="J341" s="14"/>
      <c r="K341" s="14"/>
      <c r="L341" s="14"/>
      <c r="M341" s="14"/>
      <c r="O341" s="22"/>
      <c r="P341" s="21"/>
      <c r="Q341" s="21"/>
      <c r="R341" s="21"/>
      <c r="S341" s="21"/>
      <c r="T341" s="21"/>
    </row>
    <row r="342" spans="8:20">
      <c r="H342" s="14"/>
      <c r="I342" s="14"/>
      <c r="J342" s="14"/>
      <c r="K342" s="14"/>
      <c r="L342" s="14"/>
      <c r="M342" s="14"/>
      <c r="O342" s="22"/>
      <c r="P342" s="21"/>
      <c r="Q342" s="21"/>
      <c r="R342" s="21"/>
      <c r="S342" s="21"/>
      <c r="T342" s="21"/>
    </row>
    <row r="343" spans="8:20">
      <c r="H343" s="14"/>
      <c r="I343" s="14"/>
      <c r="J343" s="14"/>
      <c r="K343" s="14"/>
      <c r="L343" s="14"/>
      <c r="M343" s="14"/>
      <c r="O343" s="22"/>
      <c r="P343" s="21"/>
      <c r="Q343" s="21"/>
      <c r="R343" s="21"/>
      <c r="S343" s="21"/>
      <c r="T343" s="21"/>
    </row>
    <row r="344" spans="8:20">
      <c r="H344" s="14"/>
      <c r="I344" s="14"/>
      <c r="J344" s="14"/>
      <c r="K344" s="14"/>
      <c r="L344" s="14"/>
      <c r="M344" s="14"/>
      <c r="O344" s="22"/>
      <c r="P344" s="21"/>
      <c r="Q344" s="21"/>
      <c r="R344" s="21"/>
      <c r="S344" s="21"/>
      <c r="T344" s="21"/>
    </row>
    <row r="345" spans="8:20">
      <c r="H345" s="14"/>
      <c r="I345" s="14"/>
      <c r="J345" s="14"/>
      <c r="K345" s="14"/>
      <c r="L345" s="14"/>
      <c r="M345" s="14"/>
      <c r="O345" s="22"/>
      <c r="P345" s="21"/>
      <c r="Q345" s="21"/>
      <c r="R345" s="21"/>
      <c r="S345" s="21"/>
      <c r="T345" s="21"/>
    </row>
    <row r="346" spans="8:20">
      <c r="H346" s="14"/>
      <c r="I346" s="14"/>
      <c r="J346" s="14"/>
      <c r="K346" s="14"/>
      <c r="L346" s="14"/>
      <c r="M346" s="14"/>
      <c r="O346" s="22"/>
      <c r="P346" s="21"/>
      <c r="Q346" s="21"/>
      <c r="R346" s="21"/>
      <c r="S346" s="21"/>
      <c r="T346" s="21"/>
    </row>
    <row r="347" spans="8:20">
      <c r="H347" s="14"/>
      <c r="I347" s="14"/>
      <c r="J347" s="14"/>
      <c r="K347" s="14"/>
      <c r="L347" s="14"/>
      <c r="M347" s="14"/>
      <c r="O347" s="22"/>
      <c r="P347" s="21"/>
      <c r="Q347" s="21"/>
      <c r="R347" s="21"/>
      <c r="S347" s="21"/>
      <c r="T347" s="21"/>
    </row>
    <row r="348" spans="8:20">
      <c r="H348" s="14"/>
      <c r="I348" s="14"/>
      <c r="J348" s="14"/>
      <c r="K348" s="14"/>
      <c r="L348" s="14"/>
      <c r="M348" s="14"/>
      <c r="O348" s="22"/>
      <c r="P348" s="21"/>
      <c r="Q348" s="21"/>
      <c r="R348" s="21"/>
      <c r="S348" s="21"/>
      <c r="T348" s="21"/>
    </row>
    <row r="349" spans="8:20">
      <c r="H349" s="14"/>
      <c r="I349" s="14"/>
      <c r="J349" s="14"/>
      <c r="K349" s="14"/>
      <c r="L349" s="14"/>
      <c r="M349" s="14"/>
      <c r="O349" s="22"/>
      <c r="P349" s="21"/>
      <c r="Q349" s="21"/>
      <c r="R349" s="21"/>
      <c r="S349" s="21"/>
      <c r="T349" s="21"/>
    </row>
    <row r="350" spans="8:20">
      <c r="H350" s="14"/>
      <c r="I350" s="14"/>
      <c r="J350" s="14"/>
      <c r="K350" s="14"/>
      <c r="L350" s="14"/>
      <c r="M350" s="14"/>
      <c r="O350" s="22"/>
      <c r="P350" s="21"/>
      <c r="Q350" s="21"/>
      <c r="R350" s="21"/>
      <c r="S350" s="21"/>
      <c r="T350" s="21"/>
    </row>
    <row r="351" spans="8:20">
      <c r="H351" s="14"/>
      <c r="I351" s="14"/>
      <c r="J351" s="14"/>
      <c r="K351" s="14"/>
      <c r="L351" s="14"/>
      <c r="M351" s="14"/>
      <c r="O351" s="22"/>
      <c r="P351" s="21"/>
      <c r="Q351" s="21"/>
      <c r="R351" s="21"/>
      <c r="S351" s="21"/>
      <c r="T351" s="21"/>
    </row>
    <row r="352" spans="8:20">
      <c r="H352" s="14"/>
      <c r="I352" s="14"/>
      <c r="J352" s="14"/>
      <c r="K352" s="14"/>
      <c r="L352" s="14"/>
      <c r="M352" s="14"/>
      <c r="O352" s="22"/>
      <c r="P352" s="21"/>
      <c r="Q352" s="21"/>
      <c r="R352" s="21"/>
      <c r="S352" s="21"/>
      <c r="T352" s="21"/>
    </row>
  </sheetData>
  <mergeCells count="3">
    <mergeCell ref="O1:T1"/>
    <mergeCell ref="V1:AA1"/>
    <mergeCell ref="AC1:AH1"/>
  </mergeCells>
  <phoneticPr fontId="4" type="noConversion"/>
  <conditionalFormatting sqref="H163:H273 AC57:AC106 V108:V156 O163:O292">
    <cfRule type="expression" dxfId="3" priority="16" stopIfTrue="1">
      <formula>H57&gt;0</formula>
    </cfRule>
  </conditionalFormatting>
  <conditionalFormatting sqref="A4:B4 A7:B7">
    <cfRule type="expression" dxfId="2" priority="15" stopIfTrue="1">
      <formula>A4&gt;0</formula>
    </cfRule>
  </conditionalFormatting>
  <conditionalFormatting sqref="N4:N156 N163:N65535 AB4:AB65535 U4:U156">
    <cfRule type="expression" dxfId="1" priority="19" stopIfTrue="1">
      <formula>OR(O4&lt;&gt;"",M4&lt;&gt;"")</formula>
    </cfRule>
  </conditionalFormatting>
  <conditionalFormatting sqref="U157:U65535">
    <cfRule type="expression" dxfId="0" priority="29"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8" r:id="rId4" name="Drop Down 2">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4" zoomScaleNormal="100" workbookViewId="0">
      <selection activeCell="O16" sqref="O16"/>
    </sheetView>
  </sheetViews>
  <sheetFormatPr defaultRowHeight="14.25"/>
  <cols>
    <col min="14" max="14" width="9.625" customWidth="1"/>
  </cols>
  <sheetData>
    <row r="1" spans="1:14" ht="20.25" customHeight="1">
      <c r="A1" s="8"/>
      <c r="B1" s="8"/>
      <c r="C1" s="8"/>
    </row>
    <row r="2" spans="1:14" ht="15.75">
      <c r="A2" s="8"/>
      <c r="B2" s="8"/>
      <c r="C2" s="8"/>
    </row>
    <row r="3" spans="1:14" ht="18" customHeight="1">
      <c r="A3" s="8"/>
      <c r="B3" s="8"/>
      <c r="C3" s="8"/>
    </row>
    <row r="4" spans="1:14">
      <c r="A4" s="189" t="s">
        <v>33</v>
      </c>
      <c r="B4" s="189"/>
      <c r="C4" s="189"/>
      <c r="D4" s="189"/>
      <c r="E4" s="189"/>
      <c r="F4" s="189"/>
      <c r="G4" s="189"/>
      <c r="H4" s="189"/>
      <c r="I4" s="189"/>
      <c r="J4" s="189"/>
      <c r="K4" s="189"/>
      <c r="L4" s="189"/>
      <c r="M4" s="189"/>
      <c r="N4" s="189"/>
    </row>
    <row r="5" spans="1:14">
      <c r="A5" s="192" t="s">
        <v>34</v>
      </c>
      <c r="B5" s="192"/>
      <c r="C5" s="192"/>
      <c r="D5" s="192"/>
      <c r="E5" s="192"/>
      <c r="F5" s="192"/>
      <c r="G5" s="192"/>
      <c r="H5" s="192" t="s">
        <v>41</v>
      </c>
      <c r="I5" s="192"/>
      <c r="J5" s="192"/>
      <c r="K5" s="192"/>
      <c r="L5" s="192"/>
      <c r="M5" s="192"/>
      <c r="N5" s="192"/>
    </row>
    <row r="6" spans="1:14">
      <c r="A6" s="192"/>
      <c r="B6" s="192"/>
      <c r="C6" s="192"/>
      <c r="D6" s="192"/>
      <c r="E6" s="192"/>
      <c r="F6" s="192"/>
      <c r="G6" s="192"/>
      <c r="H6" s="192"/>
      <c r="I6" s="192"/>
      <c r="J6" s="192"/>
      <c r="K6" s="192"/>
      <c r="L6" s="192"/>
      <c r="M6" s="192"/>
      <c r="N6" s="192"/>
    </row>
    <row r="7" spans="1:14" ht="15.75">
      <c r="A7" s="72"/>
      <c r="B7" s="72"/>
      <c r="C7" s="72"/>
      <c r="D7" s="72"/>
      <c r="E7" s="72"/>
      <c r="F7" s="72"/>
      <c r="G7" s="72"/>
      <c r="H7" s="72"/>
      <c r="I7" s="72"/>
      <c r="J7" s="72"/>
      <c r="K7" s="72"/>
      <c r="L7" s="72"/>
      <c r="M7" s="9"/>
    </row>
    <row r="8" spans="1:14" ht="15.75">
      <c r="A8" s="72"/>
      <c r="B8" s="72"/>
      <c r="C8" s="72"/>
      <c r="D8" s="72"/>
      <c r="E8" s="72"/>
      <c r="F8" s="72"/>
      <c r="G8" s="72"/>
      <c r="H8" s="72"/>
      <c r="I8" s="72"/>
      <c r="J8" s="72"/>
      <c r="K8" s="72"/>
      <c r="L8" s="72"/>
      <c r="M8" s="9"/>
    </row>
    <row r="9" spans="1:14" ht="15.75">
      <c r="A9" s="72"/>
      <c r="B9" s="72"/>
      <c r="C9" s="72"/>
      <c r="D9" s="72"/>
      <c r="E9" s="72"/>
      <c r="F9" s="72"/>
      <c r="G9" s="72"/>
      <c r="H9" s="72"/>
      <c r="I9" s="72"/>
      <c r="J9" s="72"/>
      <c r="K9" s="72"/>
      <c r="L9" s="72"/>
      <c r="M9" s="9"/>
    </row>
    <row r="10" spans="1:14" ht="15.75">
      <c r="A10" s="72"/>
      <c r="B10" s="72"/>
      <c r="C10" s="72"/>
      <c r="D10" s="72"/>
      <c r="E10" s="72"/>
      <c r="F10" s="72"/>
      <c r="G10" s="72"/>
      <c r="H10" s="72"/>
      <c r="I10" s="72"/>
      <c r="J10" s="72"/>
      <c r="K10" s="72"/>
      <c r="L10" s="72"/>
      <c r="M10" s="9"/>
    </row>
    <row r="11" spans="1:14" ht="15.75">
      <c r="A11" s="72"/>
      <c r="B11" s="72"/>
      <c r="C11" s="72"/>
      <c r="D11" s="72"/>
      <c r="E11" s="72"/>
      <c r="F11" s="72"/>
      <c r="G11" s="72"/>
      <c r="H11" s="72"/>
      <c r="I11" s="72"/>
      <c r="J11" s="72"/>
      <c r="K11" s="72"/>
      <c r="L11" s="72"/>
      <c r="M11" s="9"/>
    </row>
    <row r="12" spans="1:14" ht="15.75">
      <c r="A12" s="72"/>
      <c r="B12" s="72"/>
      <c r="C12" s="72"/>
      <c r="D12" s="72"/>
      <c r="E12" s="72"/>
      <c r="F12" s="72"/>
      <c r="G12" s="72"/>
      <c r="H12" s="72"/>
      <c r="I12" s="72"/>
      <c r="J12" s="72"/>
      <c r="K12" s="72"/>
      <c r="L12" s="72"/>
      <c r="M12" s="9"/>
    </row>
    <row r="13" spans="1:14" ht="15.75">
      <c r="A13" s="72"/>
      <c r="B13" s="72"/>
      <c r="C13" s="72"/>
      <c r="D13" s="72"/>
      <c r="E13" s="72"/>
      <c r="F13" s="72"/>
      <c r="G13" s="72"/>
      <c r="H13" s="72"/>
      <c r="I13" s="72"/>
      <c r="J13" s="72"/>
      <c r="K13" s="72"/>
      <c r="L13" s="72"/>
      <c r="M13" s="9"/>
    </row>
    <row r="14" spans="1:14" ht="15.75">
      <c r="A14" s="72"/>
      <c r="B14" s="72"/>
      <c r="C14" s="72"/>
      <c r="D14" s="72"/>
      <c r="E14" s="72"/>
      <c r="F14" s="72"/>
      <c r="G14" s="72"/>
      <c r="H14" s="72"/>
      <c r="I14" s="72"/>
      <c r="J14" s="72"/>
      <c r="K14" s="72"/>
      <c r="L14" s="72"/>
      <c r="M14" s="9"/>
    </row>
    <row r="15" spans="1:14" ht="15.75">
      <c r="A15" s="72"/>
      <c r="B15" s="72"/>
      <c r="C15" s="72"/>
      <c r="D15" s="72"/>
      <c r="E15" s="72"/>
      <c r="F15" s="72"/>
      <c r="G15" s="72"/>
      <c r="H15" s="72"/>
      <c r="I15" s="72"/>
      <c r="J15" s="72"/>
      <c r="K15" s="72"/>
      <c r="L15" s="72"/>
      <c r="M15" s="9"/>
    </row>
    <row r="16" spans="1:14" ht="15.75">
      <c r="A16" s="72"/>
      <c r="B16" s="72"/>
      <c r="C16" s="72"/>
      <c r="D16" s="72"/>
      <c r="E16" s="72"/>
      <c r="F16" s="72"/>
      <c r="G16" s="72"/>
      <c r="H16" s="72"/>
      <c r="I16" s="72"/>
      <c r="J16" s="72"/>
      <c r="K16" s="72"/>
      <c r="L16" s="72"/>
      <c r="M16" s="9"/>
    </row>
    <row r="17" spans="1:14" ht="15.75">
      <c r="A17" s="72"/>
      <c r="B17" s="72"/>
      <c r="C17" s="72"/>
      <c r="D17" s="72"/>
      <c r="E17" s="72"/>
      <c r="F17" s="72"/>
      <c r="G17" s="72"/>
      <c r="H17" s="72"/>
      <c r="I17" s="72"/>
      <c r="J17" s="72"/>
      <c r="K17" s="72"/>
      <c r="L17" s="72"/>
      <c r="M17" s="9"/>
    </row>
    <row r="18" spans="1:14" ht="15.75">
      <c r="A18" s="72"/>
      <c r="B18" s="72"/>
      <c r="C18" s="72"/>
      <c r="D18" s="72"/>
      <c r="E18" s="72"/>
      <c r="F18" s="72"/>
      <c r="G18" s="72"/>
      <c r="H18" s="72"/>
      <c r="I18" s="72"/>
      <c r="J18" s="72"/>
      <c r="K18" s="72"/>
      <c r="L18" s="72"/>
      <c r="M18" s="9"/>
    </row>
    <row r="19" spans="1:14" ht="15.75">
      <c r="A19" s="72"/>
      <c r="B19" s="72"/>
      <c r="C19" s="72"/>
      <c r="D19" s="72"/>
      <c r="E19" s="72"/>
      <c r="F19" s="72"/>
      <c r="G19" s="72"/>
      <c r="H19" s="72"/>
      <c r="I19" s="72"/>
      <c r="J19" s="72"/>
      <c r="K19" s="72"/>
      <c r="L19" s="72"/>
      <c r="M19" s="9"/>
    </row>
    <row r="20" spans="1:14" ht="15.75">
      <c r="A20" s="72"/>
      <c r="B20" s="72"/>
      <c r="C20" s="72"/>
      <c r="D20" s="72"/>
      <c r="E20" s="72"/>
      <c r="F20" s="72"/>
      <c r="G20" s="72"/>
      <c r="H20" s="72"/>
      <c r="I20" s="72"/>
      <c r="J20" s="72"/>
      <c r="K20" s="72"/>
      <c r="L20" s="72"/>
      <c r="M20" s="9"/>
    </row>
    <row r="21" spans="1:14" ht="15.75" customHeight="1">
      <c r="A21" s="192" t="s">
        <v>298</v>
      </c>
      <c r="B21" s="192"/>
      <c r="C21" s="192"/>
      <c r="D21" s="192"/>
      <c r="E21" s="192"/>
      <c r="F21" s="192"/>
      <c r="G21" s="192"/>
      <c r="H21" s="191" t="s">
        <v>32</v>
      </c>
      <c r="I21" s="191"/>
      <c r="J21" s="191"/>
      <c r="K21" s="191"/>
      <c r="L21" s="191"/>
      <c r="M21" s="191"/>
      <c r="N21" s="191"/>
    </row>
    <row r="22" spans="1:14" ht="15.75" customHeight="1">
      <c r="A22" s="192"/>
      <c r="B22" s="192"/>
      <c r="C22" s="192"/>
      <c r="D22" s="192"/>
      <c r="E22" s="192"/>
      <c r="F22" s="192"/>
      <c r="G22" s="192"/>
      <c r="H22" s="191"/>
      <c r="I22" s="191"/>
      <c r="J22" s="191"/>
      <c r="K22" s="191"/>
      <c r="L22" s="191"/>
      <c r="M22" s="191"/>
      <c r="N22" s="191"/>
    </row>
    <row r="23" spans="1:14" ht="15.75">
      <c r="A23" s="72"/>
      <c r="B23" s="72"/>
      <c r="C23" s="72"/>
      <c r="D23" s="72"/>
      <c r="E23" s="72"/>
      <c r="F23" s="72"/>
      <c r="G23" s="72"/>
      <c r="H23" s="72"/>
      <c r="I23" s="72"/>
      <c r="J23" s="72"/>
      <c r="K23" s="72"/>
      <c r="L23" s="72"/>
      <c r="M23" s="9"/>
    </row>
    <row r="24" spans="1:14" ht="15.75">
      <c r="A24" s="72"/>
      <c r="B24" s="72"/>
      <c r="C24" s="72"/>
      <c r="D24" s="72"/>
      <c r="E24" s="72"/>
      <c r="F24" s="72"/>
      <c r="G24" s="72"/>
      <c r="H24" s="72"/>
      <c r="I24" s="72"/>
      <c r="J24" s="72"/>
      <c r="K24" s="72"/>
      <c r="L24" s="72"/>
      <c r="M24" s="9"/>
    </row>
    <row r="25" spans="1:14" ht="15.75">
      <c r="A25" s="72"/>
      <c r="B25" s="72"/>
      <c r="C25" s="72"/>
      <c r="D25" s="72"/>
      <c r="E25" s="72"/>
      <c r="F25" s="72"/>
      <c r="G25" s="72"/>
      <c r="H25" s="72"/>
      <c r="I25" s="72"/>
      <c r="J25" s="72"/>
      <c r="K25" s="72"/>
      <c r="L25" s="72"/>
      <c r="M25" s="9"/>
    </row>
    <row r="26" spans="1:14" ht="15.75">
      <c r="A26" s="72"/>
      <c r="B26" s="72"/>
      <c r="C26" s="72"/>
      <c r="D26" s="72"/>
      <c r="E26" s="72"/>
      <c r="F26" s="72"/>
      <c r="G26" s="72"/>
      <c r="H26" s="72"/>
      <c r="I26" s="72"/>
      <c r="J26" s="72"/>
      <c r="K26" s="72"/>
      <c r="L26" s="72"/>
      <c r="M26" s="9"/>
    </row>
    <row r="27" spans="1:14" ht="15.75">
      <c r="A27" s="72"/>
      <c r="B27" s="72"/>
      <c r="C27" s="72"/>
      <c r="D27" s="72"/>
      <c r="E27" s="72"/>
      <c r="F27" s="72"/>
      <c r="G27" s="72"/>
      <c r="H27" s="72"/>
      <c r="I27" s="72"/>
      <c r="J27" s="72"/>
      <c r="K27" s="72"/>
      <c r="L27" s="72"/>
      <c r="M27" s="9"/>
    </row>
    <row r="28" spans="1:14" ht="15.75">
      <c r="A28" s="72"/>
      <c r="B28" s="72"/>
      <c r="C28" s="72"/>
      <c r="D28" s="72"/>
      <c r="E28" s="72"/>
      <c r="F28" s="72"/>
      <c r="G28" s="72"/>
      <c r="H28" s="72"/>
      <c r="I28" s="72"/>
      <c r="J28" s="72"/>
      <c r="K28" s="72"/>
      <c r="L28" s="72"/>
      <c r="M28" s="9"/>
    </row>
    <row r="29" spans="1:14" ht="15.75">
      <c r="A29" s="72"/>
      <c r="B29" s="72"/>
      <c r="C29" s="72"/>
      <c r="D29" s="72"/>
      <c r="E29" s="72"/>
      <c r="F29" s="72"/>
      <c r="G29" s="72"/>
      <c r="H29" s="72"/>
      <c r="I29" s="72"/>
      <c r="J29" s="72"/>
      <c r="K29" s="72"/>
      <c r="L29" s="72"/>
      <c r="M29" s="9"/>
    </row>
    <row r="30" spans="1:14" ht="15.75">
      <c r="A30" s="72"/>
      <c r="B30" s="72"/>
      <c r="C30" s="72"/>
      <c r="D30" s="72"/>
      <c r="E30" s="72"/>
      <c r="F30" s="72"/>
      <c r="G30" s="72"/>
      <c r="H30" s="72"/>
      <c r="I30" s="72"/>
      <c r="J30" s="72"/>
      <c r="K30" s="72"/>
      <c r="L30" s="72"/>
      <c r="M30" s="9"/>
    </row>
    <row r="31" spans="1:14" ht="15.75">
      <c r="A31" s="72"/>
      <c r="B31" s="72"/>
      <c r="C31" s="72"/>
      <c r="D31" s="72"/>
      <c r="E31" s="72"/>
      <c r="F31" s="72"/>
      <c r="G31" s="72"/>
      <c r="H31" s="72"/>
      <c r="I31" s="72"/>
      <c r="J31" s="72"/>
      <c r="K31" s="72"/>
      <c r="L31" s="72"/>
      <c r="M31" s="9"/>
    </row>
    <row r="32" spans="1:14" ht="15.75">
      <c r="A32" s="72"/>
      <c r="B32" s="72"/>
      <c r="C32" s="72"/>
      <c r="D32" s="72"/>
      <c r="E32" s="72"/>
      <c r="F32" s="72"/>
      <c r="G32" s="72"/>
      <c r="H32" s="72"/>
      <c r="I32" s="72"/>
      <c r="J32" s="72"/>
      <c r="K32" s="72"/>
      <c r="L32" s="72"/>
      <c r="M32" s="9"/>
    </row>
    <row r="33" spans="1:13" ht="15.75">
      <c r="A33" s="72"/>
      <c r="B33" s="72"/>
      <c r="C33" s="72"/>
      <c r="D33" s="72"/>
      <c r="E33" s="72"/>
      <c r="F33" s="72"/>
      <c r="G33" s="72"/>
      <c r="H33" s="72"/>
      <c r="I33" s="72"/>
      <c r="J33" s="72"/>
      <c r="K33" s="72"/>
      <c r="L33" s="72"/>
      <c r="M33" s="9"/>
    </row>
    <row r="34" spans="1:13" ht="15.75">
      <c r="A34" s="72"/>
      <c r="B34" s="72"/>
      <c r="C34" s="72"/>
      <c r="D34" s="72"/>
      <c r="E34" s="72"/>
      <c r="F34" s="72"/>
      <c r="G34" s="72"/>
      <c r="H34" s="72"/>
      <c r="I34" s="72"/>
      <c r="J34" s="72"/>
      <c r="K34" s="72"/>
      <c r="L34" s="72"/>
      <c r="M34" s="9"/>
    </row>
    <row r="35" spans="1:13" ht="15.75">
      <c r="A35" s="72"/>
      <c r="B35" s="72"/>
      <c r="C35" s="72"/>
      <c r="D35" s="72"/>
      <c r="E35" s="72"/>
      <c r="F35" s="72"/>
      <c r="G35" s="72"/>
      <c r="H35" s="72"/>
      <c r="I35" s="72"/>
      <c r="J35" s="72"/>
      <c r="K35" s="72"/>
      <c r="L35" s="72"/>
      <c r="M35" s="9"/>
    </row>
    <row r="36" spans="1:13" ht="15.75">
      <c r="A36" s="72"/>
      <c r="B36" s="72"/>
      <c r="C36" s="72"/>
      <c r="D36" s="72"/>
      <c r="E36" s="72"/>
      <c r="F36" s="72"/>
      <c r="G36" s="72"/>
      <c r="H36" s="72"/>
      <c r="I36" s="72"/>
      <c r="J36" s="72"/>
      <c r="K36" s="72"/>
      <c r="L36" s="72"/>
      <c r="M36" s="9"/>
    </row>
    <row r="37" spans="1:13" ht="15.75">
      <c r="A37" s="5" t="s">
        <v>37</v>
      </c>
      <c r="B37" s="10"/>
      <c r="C37" s="10"/>
      <c r="D37" s="72"/>
      <c r="E37" s="72"/>
      <c r="F37" s="72"/>
      <c r="G37" s="72"/>
      <c r="H37" s="190"/>
      <c r="I37" s="190"/>
      <c r="J37" s="190"/>
      <c r="K37" s="190"/>
      <c r="L37" s="190"/>
      <c r="M37" s="9"/>
    </row>
    <row r="38" spans="1:13" ht="15.75">
      <c r="A38" s="72"/>
      <c r="B38" s="72"/>
      <c r="C38" s="72"/>
      <c r="D38" s="72"/>
      <c r="E38" s="72"/>
      <c r="F38" s="72"/>
      <c r="G38" s="72"/>
      <c r="H38" s="72"/>
      <c r="I38" s="72"/>
      <c r="J38" s="72"/>
      <c r="K38" s="72"/>
      <c r="L38" s="72"/>
      <c r="M38" s="9"/>
    </row>
    <row r="39" spans="1:13" ht="15.75">
      <c r="H39" s="72"/>
      <c r="I39" s="72"/>
      <c r="J39" s="72"/>
      <c r="K39" s="72"/>
      <c r="L39" s="72"/>
      <c r="M39" s="9"/>
    </row>
    <row r="40" spans="1:13" ht="15.75">
      <c r="H40" s="72"/>
      <c r="I40" s="72"/>
      <c r="J40" s="72"/>
      <c r="K40" s="72"/>
      <c r="L40" s="72"/>
      <c r="M40" s="9"/>
    </row>
    <row r="41" spans="1:13" ht="15.75">
      <c r="H41" s="72"/>
      <c r="I41" s="72"/>
      <c r="J41" s="72"/>
      <c r="K41" s="72"/>
      <c r="L41" s="72"/>
      <c r="M41" s="9"/>
    </row>
    <row r="42" spans="1:13" ht="15.75">
      <c r="H42" s="72"/>
      <c r="I42" s="72"/>
      <c r="J42" s="72"/>
      <c r="K42" s="72"/>
      <c r="L42" s="72"/>
      <c r="M42" s="9"/>
    </row>
    <row r="43" spans="1:13" ht="15.75">
      <c r="H43" s="72"/>
      <c r="I43" s="72"/>
      <c r="J43" s="72"/>
      <c r="K43" s="72"/>
      <c r="L43" s="72"/>
      <c r="M43" s="9"/>
    </row>
    <row r="44" spans="1:13" ht="15.75">
      <c r="H44" s="72"/>
      <c r="I44" s="72"/>
      <c r="J44" s="72"/>
      <c r="K44" s="72"/>
      <c r="L44" s="72"/>
      <c r="M44" s="9"/>
    </row>
    <row r="45" spans="1:13" ht="15.75">
      <c r="H45" s="72"/>
      <c r="I45" s="72"/>
      <c r="J45" s="72"/>
      <c r="K45" s="72"/>
      <c r="L45" s="72"/>
      <c r="M45" s="9"/>
    </row>
    <row r="46" spans="1:13" ht="15.75">
      <c r="H46" s="72"/>
      <c r="I46" s="72"/>
      <c r="J46" s="72"/>
      <c r="K46" s="72"/>
      <c r="L46" s="72"/>
      <c r="M46" s="9"/>
    </row>
    <row r="47" spans="1:13" ht="15.75">
      <c r="H47" s="72"/>
      <c r="I47" s="72"/>
      <c r="J47" s="72"/>
      <c r="K47" s="72"/>
      <c r="L47" s="72"/>
      <c r="M47" s="9"/>
    </row>
    <row r="48" spans="1:13" ht="15.75">
      <c r="H48" s="72"/>
      <c r="I48" s="72"/>
      <c r="J48" s="72"/>
      <c r="K48" s="72"/>
      <c r="L48" s="72"/>
      <c r="M48" s="9"/>
    </row>
    <row r="49" spans="8:13" ht="15.75">
      <c r="H49" s="72"/>
      <c r="I49" s="72"/>
      <c r="J49" s="72"/>
      <c r="K49" s="72"/>
      <c r="L49" s="72"/>
      <c r="M49" s="9"/>
    </row>
    <row r="50" spans="8:13" ht="15.75">
      <c r="H50" s="72"/>
      <c r="I50" s="72"/>
      <c r="J50" s="72"/>
      <c r="K50" s="72"/>
      <c r="L50" s="72"/>
      <c r="M50" s="9"/>
    </row>
    <row r="51" spans="8:13" ht="15.75">
      <c r="H51" s="72"/>
      <c r="I51" s="72"/>
      <c r="J51" s="72"/>
      <c r="K51" s="72"/>
      <c r="L51" s="72"/>
      <c r="M51" s="9"/>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5"/>
  <sheetViews>
    <sheetView showGridLines="0" workbookViewId="0">
      <pane xSplit="12" topLeftCell="M1" activePane="topRight" state="frozenSplit"/>
      <selection pane="topRight" activeCell="O13" sqref="O13"/>
    </sheetView>
  </sheetViews>
  <sheetFormatPr defaultRowHeight="15.75"/>
  <cols>
    <col min="1" max="1" width="9" style="85"/>
    <col min="2" max="2" width="9" style="85" customWidth="1"/>
    <col min="3" max="3" width="10.25" style="85" customWidth="1"/>
    <col min="4" max="9" width="9" style="85" customWidth="1"/>
    <col min="10" max="10" width="11.125" style="85" bestFit="1" customWidth="1"/>
    <col min="11" max="12" width="9" style="85" customWidth="1"/>
    <col min="13" max="16384" width="9" style="85"/>
  </cols>
  <sheetData>
    <row r="1" spans="1:12">
      <c r="G1" s="137"/>
    </row>
    <row r="3" spans="1:12" ht="13.5" customHeight="1"/>
    <row r="4" spans="1:12">
      <c r="A4" s="100" t="s">
        <v>59</v>
      </c>
      <c r="B4" s="99">
        <f>通信行业周报!H7</f>
        <v>41891</v>
      </c>
      <c r="C4" s="99"/>
      <c r="D4" s="98"/>
    </row>
    <row r="5" spans="1:12" ht="24" customHeight="1" thickBot="1">
      <c r="A5" s="193" t="s">
        <v>58</v>
      </c>
      <c r="B5" s="194"/>
      <c r="C5" s="194"/>
      <c r="D5" s="194"/>
      <c r="E5" s="194"/>
      <c r="F5" s="194"/>
      <c r="G5" s="194"/>
      <c r="H5" s="194"/>
      <c r="I5" s="194"/>
      <c r="J5" s="194"/>
      <c r="K5" s="194"/>
      <c r="L5" s="194"/>
    </row>
    <row r="6" spans="1:12" s="95" customFormat="1" ht="16.5" customHeight="1">
      <c r="A6" s="199" t="s">
        <v>57</v>
      </c>
      <c r="B6" s="200"/>
      <c r="C6" s="197" t="s">
        <v>56</v>
      </c>
      <c r="D6" s="198" t="s">
        <v>55</v>
      </c>
      <c r="E6" s="198"/>
      <c r="F6" s="198"/>
      <c r="G6" s="203" t="s">
        <v>54</v>
      </c>
      <c r="H6" s="204"/>
      <c r="I6" s="205"/>
      <c r="J6" s="97" t="s">
        <v>111</v>
      </c>
      <c r="K6" s="198" t="s">
        <v>53</v>
      </c>
      <c r="L6" s="198"/>
    </row>
    <row r="7" spans="1:12" s="95" customFormat="1" ht="16.5" customHeight="1">
      <c r="A7" s="201"/>
      <c r="B7" s="202"/>
      <c r="C7" s="198"/>
      <c r="D7" s="96" t="s">
        <v>52</v>
      </c>
      <c r="E7" s="96" t="s">
        <v>51</v>
      </c>
      <c r="F7" s="96" t="s">
        <v>50</v>
      </c>
      <c r="G7" s="96" t="s">
        <v>52</v>
      </c>
      <c r="H7" s="96" t="s">
        <v>51</v>
      </c>
      <c r="I7" s="96" t="s">
        <v>50</v>
      </c>
      <c r="J7" s="96" t="s">
        <v>109</v>
      </c>
      <c r="K7" s="96" t="s">
        <v>109</v>
      </c>
      <c r="L7" s="96" t="s">
        <v>110</v>
      </c>
    </row>
    <row r="8" spans="1:12">
      <c r="A8" s="94" t="s">
        <v>93</v>
      </c>
      <c r="B8" s="94" t="s">
        <v>76</v>
      </c>
      <c r="C8" s="94" t="s">
        <v>101</v>
      </c>
      <c r="D8" s="165">
        <v>3.2916392363396829</v>
      </c>
      <c r="E8" s="165">
        <v>3.2916392363396829</v>
      </c>
      <c r="F8" s="165">
        <v>12.356462895033538</v>
      </c>
      <c r="G8" s="165">
        <v>13.950121766128818</v>
      </c>
      <c r="H8" s="165">
        <v>13.950121766128818</v>
      </c>
      <c r="I8" s="165">
        <v>403.09222986532245</v>
      </c>
      <c r="J8" s="165">
        <v>33.938999176025391</v>
      </c>
      <c r="K8" s="165">
        <v>59.587982177734375</v>
      </c>
      <c r="L8" s="165">
        <v>45.087863922119141</v>
      </c>
    </row>
    <row r="9" spans="1:12">
      <c r="A9" s="94" t="s">
        <v>96</v>
      </c>
      <c r="B9" s="94" t="s">
        <v>88</v>
      </c>
      <c r="C9" s="94" t="s">
        <v>100</v>
      </c>
      <c r="D9" s="165">
        <v>7.9444444444444429</v>
      </c>
      <c r="E9" s="165">
        <v>7.9444444444444429</v>
      </c>
      <c r="F9" s="165">
        <v>37.836247638382979</v>
      </c>
      <c r="G9" s="165">
        <v>22.262935844496198</v>
      </c>
      <c r="H9" s="165">
        <v>22.262935844496198</v>
      </c>
      <c r="I9" s="165">
        <v>539.73818735592477</v>
      </c>
      <c r="J9" s="165">
        <v>41.893058776855469</v>
      </c>
      <c r="K9" s="165">
        <v>84.075141906738281</v>
      </c>
      <c r="L9" s="165">
        <v>61.647438049316406</v>
      </c>
    </row>
    <row r="10" spans="1:12">
      <c r="A10" s="94" t="s">
        <v>108</v>
      </c>
      <c r="B10" s="94" t="s">
        <v>124</v>
      </c>
      <c r="C10" s="94" t="s">
        <v>131</v>
      </c>
      <c r="D10" s="165">
        <v>6.5804066543438067</v>
      </c>
      <c r="E10" s="165">
        <v>6.5804066543438067</v>
      </c>
      <c r="F10" s="165">
        <v>36.154075904184779</v>
      </c>
      <c r="G10" s="165">
        <v>12.778183501395773</v>
      </c>
      <c r="H10" s="165">
        <v>12.778183501395773</v>
      </c>
      <c r="I10" s="165">
        <v>368.87803480886453</v>
      </c>
      <c r="J10" s="165">
        <v>32.705615997314453</v>
      </c>
      <c r="K10" s="165">
        <v>29.385847091674805</v>
      </c>
      <c r="L10" s="165">
        <v>35.414516448974609</v>
      </c>
    </row>
    <row r="11" spans="1:12">
      <c r="A11" s="94" t="s">
        <v>94</v>
      </c>
      <c r="B11" s="94" t="s">
        <v>125</v>
      </c>
      <c r="C11" s="94" t="s">
        <v>99</v>
      </c>
      <c r="D11" s="165">
        <v>2.6504297994269344</v>
      </c>
      <c r="E11" s="165">
        <v>2.6504297994269344</v>
      </c>
      <c r="F11" s="165">
        <v>9.8905282058702646</v>
      </c>
      <c r="G11" s="165">
        <v>8.3563003006270051</v>
      </c>
      <c r="H11" s="165">
        <v>8.3563003006270051</v>
      </c>
      <c r="I11" s="165">
        <v>195.58351099336127</v>
      </c>
      <c r="J11" s="165">
        <v>17.486270904541016</v>
      </c>
      <c r="K11" s="165">
        <v>107.50896453857422</v>
      </c>
      <c r="L11" s="165">
        <v>27.031658172607422</v>
      </c>
    </row>
    <row r="12" spans="1:12">
      <c r="A12" s="94" t="s">
        <v>102</v>
      </c>
      <c r="B12" s="94" t="s">
        <v>126</v>
      </c>
      <c r="C12" s="94" t="s">
        <v>103</v>
      </c>
      <c r="D12" s="165">
        <v>0</v>
      </c>
      <c r="E12" s="165">
        <v>0</v>
      </c>
      <c r="F12" s="165">
        <v>7.4815125938341831</v>
      </c>
      <c r="G12" s="165">
        <v>0</v>
      </c>
      <c r="H12" s="165">
        <v>0</v>
      </c>
      <c r="I12" s="165">
        <v>288.29743972246706</v>
      </c>
      <c r="J12" s="165">
        <v>54.759784698486328</v>
      </c>
      <c r="K12" s="165">
        <v>12.582886695861816</v>
      </c>
      <c r="L12" s="165">
        <v>41.558441162109375</v>
      </c>
    </row>
    <row r="13" spans="1:12">
      <c r="A13" s="94" t="s">
        <v>98</v>
      </c>
      <c r="B13" s="94" t="s">
        <v>127</v>
      </c>
      <c r="C13" s="94" t="s">
        <v>130</v>
      </c>
      <c r="D13" s="165">
        <v>3.6933797909407762</v>
      </c>
      <c r="E13" s="165">
        <v>3.6933797909407762</v>
      </c>
      <c r="F13" s="165">
        <v>47.582056857259204</v>
      </c>
      <c r="G13" s="165">
        <v>22.767694729383766</v>
      </c>
      <c r="H13" s="165">
        <v>22.767694729383766</v>
      </c>
      <c r="I13" s="165">
        <v>626.66188970141764</v>
      </c>
      <c r="J13" s="165">
        <v>30.348766326904297</v>
      </c>
      <c r="K13" s="165">
        <v>27.849702835083008</v>
      </c>
      <c r="L13" s="165">
        <v>30.127801895141602</v>
      </c>
    </row>
    <row r="14" spans="1:12">
      <c r="A14" s="94" t="s">
        <v>95</v>
      </c>
      <c r="B14" s="94" t="s">
        <v>91</v>
      </c>
      <c r="C14" s="94" t="s">
        <v>104</v>
      </c>
      <c r="D14" s="165">
        <v>4.1176470588235148</v>
      </c>
      <c r="E14" s="165">
        <v>4.1176470588235148</v>
      </c>
      <c r="F14" s="165">
        <v>68.506226880837488</v>
      </c>
      <c r="G14" s="165">
        <v>30.13092031191967</v>
      </c>
      <c r="H14" s="165">
        <v>30.13092031191967</v>
      </c>
      <c r="I14" s="165">
        <v>380.82517498817623</v>
      </c>
      <c r="J14" s="165">
        <v>60.113212585449219</v>
      </c>
      <c r="K14" s="165">
        <v>209.96713256835937</v>
      </c>
      <c r="L14" s="165">
        <v>101.27970886230469</v>
      </c>
    </row>
    <row r="15" spans="1:12">
      <c r="A15" s="94" t="s">
        <v>105</v>
      </c>
      <c r="B15" s="94" t="s">
        <v>128</v>
      </c>
      <c r="C15" s="94" t="s">
        <v>106</v>
      </c>
      <c r="D15" s="165">
        <v>7.2524407252440692</v>
      </c>
      <c r="E15" s="165">
        <v>7.2524407252440692</v>
      </c>
      <c r="F15" s="165">
        <v>20.722135007849296</v>
      </c>
      <c r="G15" s="165">
        <v>18.130862709073885</v>
      </c>
      <c r="H15" s="165">
        <v>18.130862709073885</v>
      </c>
      <c r="I15" s="165">
        <v>450.915803577345</v>
      </c>
      <c r="J15" s="165">
        <v>67.69366455078125</v>
      </c>
      <c r="K15" s="165">
        <v>134.51780700683594</v>
      </c>
      <c r="L15" s="165">
        <v>174.25706481933594</v>
      </c>
    </row>
    <row r="16" spans="1:12">
      <c r="A16" s="108" t="s">
        <v>97</v>
      </c>
      <c r="B16" s="108" t="s">
        <v>129</v>
      </c>
      <c r="C16" s="108" t="s">
        <v>107</v>
      </c>
      <c r="D16" s="166">
        <v>7.6207097149505243</v>
      </c>
      <c r="E16" s="166">
        <v>7.6207097149505243</v>
      </c>
      <c r="F16" s="166">
        <v>62.6195165517913</v>
      </c>
      <c r="G16" s="166">
        <v>4.1094740310754112</v>
      </c>
      <c r="H16" s="166">
        <v>4.1094740310754112</v>
      </c>
      <c r="I16" s="166">
        <v>180.89327623798428</v>
      </c>
      <c r="J16" s="166">
        <v>28.413455963134766</v>
      </c>
      <c r="K16" s="166">
        <v>6.6767606735229492</v>
      </c>
      <c r="L16" s="166">
        <v>17.051914215087891</v>
      </c>
    </row>
    <row r="17" spans="1:26">
      <c r="A17" s="88"/>
      <c r="B17" s="88"/>
      <c r="C17" s="88"/>
      <c r="D17" s="88"/>
      <c r="E17" s="88"/>
      <c r="F17" s="88"/>
      <c r="G17" s="88"/>
      <c r="H17" s="88"/>
      <c r="I17" s="88"/>
      <c r="J17" s="88"/>
      <c r="K17" s="88"/>
      <c r="L17" s="88"/>
      <c r="M17" s="92"/>
      <c r="N17" s="91"/>
      <c r="O17" s="91"/>
      <c r="P17" s="91"/>
      <c r="Q17" s="91"/>
      <c r="R17" s="91"/>
      <c r="S17" s="91"/>
      <c r="T17" s="91"/>
      <c r="U17" s="91"/>
      <c r="V17" s="91"/>
      <c r="W17" s="91"/>
      <c r="X17" s="91"/>
      <c r="Y17" s="91"/>
      <c r="Z17" s="91"/>
    </row>
    <row r="18" spans="1:26">
      <c r="A18" s="5" t="s">
        <v>112</v>
      </c>
      <c r="B18" s="88"/>
      <c r="C18" s="88"/>
      <c r="D18" s="88"/>
      <c r="E18" s="88"/>
      <c r="F18" s="88"/>
      <c r="G18" s="88"/>
      <c r="H18" s="88"/>
      <c r="I18" s="88"/>
      <c r="J18" s="88"/>
      <c r="K18" s="88"/>
      <c r="L18" s="88"/>
      <c r="M18" s="92"/>
      <c r="N18" s="91"/>
      <c r="O18" s="91"/>
      <c r="P18" s="91"/>
      <c r="Q18" s="91"/>
      <c r="R18" s="91"/>
      <c r="S18" s="91"/>
      <c r="T18" s="91"/>
      <c r="U18" s="91"/>
      <c r="V18" s="91"/>
      <c r="W18" s="91"/>
      <c r="X18" s="91"/>
      <c r="Y18" s="91"/>
      <c r="Z18" s="91"/>
    </row>
    <row r="19" spans="1:26">
      <c r="A19" s="88"/>
      <c r="B19" s="88"/>
      <c r="C19" s="88"/>
      <c r="D19" s="88"/>
      <c r="E19" s="88"/>
      <c r="F19" s="88"/>
      <c r="G19" s="88"/>
      <c r="H19" s="88"/>
      <c r="I19" s="88"/>
      <c r="J19" s="88"/>
      <c r="K19" s="88"/>
      <c r="L19" s="88"/>
      <c r="M19" s="92"/>
      <c r="N19" s="91"/>
      <c r="O19" s="91"/>
      <c r="P19" s="91"/>
      <c r="Q19" s="91"/>
      <c r="R19" s="91"/>
      <c r="S19" s="91"/>
      <c r="T19" s="91"/>
      <c r="U19" s="91"/>
      <c r="V19" s="91"/>
      <c r="W19" s="91"/>
      <c r="X19" s="91"/>
      <c r="Y19" s="91"/>
      <c r="Z19" s="91"/>
    </row>
    <row r="20" spans="1:26">
      <c r="A20" s="88"/>
      <c r="B20" s="88"/>
      <c r="C20" s="88"/>
      <c r="D20" s="88"/>
      <c r="E20" s="88"/>
      <c r="F20" s="88"/>
      <c r="G20" s="88"/>
      <c r="H20" s="88"/>
      <c r="I20" s="88"/>
      <c r="J20" s="88"/>
      <c r="K20" s="88"/>
      <c r="L20" s="88"/>
      <c r="M20" s="92"/>
      <c r="N20" s="91"/>
      <c r="O20" s="91"/>
      <c r="P20" s="91"/>
      <c r="Q20" s="91"/>
      <c r="R20" s="91"/>
      <c r="S20" s="91"/>
      <c r="T20" s="91"/>
      <c r="U20" s="91"/>
      <c r="V20" s="91"/>
      <c r="W20" s="91"/>
      <c r="X20" s="91"/>
      <c r="Y20" s="91"/>
      <c r="Z20" s="91"/>
    </row>
    <row r="21" spans="1:26">
      <c r="A21" s="88"/>
      <c r="B21" s="88"/>
      <c r="C21" s="88"/>
      <c r="D21" s="88"/>
      <c r="E21" s="88"/>
      <c r="F21" s="88"/>
      <c r="G21" s="88"/>
      <c r="H21" s="88"/>
      <c r="I21" s="88"/>
      <c r="J21" s="88"/>
      <c r="K21" s="88"/>
      <c r="L21" s="88"/>
      <c r="M21" s="92"/>
      <c r="N21" s="91"/>
      <c r="O21" s="91"/>
      <c r="P21" s="91"/>
      <c r="Q21" s="91"/>
      <c r="R21" s="91"/>
      <c r="S21" s="91"/>
      <c r="T21" s="91"/>
      <c r="U21" s="91"/>
      <c r="V21" s="91"/>
      <c r="W21" s="91"/>
      <c r="X21" s="91"/>
      <c r="Y21" s="91"/>
      <c r="Z21" s="91"/>
    </row>
    <row r="22" spans="1:26">
      <c r="A22" s="88"/>
      <c r="B22" s="88"/>
      <c r="C22" s="88"/>
      <c r="D22" s="88"/>
      <c r="E22" s="88"/>
      <c r="F22" s="88"/>
      <c r="G22" s="88"/>
      <c r="H22" s="88"/>
      <c r="I22" s="88"/>
      <c r="J22" s="88"/>
      <c r="K22" s="88"/>
      <c r="L22" s="88"/>
      <c r="M22" s="92"/>
      <c r="N22" s="91"/>
      <c r="O22" s="91"/>
      <c r="P22" s="91"/>
      <c r="Q22" s="91"/>
      <c r="R22" s="91"/>
      <c r="S22" s="91"/>
      <c r="T22" s="91"/>
      <c r="U22" s="91"/>
      <c r="V22" s="91"/>
      <c r="W22" s="91"/>
      <c r="X22" s="91"/>
      <c r="Y22" s="91"/>
      <c r="Z22" s="91"/>
    </row>
    <row r="23" spans="1:26">
      <c r="A23" s="88"/>
      <c r="B23" s="88"/>
      <c r="C23" s="88"/>
      <c r="D23" s="88"/>
      <c r="E23" s="88"/>
      <c r="F23" s="88"/>
      <c r="G23" s="88"/>
      <c r="H23" s="88"/>
      <c r="I23" s="88"/>
      <c r="J23" s="88"/>
      <c r="K23" s="88"/>
      <c r="L23" s="88"/>
      <c r="M23" s="92"/>
      <c r="N23" s="91"/>
      <c r="O23" s="91"/>
      <c r="P23" s="91"/>
      <c r="Q23" s="91"/>
      <c r="R23" s="91"/>
      <c r="S23" s="91"/>
      <c r="T23" s="91"/>
      <c r="U23" s="91"/>
      <c r="V23" s="91"/>
      <c r="W23" s="91"/>
      <c r="X23" s="91"/>
      <c r="Y23" s="91"/>
      <c r="Z23" s="91"/>
    </row>
    <row r="24" spans="1:26">
      <c r="A24" s="88"/>
      <c r="B24" s="88"/>
      <c r="C24" s="88"/>
      <c r="D24" s="88"/>
      <c r="E24" s="88"/>
      <c r="F24" s="88"/>
      <c r="G24" s="88"/>
      <c r="H24" s="88"/>
      <c r="I24" s="88"/>
      <c r="J24" s="88"/>
      <c r="K24" s="88"/>
      <c r="L24" s="88"/>
      <c r="M24" s="93"/>
    </row>
    <row r="25" spans="1:26">
      <c r="A25" s="88"/>
      <c r="B25" s="88"/>
      <c r="C25" s="88"/>
      <c r="D25" s="88"/>
      <c r="E25" s="88"/>
      <c r="F25" s="88"/>
      <c r="G25" s="88"/>
      <c r="H25" s="88"/>
      <c r="I25" s="88"/>
      <c r="J25" s="88"/>
      <c r="K25" s="88"/>
      <c r="L25" s="88"/>
      <c r="M25" s="92"/>
      <c r="N25" s="92"/>
      <c r="O25" s="92"/>
      <c r="P25" s="92"/>
      <c r="Q25" s="92"/>
      <c r="R25" s="92"/>
      <c r="S25" s="92"/>
      <c r="T25" s="92"/>
      <c r="U25" s="92"/>
      <c r="V25" s="92"/>
      <c r="W25" s="92"/>
      <c r="X25" s="92"/>
      <c r="Y25" s="92"/>
      <c r="Z25" s="92"/>
    </row>
    <row r="26" spans="1:26">
      <c r="A26" s="88"/>
      <c r="B26" s="88"/>
      <c r="C26" s="88"/>
      <c r="D26" s="88"/>
      <c r="E26" s="88"/>
      <c r="F26" s="88"/>
      <c r="G26" s="88"/>
      <c r="H26" s="88"/>
      <c r="I26" s="88"/>
      <c r="J26" s="88"/>
      <c r="K26" s="88"/>
      <c r="L26" s="88"/>
      <c r="M26" s="92"/>
      <c r="N26" s="91"/>
      <c r="O26" s="91"/>
      <c r="P26" s="91"/>
      <c r="Q26" s="91"/>
      <c r="R26" s="91"/>
      <c r="S26" s="91"/>
      <c r="T26" s="91"/>
      <c r="U26" s="91"/>
      <c r="V26" s="91"/>
      <c r="W26" s="91"/>
      <c r="X26" s="91"/>
      <c r="Y26" s="91"/>
      <c r="Z26" s="91"/>
    </row>
    <row r="27" spans="1:26">
      <c r="A27" s="88"/>
      <c r="B27" s="88"/>
      <c r="C27" s="88"/>
      <c r="D27" s="88"/>
      <c r="E27" s="88"/>
      <c r="F27" s="88"/>
      <c r="G27" s="88"/>
      <c r="H27" s="88"/>
      <c r="I27" s="88"/>
      <c r="J27" s="88"/>
      <c r="K27" s="88"/>
      <c r="L27" s="88"/>
      <c r="M27" s="92"/>
      <c r="N27" s="91"/>
      <c r="O27" s="91"/>
      <c r="P27" s="91"/>
      <c r="Q27" s="91"/>
      <c r="R27" s="91"/>
      <c r="S27" s="91"/>
      <c r="T27" s="91"/>
      <c r="U27" s="91"/>
      <c r="V27" s="91"/>
      <c r="W27" s="91"/>
      <c r="X27" s="91"/>
      <c r="Y27" s="91"/>
      <c r="Z27" s="91"/>
    </row>
    <row r="28" spans="1:26">
      <c r="A28" s="88"/>
      <c r="B28" s="88"/>
      <c r="C28" s="88"/>
      <c r="D28" s="88"/>
      <c r="E28" s="88"/>
      <c r="F28" s="88"/>
      <c r="G28" s="88"/>
      <c r="H28" s="88"/>
      <c r="I28" s="88"/>
      <c r="J28" s="88"/>
      <c r="K28" s="88"/>
      <c r="L28" s="88"/>
      <c r="M28" s="92"/>
      <c r="N28" s="91"/>
      <c r="O28" s="91"/>
      <c r="P28" s="91"/>
      <c r="Q28" s="91"/>
      <c r="R28" s="91"/>
      <c r="S28" s="91"/>
      <c r="T28" s="91"/>
      <c r="U28" s="91"/>
      <c r="V28" s="91"/>
      <c r="W28" s="91"/>
      <c r="X28" s="91"/>
      <c r="Y28" s="91"/>
      <c r="Z28" s="91"/>
    </row>
    <row r="29" spans="1:26">
      <c r="A29" s="88"/>
      <c r="B29" s="88"/>
      <c r="C29" s="88"/>
      <c r="D29" s="88"/>
      <c r="E29" s="88"/>
      <c r="F29" s="88"/>
      <c r="G29" s="88"/>
      <c r="H29" s="88"/>
      <c r="I29" s="88"/>
      <c r="J29" s="88"/>
      <c r="K29" s="88"/>
      <c r="L29" s="88"/>
      <c r="M29" s="92"/>
      <c r="N29" s="91"/>
      <c r="O29" s="91"/>
      <c r="P29" s="91"/>
      <c r="Q29" s="91"/>
      <c r="R29" s="91"/>
      <c r="S29" s="91"/>
      <c r="T29" s="91"/>
      <c r="U29" s="91"/>
      <c r="V29" s="91"/>
      <c r="W29" s="91"/>
      <c r="X29" s="91"/>
      <c r="Y29" s="91"/>
      <c r="Z29" s="91"/>
    </row>
    <row r="30" spans="1:26">
      <c r="A30" s="195"/>
      <c r="B30" s="196"/>
      <c r="C30" s="196"/>
      <c r="D30" s="196"/>
      <c r="E30" s="196"/>
      <c r="F30" s="88"/>
      <c r="G30" s="88"/>
      <c r="H30" s="88"/>
      <c r="I30" s="88"/>
      <c r="J30" s="88"/>
      <c r="K30" s="88"/>
      <c r="L30" s="88"/>
      <c r="M30" s="92"/>
      <c r="N30" s="91"/>
      <c r="O30" s="91"/>
      <c r="P30" s="91"/>
      <c r="Q30" s="91"/>
      <c r="R30" s="91"/>
      <c r="S30" s="91"/>
      <c r="T30" s="91"/>
      <c r="U30" s="91"/>
      <c r="V30" s="91"/>
      <c r="W30" s="91"/>
      <c r="X30" s="91"/>
      <c r="Y30" s="91"/>
      <c r="Z30" s="91"/>
    </row>
    <row r="31" spans="1:26">
      <c r="A31" s="196"/>
      <c r="B31" s="196"/>
      <c r="C31" s="196"/>
      <c r="D31" s="196"/>
      <c r="E31" s="196"/>
      <c r="F31" s="88"/>
      <c r="G31" s="88"/>
      <c r="H31" s="88"/>
      <c r="I31" s="88"/>
      <c r="J31" s="88"/>
      <c r="K31" s="88"/>
      <c r="L31" s="88"/>
      <c r="M31" s="92"/>
      <c r="N31" s="91"/>
      <c r="O31" s="91"/>
      <c r="P31" s="91"/>
      <c r="Q31" s="91"/>
      <c r="R31" s="91"/>
      <c r="S31" s="91"/>
      <c r="T31" s="91"/>
      <c r="U31" s="91"/>
      <c r="V31" s="91"/>
      <c r="W31" s="91"/>
      <c r="X31" s="91"/>
      <c r="Y31" s="91"/>
      <c r="Z31" s="91"/>
    </row>
    <row r="32" spans="1:26">
      <c r="A32" s="88"/>
      <c r="B32" s="88"/>
      <c r="C32" s="88"/>
      <c r="D32" s="88"/>
      <c r="E32" s="88"/>
      <c r="F32" s="88"/>
      <c r="G32" s="88"/>
      <c r="H32" s="88"/>
      <c r="I32" s="88"/>
      <c r="J32" s="88"/>
      <c r="K32" s="88"/>
      <c r="L32" s="88"/>
      <c r="M32" s="92"/>
      <c r="N32" s="91"/>
      <c r="O32" s="91"/>
      <c r="P32" s="91"/>
      <c r="Q32" s="91"/>
      <c r="R32" s="91"/>
      <c r="S32" s="91"/>
      <c r="T32" s="91"/>
      <c r="U32" s="91"/>
      <c r="V32" s="91"/>
      <c r="W32" s="91"/>
      <c r="X32" s="91"/>
      <c r="Y32" s="91"/>
      <c r="Z32" s="91"/>
    </row>
    <row r="33" spans="1:12">
      <c r="A33" s="88"/>
      <c r="B33" s="88"/>
      <c r="C33" s="88"/>
      <c r="D33" s="88"/>
      <c r="E33" s="88"/>
      <c r="F33" s="88"/>
      <c r="G33" s="88"/>
      <c r="H33" s="88"/>
      <c r="I33" s="88"/>
      <c r="J33" s="88"/>
      <c r="K33" s="88"/>
      <c r="L33" s="88"/>
    </row>
    <row r="34" spans="1:12">
      <c r="A34" s="88"/>
      <c r="B34" s="88"/>
      <c r="C34" s="88"/>
      <c r="D34" s="88"/>
      <c r="E34" s="88"/>
      <c r="F34" s="88"/>
      <c r="G34" s="88"/>
      <c r="H34" s="88"/>
      <c r="I34" s="88"/>
      <c r="J34" s="88"/>
      <c r="K34" s="88"/>
      <c r="L34" s="88"/>
    </row>
    <row r="35" spans="1:12">
      <c r="A35" s="88"/>
      <c r="B35" s="88"/>
      <c r="C35" s="88"/>
      <c r="D35" s="88"/>
      <c r="E35" s="88"/>
      <c r="F35" s="88"/>
      <c r="G35" s="88"/>
      <c r="H35" s="88"/>
      <c r="I35" s="88"/>
      <c r="J35" s="88"/>
      <c r="K35" s="88"/>
      <c r="L35" s="88"/>
    </row>
    <row r="36" spans="1:12">
      <c r="A36" s="88"/>
      <c r="B36" s="88"/>
      <c r="C36" s="88"/>
      <c r="D36" s="88"/>
      <c r="E36" s="88"/>
      <c r="F36" s="88"/>
      <c r="G36" s="88"/>
      <c r="H36" s="88"/>
      <c r="I36" s="88"/>
      <c r="J36" s="88"/>
      <c r="K36" s="88"/>
      <c r="L36" s="88"/>
    </row>
    <row r="37" spans="1:12">
      <c r="A37" s="88"/>
      <c r="B37" s="88"/>
      <c r="C37" s="88"/>
      <c r="D37" s="88"/>
      <c r="E37" s="88"/>
      <c r="F37" s="88"/>
      <c r="G37" s="88"/>
      <c r="H37" s="88"/>
      <c r="I37" s="88"/>
      <c r="J37" s="88"/>
      <c r="K37" s="88"/>
      <c r="L37" s="88"/>
    </row>
    <row r="38" spans="1:12">
      <c r="A38" s="88"/>
      <c r="B38" s="88"/>
      <c r="C38" s="88"/>
      <c r="D38" s="88"/>
      <c r="E38" s="88"/>
      <c r="F38" s="88"/>
      <c r="G38" s="88"/>
      <c r="H38" s="88"/>
      <c r="I38" s="88"/>
      <c r="J38" s="88"/>
      <c r="K38" s="88"/>
      <c r="L38" s="88"/>
    </row>
    <row r="39" spans="1:12">
      <c r="A39" s="88"/>
      <c r="B39" s="88"/>
      <c r="C39" s="88"/>
      <c r="D39" s="88"/>
      <c r="E39" s="88"/>
      <c r="F39" s="88"/>
      <c r="G39" s="88"/>
      <c r="H39" s="88"/>
      <c r="I39" s="88"/>
      <c r="J39" s="88"/>
      <c r="K39" s="88"/>
      <c r="L39" s="88"/>
    </row>
    <row r="40" spans="1:12">
      <c r="A40" s="88"/>
      <c r="B40" s="88"/>
      <c r="C40" s="88"/>
      <c r="D40" s="88"/>
      <c r="E40" s="88"/>
      <c r="F40" s="88"/>
      <c r="G40" s="88"/>
      <c r="H40" s="88"/>
      <c r="I40" s="88"/>
      <c r="J40" s="88"/>
      <c r="K40" s="88"/>
      <c r="L40" s="88"/>
    </row>
    <row r="41" spans="1:12">
      <c r="A41" s="88"/>
      <c r="B41" s="88"/>
      <c r="C41" s="88"/>
      <c r="D41" s="88"/>
      <c r="E41" s="88"/>
      <c r="F41" s="88"/>
      <c r="G41" s="88"/>
      <c r="H41" s="88"/>
      <c r="I41" s="88"/>
      <c r="J41" s="88"/>
      <c r="K41" s="88"/>
      <c r="L41" s="88"/>
    </row>
    <row r="42" spans="1:12">
      <c r="A42" s="88"/>
      <c r="B42" s="88"/>
      <c r="C42" s="88"/>
      <c r="D42" s="88"/>
      <c r="E42" s="88"/>
      <c r="F42" s="88"/>
      <c r="G42" s="88"/>
      <c r="H42" s="88"/>
      <c r="I42" s="88"/>
      <c r="J42" s="88"/>
      <c r="K42" s="88"/>
      <c r="L42" s="88"/>
    </row>
    <row r="43" spans="1:12">
      <c r="A43" s="88"/>
      <c r="B43" s="88"/>
      <c r="C43" s="88"/>
      <c r="D43" s="88"/>
      <c r="E43" s="88"/>
      <c r="F43" s="88"/>
      <c r="G43" s="88"/>
      <c r="H43" s="88"/>
      <c r="I43" s="88"/>
      <c r="J43" s="88"/>
      <c r="K43" s="88"/>
      <c r="L43" s="88"/>
    </row>
    <row r="44" spans="1:12">
      <c r="A44" s="88"/>
      <c r="B44" s="88"/>
      <c r="C44" s="88"/>
      <c r="D44" s="88"/>
      <c r="E44" s="88"/>
      <c r="F44" s="88"/>
      <c r="G44" s="88"/>
      <c r="H44" s="88"/>
      <c r="I44" s="88"/>
      <c r="J44" s="88"/>
      <c r="K44" s="88"/>
      <c r="L44" s="88"/>
    </row>
    <row r="45" spans="1:12">
      <c r="A45" s="90"/>
      <c r="B45" s="89"/>
      <c r="C45" s="89"/>
      <c r="D45" s="89"/>
      <c r="E45" s="88"/>
      <c r="F45" s="88"/>
      <c r="G45" s="88"/>
      <c r="H45" s="88"/>
      <c r="I45" s="88"/>
      <c r="J45" s="88"/>
      <c r="K45" s="88"/>
      <c r="L45" s="88"/>
    </row>
    <row r="46" spans="1:12">
      <c r="B46" s="89"/>
      <c r="C46" s="89"/>
      <c r="D46" s="89"/>
      <c r="E46" s="88"/>
      <c r="F46" s="88"/>
      <c r="G46" s="88"/>
      <c r="H46" s="88"/>
      <c r="I46" s="88"/>
      <c r="J46" s="88"/>
      <c r="K46" s="88"/>
      <c r="L46" s="88"/>
    </row>
    <row r="47" spans="1:12">
      <c r="A47" s="88"/>
      <c r="B47" s="88"/>
      <c r="C47" s="88"/>
      <c r="D47" s="88"/>
      <c r="E47" s="88"/>
      <c r="F47" s="88"/>
      <c r="G47" s="88"/>
      <c r="H47" s="88"/>
      <c r="I47" s="88"/>
      <c r="J47" s="88"/>
      <c r="K47" s="88"/>
      <c r="L47" s="88"/>
    </row>
    <row r="48" spans="1:12">
      <c r="A48" s="88"/>
      <c r="B48" s="88"/>
      <c r="C48" s="88"/>
      <c r="D48" s="88"/>
      <c r="E48" s="88"/>
      <c r="F48" s="88"/>
      <c r="G48" s="88"/>
      <c r="H48" s="88"/>
      <c r="I48" s="88"/>
      <c r="J48" s="88"/>
      <c r="K48" s="88"/>
      <c r="L48" s="88"/>
    </row>
    <row r="49" spans="1:12">
      <c r="A49" s="88"/>
      <c r="B49" s="88"/>
      <c r="C49" s="88"/>
      <c r="D49" s="88"/>
      <c r="E49" s="88"/>
      <c r="F49" s="88"/>
      <c r="G49" s="88"/>
      <c r="H49" s="88"/>
      <c r="I49" s="88"/>
      <c r="J49" s="88"/>
      <c r="K49" s="88"/>
      <c r="L49" s="88"/>
    </row>
    <row r="50" spans="1:12">
      <c r="A50" s="88"/>
      <c r="B50" s="88"/>
      <c r="C50" s="88"/>
      <c r="D50" s="88"/>
      <c r="E50" s="88"/>
      <c r="F50" s="88"/>
      <c r="G50" s="88"/>
      <c r="H50" s="88"/>
      <c r="I50" s="88"/>
      <c r="J50" s="88"/>
      <c r="K50" s="88"/>
      <c r="L50" s="88"/>
    </row>
    <row r="51" spans="1:12">
      <c r="A51" s="88"/>
      <c r="B51" s="88"/>
      <c r="C51" s="88"/>
      <c r="D51" s="88"/>
      <c r="E51" s="88"/>
      <c r="F51" s="88"/>
      <c r="G51" s="88"/>
      <c r="H51" s="88"/>
      <c r="I51" s="88"/>
      <c r="J51" s="88"/>
      <c r="K51" s="88"/>
      <c r="L51" s="88"/>
    </row>
    <row r="52" spans="1:12">
      <c r="A52" s="88"/>
      <c r="B52" s="88"/>
      <c r="C52" s="88"/>
      <c r="D52" s="88"/>
      <c r="E52" s="88"/>
      <c r="F52" s="88"/>
      <c r="G52" s="88"/>
      <c r="H52" s="88"/>
      <c r="I52" s="88"/>
      <c r="J52" s="88"/>
      <c r="K52" s="88"/>
      <c r="L52" s="88"/>
    </row>
    <row r="53" spans="1:12">
      <c r="A53" s="88"/>
      <c r="B53" s="88"/>
      <c r="C53" s="88"/>
      <c r="D53" s="88"/>
      <c r="E53" s="88"/>
      <c r="F53" s="88"/>
      <c r="G53" s="88"/>
      <c r="H53" s="88"/>
      <c r="I53" s="88"/>
      <c r="J53" s="88"/>
      <c r="K53" s="88"/>
      <c r="L53" s="88"/>
    </row>
    <row r="54" spans="1:12">
      <c r="A54" s="88"/>
      <c r="B54" s="88"/>
      <c r="C54" s="88"/>
      <c r="D54" s="88"/>
      <c r="E54" s="88"/>
      <c r="F54" s="88"/>
      <c r="G54" s="88"/>
      <c r="H54" s="88"/>
      <c r="I54" s="88"/>
      <c r="J54" s="88"/>
      <c r="K54" s="88"/>
      <c r="L54" s="88"/>
    </row>
    <row r="55" spans="1:12">
      <c r="A55" s="88"/>
      <c r="B55" s="88"/>
      <c r="C55" s="88"/>
      <c r="D55" s="88"/>
      <c r="E55" s="88"/>
      <c r="F55" s="88"/>
      <c r="G55" s="88"/>
      <c r="H55" s="88"/>
      <c r="I55" s="88"/>
      <c r="J55" s="88"/>
      <c r="K55" s="88"/>
      <c r="L55" s="88"/>
    </row>
    <row r="56" spans="1:12">
      <c r="E56" s="89"/>
      <c r="F56" s="89"/>
      <c r="G56" s="89"/>
      <c r="H56" s="89"/>
      <c r="I56" s="89"/>
      <c r="J56" s="89"/>
      <c r="K56" s="89"/>
      <c r="L56" s="89"/>
    </row>
    <row r="57" spans="1:12">
      <c r="A57" s="88"/>
      <c r="B57" s="88"/>
      <c r="C57" s="88"/>
      <c r="D57" s="88"/>
      <c r="E57" s="88"/>
      <c r="F57" s="88"/>
      <c r="G57" s="88"/>
      <c r="H57" s="88"/>
      <c r="I57" s="88"/>
      <c r="J57" s="88"/>
      <c r="K57" s="88"/>
      <c r="L57" s="88"/>
    </row>
    <row r="58" spans="1:12">
      <c r="A58" s="88"/>
      <c r="B58" s="88"/>
      <c r="C58" s="88"/>
      <c r="D58" s="88"/>
      <c r="E58" s="88"/>
      <c r="F58" s="88"/>
      <c r="G58" s="88"/>
      <c r="H58" s="88"/>
      <c r="I58" s="88"/>
      <c r="J58" s="88"/>
      <c r="K58" s="88"/>
      <c r="L58" s="88"/>
    </row>
    <row r="59" spans="1:12">
      <c r="A59" s="88"/>
      <c r="B59" s="88"/>
      <c r="C59" s="88"/>
      <c r="D59" s="88"/>
      <c r="E59" s="88"/>
      <c r="F59" s="88"/>
      <c r="G59" s="88"/>
      <c r="H59" s="88"/>
      <c r="I59" s="88"/>
      <c r="J59" s="88"/>
      <c r="K59" s="88"/>
      <c r="L59" s="88"/>
    </row>
    <row r="60" spans="1:12">
      <c r="A60" s="88"/>
      <c r="B60" s="88"/>
      <c r="C60" s="88"/>
      <c r="D60" s="88"/>
      <c r="E60" s="88"/>
      <c r="F60" s="88"/>
      <c r="G60" s="88"/>
      <c r="H60" s="88"/>
      <c r="I60" s="88"/>
      <c r="J60" s="88"/>
      <c r="K60" s="88"/>
      <c r="L60" s="88"/>
    </row>
    <row r="61" spans="1:12">
      <c r="A61" s="88"/>
      <c r="B61" s="88"/>
      <c r="C61" s="88"/>
      <c r="D61" s="88"/>
      <c r="E61" s="88"/>
      <c r="F61" s="88"/>
      <c r="G61" s="88"/>
      <c r="H61" s="88"/>
      <c r="I61" s="88"/>
      <c r="J61" s="88"/>
      <c r="K61" s="88"/>
      <c r="L61" s="88"/>
    </row>
    <row r="62" spans="1:12">
      <c r="A62" s="88"/>
      <c r="B62" s="88"/>
      <c r="C62" s="88"/>
      <c r="D62" s="88"/>
      <c r="E62" s="88"/>
      <c r="F62" s="88"/>
      <c r="G62" s="88"/>
      <c r="H62" s="88"/>
      <c r="I62" s="88"/>
      <c r="J62" s="88"/>
      <c r="K62" s="88"/>
      <c r="L62" s="88"/>
    </row>
    <row r="63" spans="1:12">
      <c r="A63" s="88"/>
      <c r="B63" s="88"/>
      <c r="C63" s="88"/>
      <c r="D63" s="88"/>
      <c r="E63" s="88"/>
      <c r="F63" s="88"/>
      <c r="G63" s="88"/>
      <c r="H63" s="88"/>
      <c r="I63" s="88"/>
      <c r="J63" s="88"/>
      <c r="K63" s="88"/>
      <c r="L63" s="88"/>
    </row>
    <row r="64" spans="1:12">
      <c r="A64" s="88"/>
      <c r="B64" s="88"/>
      <c r="C64" s="88"/>
      <c r="D64" s="88"/>
      <c r="E64" s="88"/>
      <c r="F64" s="88"/>
      <c r="G64" s="88"/>
      <c r="H64" s="88"/>
      <c r="I64" s="88"/>
      <c r="J64" s="88"/>
      <c r="K64" s="88"/>
      <c r="L64" s="88"/>
    </row>
    <row r="65" spans="1:12">
      <c r="A65" s="88"/>
      <c r="B65" s="88"/>
      <c r="C65" s="88"/>
      <c r="D65" s="88"/>
      <c r="E65" s="88"/>
      <c r="F65" s="88"/>
      <c r="G65" s="88"/>
      <c r="H65" s="88"/>
      <c r="I65" s="88"/>
      <c r="J65" s="88"/>
      <c r="K65" s="88"/>
      <c r="L65" s="88"/>
    </row>
    <row r="66" spans="1:12">
      <c r="A66" s="88"/>
      <c r="B66" s="88"/>
      <c r="C66" s="88"/>
      <c r="D66" s="88"/>
      <c r="E66" s="88"/>
      <c r="F66" s="88"/>
      <c r="G66" s="88"/>
      <c r="H66" s="88"/>
      <c r="I66" s="88"/>
      <c r="J66" s="88"/>
      <c r="K66" s="88"/>
      <c r="L66" s="88"/>
    </row>
    <row r="67" spans="1:12">
      <c r="A67" s="88"/>
      <c r="B67" s="88"/>
      <c r="C67" s="88"/>
      <c r="D67" s="88"/>
      <c r="E67" s="88"/>
      <c r="F67" s="88"/>
      <c r="G67" s="88"/>
      <c r="H67" s="88"/>
      <c r="I67" s="88"/>
      <c r="J67" s="88"/>
      <c r="K67" s="88"/>
      <c r="L67" s="88"/>
    </row>
    <row r="68" spans="1:12">
      <c r="A68" s="88"/>
      <c r="B68" s="88"/>
      <c r="C68" s="88"/>
      <c r="D68" s="88"/>
      <c r="E68" s="88"/>
      <c r="F68" s="88"/>
      <c r="G68" s="88"/>
      <c r="H68" s="88"/>
      <c r="I68" s="88"/>
      <c r="J68" s="88"/>
      <c r="K68" s="88"/>
      <c r="L68" s="88"/>
    </row>
    <row r="69" spans="1:12">
      <c r="A69" s="88"/>
      <c r="B69" s="88"/>
      <c r="C69" s="88"/>
      <c r="D69" s="88"/>
      <c r="E69" s="88"/>
      <c r="F69" s="88"/>
      <c r="G69" s="88"/>
      <c r="H69" s="88"/>
      <c r="I69" s="88"/>
      <c r="J69" s="88"/>
      <c r="K69" s="88"/>
      <c r="L69" s="88"/>
    </row>
    <row r="70" spans="1:12">
      <c r="A70" s="88"/>
      <c r="B70" s="88"/>
      <c r="C70" s="88"/>
      <c r="D70" s="88"/>
      <c r="E70" s="88"/>
      <c r="F70" s="88"/>
      <c r="G70" s="88"/>
      <c r="H70" s="88"/>
      <c r="I70" s="88"/>
      <c r="J70" s="88"/>
      <c r="K70" s="88"/>
      <c r="L70" s="88"/>
    </row>
    <row r="71" spans="1:12">
      <c r="A71" s="88"/>
      <c r="B71" s="88"/>
      <c r="C71" s="88"/>
      <c r="D71" s="88"/>
      <c r="E71" s="88"/>
      <c r="F71" s="88"/>
      <c r="G71" s="88"/>
      <c r="H71" s="88"/>
      <c r="I71" s="88"/>
      <c r="J71" s="88"/>
      <c r="K71" s="88"/>
      <c r="L71" s="88"/>
    </row>
    <row r="72" spans="1:12">
      <c r="A72" s="88"/>
      <c r="B72" s="88"/>
      <c r="C72" s="88"/>
      <c r="D72" s="88"/>
      <c r="E72" s="88"/>
      <c r="F72" s="88"/>
      <c r="G72" s="88"/>
      <c r="H72" s="88"/>
      <c r="I72" s="88"/>
      <c r="J72" s="88"/>
      <c r="K72" s="88"/>
      <c r="L72" s="88"/>
    </row>
    <row r="73" spans="1:12">
      <c r="A73" s="88"/>
      <c r="B73" s="88"/>
      <c r="C73" s="88"/>
      <c r="D73" s="88"/>
      <c r="E73" s="88"/>
      <c r="F73" s="88"/>
      <c r="G73" s="88"/>
      <c r="H73" s="88"/>
      <c r="I73" s="88"/>
      <c r="J73" s="88"/>
      <c r="K73" s="88"/>
      <c r="L73" s="88"/>
    </row>
    <row r="74" spans="1:12">
      <c r="A74" s="88"/>
      <c r="B74" s="88"/>
      <c r="C74" s="88"/>
      <c r="D74" s="88"/>
      <c r="E74" s="88"/>
      <c r="F74" s="88"/>
      <c r="G74" s="88"/>
      <c r="H74" s="88"/>
      <c r="I74" s="88"/>
      <c r="J74" s="88"/>
      <c r="K74" s="88"/>
      <c r="L74" s="88"/>
    </row>
    <row r="75" spans="1:12">
      <c r="A75" s="88"/>
      <c r="B75" s="88"/>
      <c r="C75" s="88"/>
      <c r="D75" s="88"/>
      <c r="E75" s="88"/>
      <c r="F75" s="88"/>
      <c r="G75" s="88"/>
      <c r="H75" s="88"/>
      <c r="I75" s="88"/>
      <c r="J75" s="88"/>
      <c r="K75" s="88"/>
      <c r="L75" s="88"/>
    </row>
    <row r="76" spans="1:12">
      <c r="A76" s="88"/>
      <c r="B76" s="88"/>
      <c r="C76" s="88"/>
      <c r="D76" s="88"/>
      <c r="E76" s="88"/>
      <c r="F76" s="88"/>
      <c r="G76" s="88"/>
      <c r="H76" s="88"/>
      <c r="I76" s="88"/>
      <c r="J76" s="88"/>
      <c r="K76" s="88"/>
      <c r="L76" s="88"/>
    </row>
    <row r="77" spans="1:12">
      <c r="A77" s="88"/>
      <c r="B77" s="88"/>
      <c r="C77" s="88"/>
      <c r="D77" s="88"/>
      <c r="E77" s="88"/>
      <c r="F77" s="88"/>
      <c r="G77" s="88"/>
      <c r="H77" s="88"/>
      <c r="I77" s="88"/>
      <c r="J77" s="88"/>
      <c r="K77" s="88"/>
      <c r="L77" s="88"/>
    </row>
    <row r="78" spans="1:12">
      <c r="A78" s="88"/>
      <c r="B78" s="88"/>
      <c r="C78" s="88"/>
      <c r="D78" s="88"/>
      <c r="E78" s="88"/>
      <c r="F78" s="88"/>
      <c r="G78" s="88"/>
      <c r="H78" s="88"/>
      <c r="I78" s="88"/>
      <c r="J78" s="88"/>
      <c r="K78" s="88"/>
      <c r="L78" s="88"/>
    </row>
    <row r="79" spans="1:12">
      <c r="A79" s="88"/>
      <c r="B79" s="88"/>
      <c r="C79" s="88"/>
      <c r="D79" s="88"/>
      <c r="E79" s="88"/>
      <c r="F79" s="88"/>
      <c r="G79" s="88"/>
      <c r="H79" s="88"/>
      <c r="I79" s="88"/>
      <c r="J79" s="88"/>
      <c r="K79" s="88"/>
      <c r="L79" s="88"/>
    </row>
    <row r="80" spans="1:12">
      <c r="A80" s="88"/>
      <c r="B80" s="88"/>
      <c r="C80" s="88"/>
      <c r="D80" s="88"/>
      <c r="E80" s="88"/>
      <c r="F80" s="88"/>
      <c r="G80" s="88"/>
      <c r="H80" s="88"/>
      <c r="I80" s="88"/>
      <c r="J80" s="88"/>
      <c r="K80" s="88"/>
      <c r="L80" s="88"/>
    </row>
    <row r="81" spans="1:12">
      <c r="A81" s="88"/>
      <c r="B81" s="88"/>
      <c r="C81" s="88"/>
      <c r="D81" s="88"/>
      <c r="E81" s="88"/>
      <c r="F81" s="88"/>
      <c r="G81" s="88"/>
      <c r="H81" s="88"/>
      <c r="I81" s="88"/>
      <c r="J81" s="88"/>
      <c r="K81" s="88"/>
      <c r="L81" s="88"/>
    </row>
    <row r="82" spans="1:12">
      <c r="A82" s="88"/>
      <c r="B82" s="88"/>
      <c r="C82" s="88"/>
      <c r="D82" s="88"/>
      <c r="E82" s="88"/>
      <c r="F82" s="88"/>
      <c r="G82" s="88"/>
      <c r="H82" s="88"/>
      <c r="I82" s="88"/>
      <c r="J82" s="88"/>
      <c r="K82" s="88"/>
      <c r="L82" s="88"/>
    </row>
    <row r="83" spans="1:12">
      <c r="A83" s="88"/>
      <c r="B83" s="88"/>
      <c r="C83" s="88"/>
      <c r="D83" s="88"/>
      <c r="E83" s="88"/>
      <c r="F83" s="88"/>
      <c r="G83" s="88"/>
      <c r="H83" s="88"/>
      <c r="I83" s="88"/>
      <c r="J83" s="88"/>
      <c r="K83" s="88"/>
      <c r="L83" s="88"/>
    </row>
    <row r="84" spans="1:12">
      <c r="A84" s="88"/>
      <c r="B84" s="88"/>
      <c r="C84" s="88"/>
      <c r="D84" s="88"/>
      <c r="E84" s="88"/>
      <c r="F84" s="88"/>
      <c r="G84" s="88"/>
      <c r="H84" s="88"/>
      <c r="I84" s="88"/>
      <c r="J84" s="88"/>
      <c r="K84" s="88"/>
      <c r="L84" s="88"/>
    </row>
    <row r="85" spans="1:12">
      <c r="A85" s="88"/>
      <c r="B85" s="88"/>
      <c r="C85" s="88"/>
      <c r="D85" s="88"/>
      <c r="E85" s="88"/>
      <c r="F85" s="88"/>
      <c r="G85" s="88"/>
      <c r="H85" s="88"/>
      <c r="I85" s="88"/>
      <c r="J85" s="88"/>
      <c r="K85" s="88"/>
      <c r="L85" s="88"/>
    </row>
    <row r="86" spans="1:12">
      <c r="A86" s="88"/>
      <c r="B86" s="88"/>
      <c r="C86" s="88"/>
      <c r="D86" s="88"/>
      <c r="E86" s="88"/>
      <c r="F86" s="88"/>
      <c r="G86" s="88"/>
      <c r="H86" s="88"/>
      <c r="I86" s="88"/>
      <c r="J86" s="88"/>
      <c r="K86" s="88"/>
      <c r="L86" s="88"/>
    </row>
    <row r="87" spans="1:12">
      <c r="A87" s="88"/>
      <c r="B87" s="88"/>
      <c r="C87" s="88"/>
      <c r="D87" s="88"/>
      <c r="E87" s="88"/>
      <c r="F87" s="88"/>
      <c r="G87" s="88"/>
      <c r="H87" s="88"/>
      <c r="I87" s="88"/>
      <c r="J87" s="88"/>
      <c r="K87" s="88"/>
      <c r="L87" s="88"/>
    </row>
    <row r="88" spans="1:12">
      <c r="A88" s="88"/>
      <c r="B88" s="88"/>
      <c r="C88" s="88"/>
      <c r="D88" s="88"/>
      <c r="E88" s="88"/>
      <c r="F88" s="88"/>
      <c r="G88" s="88"/>
      <c r="H88" s="88"/>
      <c r="I88" s="88"/>
      <c r="J88" s="88"/>
      <c r="K88" s="88"/>
      <c r="L88" s="88"/>
    </row>
    <row r="89" spans="1:12">
      <c r="A89" s="88"/>
      <c r="B89" s="88"/>
      <c r="C89" s="88"/>
      <c r="D89" s="88"/>
      <c r="E89" s="88"/>
      <c r="F89" s="88"/>
      <c r="G89" s="88"/>
      <c r="H89" s="88"/>
      <c r="I89" s="88"/>
      <c r="J89" s="88"/>
      <c r="K89" s="88"/>
      <c r="L89" s="88"/>
    </row>
    <row r="90" spans="1:12">
      <c r="A90" s="88"/>
      <c r="B90" s="88"/>
      <c r="C90" s="88"/>
      <c r="D90" s="88"/>
      <c r="E90" s="88"/>
      <c r="F90" s="88"/>
      <c r="G90" s="88"/>
      <c r="H90" s="88"/>
      <c r="I90" s="88"/>
      <c r="J90" s="88"/>
      <c r="K90" s="88"/>
      <c r="L90" s="88"/>
    </row>
    <row r="91" spans="1:12">
      <c r="A91" s="88"/>
      <c r="B91" s="88"/>
      <c r="C91" s="88"/>
      <c r="D91" s="88"/>
      <c r="E91" s="88"/>
      <c r="F91" s="88"/>
      <c r="G91" s="88"/>
      <c r="H91" s="88"/>
      <c r="I91" s="88"/>
      <c r="J91" s="88"/>
      <c r="K91" s="88"/>
      <c r="L91" s="88"/>
    </row>
    <row r="92" spans="1:12">
      <c r="A92" s="88"/>
      <c r="B92" s="88"/>
      <c r="C92" s="88"/>
      <c r="D92" s="88"/>
      <c r="E92" s="88"/>
      <c r="F92" s="88"/>
      <c r="G92" s="88"/>
      <c r="H92" s="88"/>
      <c r="I92" s="88"/>
      <c r="J92" s="88"/>
      <c r="K92" s="88"/>
      <c r="L92" s="88"/>
    </row>
    <row r="93" spans="1:12">
      <c r="A93" s="88"/>
      <c r="B93" s="88"/>
      <c r="C93" s="88"/>
      <c r="D93" s="88"/>
      <c r="E93" s="88"/>
      <c r="F93" s="88"/>
      <c r="G93" s="88"/>
      <c r="H93" s="88"/>
      <c r="I93" s="88"/>
      <c r="J93" s="88"/>
      <c r="K93" s="88"/>
      <c r="L93" s="88"/>
    </row>
    <row r="94" spans="1:12">
      <c r="A94" s="88"/>
      <c r="B94" s="88"/>
      <c r="C94" s="88"/>
      <c r="D94" s="88"/>
      <c r="E94" s="88"/>
      <c r="F94" s="88"/>
      <c r="G94" s="88"/>
      <c r="H94" s="88"/>
      <c r="I94" s="88"/>
      <c r="J94" s="88"/>
      <c r="K94" s="88"/>
      <c r="L94" s="88"/>
    </row>
    <row r="95" spans="1:12">
      <c r="A95" s="88"/>
      <c r="B95" s="88"/>
      <c r="C95" s="88"/>
      <c r="D95" s="88"/>
      <c r="E95" s="88"/>
      <c r="F95" s="88"/>
      <c r="G95" s="88"/>
      <c r="H95" s="88"/>
      <c r="I95" s="88"/>
      <c r="J95" s="88"/>
      <c r="K95" s="88"/>
      <c r="L95" s="88"/>
    </row>
    <row r="96" spans="1:12">
      <c r="A96" s="88"/>
      <c r="B96" s="88"/>
      <c r="C96" s="88"/>
      <c r="D96" s="88"/>
      <c r="E96" s="88"/>
      <c r="F96" s="88"/>
      <c r="G96" s="88"/>
      <c r="H96" s="88"/>
      <c r="I96" s="88"/>
      <c r="J96" s="88"/>
      <c r="K96" s="88"/>
      <c r="L96" s="88"/>
    </row>
    <row r="97" spans="1:12">
      <c r="A97" s="88"/>
      <c r="B97" s="88"/>
      <c r="C97" s="88"/>
      <c r="D97" s="88"/>
      <c r="E97" s="88"/>
      <c r="F97" s="88"/>
      <c r="G97" s="88"/>
      <c r="H97" s="88"/>
      <c r="I97" s="88"/>
      <c r="J97" s="88"/>
      <c r="K97" s="88"/>
      <c r="L97" s="88"/>
    </row>
    <row r="98" spans="1:12">
      <c r="A98" s="88"/>
      <c r="B98" s="88"/>
      <c r="C98" s="88"/>
      <c r="D98" s="88"/>
      <c r="E98" s="88"/>
      <c r="F98" s="88"/>
      <c r="G98" s="88"/>
      <c r="H98" s="88"/>
      <c r="I98" s="88"/>
      <c r="J98" s="88"/>
      <c r="K98" s="88"/>
      <c r="L98" s="88"/>
    </row>
    <row r="99" spans="1:12">
      <c r="A99" s="88"/>
      <c r="B99" s="88"/>
      <c r="C99" s="88"/>
      <c r="D99" s="88"/>
      <c r="E99" s="88"/>
      <c r="F99" s="88"/>
      <c r="G99" s="88"/>
      <c r="H99" s="88"/>
      <c r="I99" s="88"/>
      <c r="J99" s="88"/>
      <c r="K99" s="88"/>
      <c r="L99" s="88"/>
    </row>
    <row r="100" spans="1:12">
      <c r="A100" s="88"/>
      <c r="B100" s="88"/>
      <c r="C100" s="88"/>
      <c r="D100" s="88"/>
      <c r="E100" s="88"/>
      <c r="F100" s="88"/>
      <c r="G100" s="88"/>
      <c r="H100" s="88"/>
      <c r="I100" s="88"/>
      <c r="J100" s="88"/>
      <c r="K100" s="88"/>
      <c r="L100" s="88"/>
    </row>
    <row r="101" spans="1:12">
      <c r="A101" s="88"/>
      <c r="B101" s="88"/>
      <c r="C101" s="88"/>
      <c r="D101" s="88"/>
      <c r="E101" s="88"/>
      <c r="F101" s="88"/>
      <c r="G101" s="88"/>
      <c r="H101" s="88"/>
      <c r="I101" s="88"/>
      <c r="J101" s="88"/>
      <c r="K101" s="88"/>
      <c r="L101" s="88"/>
    </row>
    <row r="102" spans="1:12">
      <c r="A102" s="88"/>
      <c r="B102" s="88"/>
      <c r="C102" s="88"/>
      <c r="D102" s="88"/>
      <c r="E102" s="88"/>
      <c r="F102" s="88"/>
      <c r="G102" s="88"/>
      <c r="H102" s="88"/>
      <c r="I102" s="88"/>
      <c r="J102" s="88"/>
      <c r="K102" s="88"/>
      <c r="L102" s="88"/>
    </row>
    <row r="103" spans="1:12">
      <c r="A103" s="88"/>
      <c r="B103" s="88"/>
      <c r="C103" s="88"/>
      <c r="D103" s="88"/>
      <c r="E103" s="88"/>
      <c r="F103" s="88"/>
      <c r="G103" s="88"/>
      <c r="H103" s="88"/>
      <c r="I103" s="88"/>
      <c r="J103" s="88"/>
      <c r="K103" s="88"/>
      <c r="L103" s="88"/>
    </row>
    <row r="104" spans="1:12">
      <c r="A104" s="88"/>
      <c r="B104" s="88"/>
      <c r="C104" s="88"/>
      <c r="D104" s="88"/>
      <c r="E104" s="88"/>
      <c r="F104" s="88"/>
      <c r="G104" s="88"/>
      <c r="H104" s="88"/>
      <c r="I104" s="88"/>
      <c r="J104" s="88"/>
      <c r="K104" s="88"/>
      <c r="L104" s="88"/>
    </row>
    <row r="105" spans="1:12">
      <c r="A105" s="88"/>
      <c r="B105" s="88"/>
      <c r="C105" s="88"/>
      <c r="D105" s="88"/>
      <c r="E105" s="88"/>
      <c r="F105" s="88"/>
      <c r="G105" s="88"/>
      <c r="H105" s="88"/>
      <c r="I105" s="88"/>
      <c r="J105" s="88"/>
      <c r="K105" s="88"/>
      <c r="L105" s="88"/>
    </row>
    <row r="106" spans="1:12">
      <c r="A106" s="88"/>
      <c r="B106" s="88"/>
      <c r="C106" s="88"/>
      <c r="D106" s="88"/>
      <c r="E106" s="88"/>
      <c r="F106" s="88"/>
      <c r="G106" s="88"/>
      <c r="H106" s="88"/>
      <c r="I106" s="88"/>
      <c r="J106" s="88"/>
      <c r="K106" s="88"/>
      <c r="L106" s="88"/>
    </row>
    <row r="107" spans="1:12">
      <c r="A107" s="88"/>
      <c r="B107" s="88"/>
      <c r="C107" s="88"/>
      <c r="D107" s="88"/>
      <c r="E107" s="88"/>
      <c r="F107" s="88"/>
      <c r="G107" s="88"/>
      <c r="H107" s="88"/>
      <c r="I107" s="88"/>
      <c r="J107" s="88"/>
      <c r="K107" s="88"/>
      <c r="L107" s="88"/>
    </row>
    <row r="108" spans="1:12">
      <c r="A108" s="88"/>
      <c r="B108" s="88"/>
      <c r="C108" s="88"/>
      <c r="D108" s="88"/>
      <c r="E108" s="88"/>
      <c r="F108" s="88"/>
      <c r="G108" s="88"/>
      <c r="H108" s="88"/>
      <c r="I108" s="88"/>
      <c r="J108" s="88"/>
      <c r="K108" s="88"/>
      <c r="L108" s="88"/>
    </row>
    <row r="109" spans="1:12">
      <c r="A109" s="88"/>
      <c r="B109" s="88"/>
      <c r="C109" s="88"/>
      <c r="D109" s="88"/>
      <c r="E109" s="88"/>
      <c r="F109" s="88"/>
      <c r="G109" s="88"/>
      <c r="H109" s="88"/>
      <c r="I109" s="88"/>
      <c r="J109" s="88"/>
      <c r="K109" s="88"/>
      <c r="L109" s="88"/>
    </row>
    <row r="110" spans="1:12">
      <c r="A110" s="88"/>
      <c r="B110" s="88"/>
      <c r="C110" s="88"/>
      <c r="D110" s="88"/>
      <c r="E110" s="88"/>
      <c r="F110" s="88"/>
      <c r="G110" s="88"/>
      <c r="H110" s="88"/>
      <c r="I110" s="88"/>
      <c r="J110" s="88"/>
      <c r="K110" s="88"/>
      <c r="L110" s="88"/>
    </row>
    <row r="111" spans="1:12">
      <c r="A111" s="88"/>
      <c r="B111" s="88"/>
      <c r="C111" s="88"/>
      <c r="D111" s="88"/>
      <c r="E111" s="88"/>
      <c r="F111" s="88"/>
      <c r="G111" s="88"/>
      <c r="H111" s="88"/>
      <c r="I111" s="88"/>
      <c r="J111" s="88"/>
      <c r="K111" s="88"/>
      <c r="L111" s="88"/>
    </row>
    <row r="112" spans="1:12">
      <c r="A112" s="88"/>
      <c r="B112" s="88"/>
      <c r="C112" s="88"/>
      <c r="D112" s="88"/>
      <c r="E112" s="88"/>
      <c r="F112" s="88"/>
      <c r="G112" s="88"/>
      <c r="H112" s="88"/>
      <c r="I112" s="88"/>
      <c r="J112" s="88"/>
      <c r="K112" s="88"/>
      <c r="L112" s="88"/>
    </row>
    <row r="113" spans="1:12">
      <c r="A113" s="88"/>
      <c r="B113" s="88"/>
      <c r="C113" s="88"/>
      <c r="D113" s="88"/>
      <c r="E113" s="88"/>
      <c r="F113" s="88"/>
      <c r="G113" s="88"/>
      <c r="H113" s="88"/>
      <c r="I113" s="88"/>
      <c r="J113" s="88"/>
      <c r="K113" s="88"/>
      <c r="L113" s="88"/>
    </row>
    <row r="114" spans="1:12">
      <c r="A114" s="88"/>
      <c r="B114" s="88"/>
      <c r="C114" s="88"/>
      <c r="D114" s="88"/>
      <c r="E114" s="88"/>
      <c r="F114" s="88"/>
      <c r="G114" s="88"/>
      <c r="H114" s="88"/>
      <c r="I114" s="88"/>
      <c r="J114" s="88"/>
      <c r="K114" s="88"/>
      <c r="L114" s="88"/>
    </row>
    <row r="115" spans="1:12">
      <c r="A115" s="88"/>
      <c r="B115" s="88"/>
      <c r="C115" s="88"/>
      <c r="D115" s="88"/>
      <c r="E115" s="88"/>
      <c r="F115" s="88"/>
      <c r="G115" s="88"/>
      <c r="H115" s="88"/>
      <c r="I115" s="88"/>
      <c r="J115" s="88"/>
      <c r="K115" s="88"/>
      <c r="L115" s="88"/>
    </row>
    <row r="116" spans="1:12">
      <c r="A116" s="88"/>
      <c r="B116" s="88"/>
      <c r="C116" s="88"/>
      <c r="D116" s="88"/>
      <c r="E116" s="88"/>
      <c r="F116" s="88"/>
      <c r="G116" s="88"/>
      <c r="H116" s="88"/>
      <c r="I116" s="88"/>
      <c r="J116" s="88"/>
      <c r="K116" s="88"/>
      <c r="L116" s="88"/>
    </row>
    <row r="117" spans="1:12">
      <c r="A117" s="88"/>
      <c r="B117" s="88"/>
      <c r="C117" s="88"/>
      <c r="D117" s="88"/>
      <c r="E117" s="88"/>
      <c r="F117" s="88"/>
      <c r="G117" s="88"/>
      <c r="H117" s="88"/>
      <c r="I117" s="88"/>
      <c r="J117" s="88"/>
      <c r="K117" s="88"/>
      <c r="L117" s="88"/>
    </row>
    <row r="118" spans="1:12">
      <c r="A118" s="88"/>
      <c r="B118" s="88"/>
      <c r="C118" s="88"/>
      <c r="D118" s="88"/>
      <c r="E118" s="88"/>
      <c r="F118" s="88"/>
      <c r="G118" s="88"/>
      <c r="H118" s="88"/>
      <c r="I118" s="88"/>
      <c r="J118" s="88"/>
      <c r="K118" s="88"/>
      <c r="L118" s="88"/>
    </row>
    <row r="119" spans="1:12">
      <c r="A119" s="88"/>
      <c r="B119" s="88"/>
      <c r="C119" s="88"/>
      <c r="D119" s="88"/>
      <c r="E119" s="88"/>
      <c r="F119" s="88"/>
      <c r="G119" s="88"/>
      <c r="H119" s="88"/>
      <c r="I119" s="88"/>
      <c r="J119" s="88"/>
      <c r="K119" s="88"/>
      <c r="L119" s="88"/>
    </row>
    <row r="120" spans="1:12">
      <c r="A120" s="88"/>
      <c r="B120" s="88"/>
      <c r="C120" s="88"/>
      <c r="D120" s="88"/>
      <c r="E120" s="88"/>
      <c r="F120" s="88"/>
      <c r="G120" s="88"/>
      <c r="H120" s="88"/>
      <c r="I120" s="88"/>
      <c r="J120" s="88"/>
      <c r="K120" s="88"/>
      <c r="L120" s="88"/>
    </row>
    <row r="121" spans="1:12">
      <c r="A121" s="88"/>
      <c r="B121" s="88"/>
      <c r="C121" s="88"/>
      <c r="D121" s="88"/>
      <c r="E121" s="88"/>
      <c r="F121" s="88"/>
      <c r="G121" s="88"/>
      <c r="H121" s="88"/>
      <c r="I121" s="88"/>
      <c r="J121" s="88"/>
      <c r="K121" s="88"/>
      <c r="L121" s="88"/>
    </row>
    <row r="122" spans="1:12">
      <c r="A122" s="88"/>
      <c r="B122" s="88"/>
      <c r="C122" s="88"/>
      <c r="D122" s="88"/>
      <c r="E122" s="88"/>
      <c r="F122" s="88"/>
      <c r="G122" s="88"/>
      <c r="H122" s="88"/>
      <c r="I122" s="88"/>
      <c r="J122" s="88"/>
      <c r="K122" s="88"/>
      <c r="L122" s="88"/>
    </row>
    <row r="123" spans="1:12">
      <c r="A123" s="88"/>
      <c r="B123" s="88"/>
      <c r="C123" s="88"/>
      <c r="D123" s="88"/>
      <c r="E123" s="88"/>
      <c r="F123" s="88"/>
      <c r="G123" s="88"/>
      <c r="H123" s="88"/>
      <c r="I123" s="88"/>
      <c r="J123" s="88"/>
      <c r="K123" s="88"/>
      <c r="L123" s="88"/>
    </row>
    <row r="124" spans="1:12">
      <c r="A124" s="88"/>
      <c r="B124" s="88"/>
      <c r="C124" s="88"/>
      <c r="D124" s="88"/>
      <c r="E124" s="88"/>
      <c r="F124" s="88"/>
      <c r="G124" s="88"/>
      <c r="H124" s="88"/>
      <c r="I124" s="88"/>
      <c r="J124" s="88"/>
      <c r="K124" s="88"/>
      <c r="L124" s="88"/>
    </row>
    <row r="125" spans="1:12">
      <c r="A125" s="88"/>
      <c r="B125" s="88"/>
      <c r="C125" s="88"/>
      <c r="D125" s="88"/>
      <c r="E125" s="88"/>
      <c r="F125" s="88"/>
      <c r="G125" s="88"/>
      <c r="H125" s="88"/>
      <c r="I125" s="88"/>
      <c r="J125" s="88"/>
      <c r="K125" s="88"/>
      <c r="L125" s="88"/>
    </row>
  </sheetData>
  <mergeCells count="7">
    <mergeCell ref="A5:L5"/>
    <mergeCell ref="A30:E31"/>
    <mergeCell ref="C6:C7"/>
    <mergeCell ref="D6:F6"/>
    <mergeCell ref="K6:L6"/>
    <mergeCell ref="A6:B7"/>
    <mergeCell ref="G6:I6"/>
  </mergeCells>
  <phoneticPr fontId="4"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5"/>
  <sheetViews>
    <sheetView showGridLines="0" topLeftCell="A31" workbookViewId="0">
      <selection activeCell="H42" sqref="H42"/>
    </sheetView>
  </sheetViews>
  <sheetFormatPr defaultRowHeight="14.25"/>
  <cols>
    <col min="1" max="5" width="9" customWidth="1"/>
    <col min="8" max="8" width="12.375" customWidth="1"/>
    <col min="9" max="9" width="17.125" style="116" bestFit="1" customWidth="1"/>
    <col min="10" max="10" width="13.375" style="117" bestFit="1" customWidth="1"/>
    <col min="11" max="11" width="10.625" style="117" bestFit="1" customWidth="1"/>
    <col min="12" max="12" width="12.25" style="117" customWidth="1"/>
    <col min="13" max="13" width="11.5" style="120" bestFit="1" customWidth="1"/>
    <col min="14" max="14" width="8.125" style="120" bestFit="1" customWidth="1"/>
    <col min="15" max="15" width="9" customWidth="1"/>
    <col min="16" max="16" width="9.625" customWidth="1"/>
  </cols>
  <sheetData>
    <row r="1" spans="2:16">
      <c r="I1" s="114"/>
      <c r="J1" s="206" t="s">
        <v>116</v>
      </c>
      <c r="K1" s="206"/>
      <c r="L1" s="115" t="s">
        <v>121</v>
      </c>
      <c r="M1" s="207" t="s">
        <v>119</v>
      </c>
      <c r="N1" s="207"/>
      <c r="O1" s="207" t="s">
        <v>120</v>
      </c>
      <c r="P1" s="207"/>
    </row>
    <row r="2" spans="2:16" ht="24">
      <c r="E2" s="8"/>
      <c r="F2" s="8"/>
      <c r="G2" s="8"/>
      <c r="H2" s="119"/>
      <c r="I2" s="151" t="s">
        <v>35</v>
      </c>
      <c r="J2" s="148" t="s">
        <v>114</v>
      </c>
      <c r="K2" s="148" t="s">
        <v>115</v>
      </c>
      <c r="L2" s="148" t="s">
        <v>122</v>
      </c>
      <c r="M2" s="149" t="s">
        <v>117</v>
      </c>
      <c r="N2" s="149" t="s">
        <v>118</v>
      </c>
      <c r="O2" s="152" t="s">
        <v>297</v>
      </c>
      <c r="P2" s="152" t="s">
        <v>296</v>
      </c>
    </row>
    <row r="3" spans="2:16" ht="15.75">
      <c r="E3" s="8"/>
      <c r="F3" s="8"/>
      <c r="G3" s="8"/>
      <c r="I3" s="114">
        <v>41851</v>
      </c>
      <c r="J3" s="115">
        <v>21899.308300000001</v>
      </c>
      <c r="K3" s="115">
        <v>157.35550000000001</v>
      </c>
      <c r="L3" s="115">
        <v>243.6</v>
      </c>
      <c r="M3" s="153">
        <v>47690.3</v>
      </c>
      <c r="N3" s="153">
        <v>37.75</v>
      </c>
      <c r="O3" s="153">
        <v>2043.7</v>
      </c>
      <c r="P3" s="153"/>
    </row>
    <row r="4" spans="2:16">
      <c r="B4" s="73"/>
      <c r="I4" s="114">
        <v>41820</v>
      </c>
      <c r="J4" s="115">
        <v>17982.1708</v>
      </c>
      <c r="K4" s="115">
        <v>146.0025</v>
      </c>
      <c r="L4" s="115">
        <v>454.7</v>
      </c>
      <c r="M4" s="153">
        <v>46406.5</v>
      </c>
      <c r="N4" s="153">
        <v>36.94</v>
      </c>
      <c r="O4" s="153">
        <v>1394.3</v>
      </c>
      <c r="P4" s="153"/>
    </row>
    <row r="5" spans="2:16">
      <c r="B5" s="73"/>
      <c r="I5" s="114">
        <v>41790</v>
      </c>
      <c r="J5" s="115">
        <v>14000.2523</v>
      </c>
      <c r="K5" s="115">
        <v>179.7602</v>
      </c>
      <c r="L5" s="115">
        <v>253.9</v>
      </c>
      <c r="M5" s="153">
        <v>45419.5</v>
      </c>
      <c r="N5" s="153">
        <v>36.28</v>
      </c>
      <c r="O5" s="153">
        <v>810.9</v>
      </c>
      <c r="P5" s="153"/>
    </row>
    <row r="6" spans="2:16">
      <c r="I6" s="114">
        <v>41759</v>
      </c>
      <c r="J6" s="115">
        <v>9441.4302000000007</v>
      </c>
      <c r="K6" s="115">
        <v>158.01599999999999</v>
      </c>
      <c r="L6" s="115">
        <v>142</v>
      </c>
      <c r="M6" s="153">
        <v>44501.8</v>
      </c>
      <c r="N6" s="153">
        <v>35.9</v>
      </c>
      <c r="O6" s="153">
        <v>479.8</v>
      </c>
      <c r="P6" s="153"/>
    </row>
    <row r="7" spans="2:16" ht="15" customHeight="1">
      <c r="I7" s="114">
        <v>41729</v>
      </c>
      <c r="J7" s="115">
        <v>7176.7</v>
      </c>
      <c r="K7" s="115">
        <v>161.5</v>
      </c>
      <c r="L7" s="115">
        <v>284.3</v>
      </c>
      <c r="M7" s="153">
        <v>42978.6</v>
      </c>
      <c r="N7" s="153">
        <v>34.700000000000003</v>
      </c>
      <c r="O7" s="153">
        <v>279.3</v>
      </c>
      <c r="P7" s="154">
        <f t="shared" ref="P7" si="0">O7*100</f>
        <v>27930</v>
      </c>
    </row>
    <row r="8" spans="2:16">
      <c r="I8" s="114">
        <v>41698</v>
      </c>
      <c r="J8" s="115">
        <v>4156.2464</v>
      </c>
      <c r="K8" s="115">
        <v>136.90389999999999</v>
      </c>
      <c r="L8" s="115">
        <v>226.3</v>
      </c>
      <c r="M8" s="153">
        <v>41923.800000000003</v>
      </c>
      <c r="N8" s="153">
        <v>33.94</v>
      </c>
      <c r="O8" s="153">
        <v>134</v>
      </c>
      <c r="P8" s="154"/>
    </row>
    <row r="9" spans="2:16">
      <c r="I9" s="114">
        <v>41639</v>
      </c>
      <c r="J9" s="115">
        <v>14248.525299999999</v>
      </c>
      <c r="K9" s="115">
        <v>21.2316</v>
      </c>
      <c r="L9" s="115">
        <v>1111.7</v>
      </c>
      <c r="M9" s="153">
        <v>40161.1</v>
      </c>
      <c r="N9" s="153">
        <v>32.700000000000003</v>
      </c>
      <c r="O9" s="153"/>
      <c r="P9" s="154">
        <v>20010</v>
      </c>
    </row>
    <row r="10" spans="2:16">
      <c r="I10" s="114">
        <v>41608</v>
      </c>
      <c r="J10" s="115">
        <v>11858.0774</v>
      </c>
      <c r="K10" s="115">
        <v>15.2537</v>
      </c>
      <c r="L10" s="115">
        <v>335.2</v>
      </c>
      <c r="M10" s="153">
        <v>38687.800000000003</v>
      </c>
      <c r="N10" s="153">
        <v>31.6</v>
      </c>
      <c r="O10" s="153"/>
      <c r="P10" s="154"/>
    </row>
    <row r="11" spans="2:16">
      <c r="I11" s="114">
        <v>41578</v>
      </c>
      <c r="J11" s="115">
        <v>10617.266</v>
      </c>
      <c r="K11" s="115">
        <v>13.7151</v>
      </c>
      <c r="L11" s="115">
        <v>230.3</v>
      </c>
      <c r="M11" s="153">
        <v>37940.6</v>
      </c>
      <c r="N11" s="153">
        <v>31.2</v>
      </c>
      <c r="O11" s="153"/>
      <c r="P11" s="154"/>
    </row>
    <row r="12" spans="2:16">
      <c r="I12" s="114">
        <v>41547</v>
      </c>
      <c r="J12" s="115">
        <v>9404.1836000000003</v>
      </c>
      <c r="K12" s="115">
        <v>9.3699999999999992</v>
      </c>
      <c r="L12" s="115">
        <v>347.8</v>
      </c>
      <c r="M12" s="153">
        <v>36759.800000000003</v>
      </c>
      <c r="N12" s="153">
        <v>30.47</v>
      </c>
      <c r="O12" s="153"/>
      <c r="P12" s="154">
        <v>15769.999999999998</v>
      </c>
    </row>
    <row r="13" spans="2:16">
      <c r="I13" s="114">
        <v>41517</v>
      </c>
      <c r="J13" s="115">
        <v>8211.0764999999992</v>
      </c>
      <c r="K13" s="115">
        <v>4.5747</v>
      </c>
      <c r="L13" s="115">
        <v>215.6</v>
      </c>
      <c r="M13" s="153">
        <v>35129</v>
      </c>
      <c r="N13" s="153">
        <v>29.4</v>
      </c>
      <c r="O13" s="153"/>
      <c r="P13" s="154"/>
    </row>
    <row r="14" spans="2:16">
      <c r="I14" s="114">
        <v>41486</v>
      </c>
      <c r="J14" s="115">
        <v>6987.058</v>
      </c>
      <c r="K14" s="115">
        <v>-1.2089000000000001</v>
      </c>
      <c r="L14" s="115">
        <v>217.7</v>
      </c>
      <c r="M14" s="153">
        <v>33373.9</v>
      </c>
      <c r="N14" s="153">
        <v>28.16</v>
      </c>
      <c r="O14" s="153"/>
      <c r="P14" s="154"/>
    </row>
    <row r="15" spans="2:16">
      <c r="I15" s="114">
        <v>41455</v>
      </c>
      <c r="J15" s="115">
        <v>5789.4312</v>
      </c>
      <c r="K15" s="115">
        <v>-5.6936999999999998</v>
      </c>
      <c r="L15" s="115">
        <v>470.1</v>
      </c>
      <c r="M15" s="153">
        <v>31887</v>
      </c>
      <c r="N15" s="153">
        <v>27.1</v>
      </c>
      <c r="O15" s="153"/>
      <c r="P15" s="154">
        <v>12610</v>
      </c>
    </row>
    <row r="16" spans="2:16">
      <c r="I16" s="114">
        <v>41425</v>
      </c>
      <c r="J16" s="115">
        <v>4376.4119000000001</v>
      </c>
      <c r="K16" s="115">
        <v>-9.9749999999999996</v>
      </c>
      <c r="L16" s="115">
        <v>173.9</v>
      </c>
      <c r="M16" s="153">
        <v>30437.3</v>
      </c>
      <c r="N16" s="153">
        <v>26.1</v>
      </c>
      <c r="O16" s="153"/>
      <c r="P16" s="154"/>
    </row>
    <row r="17" spans="1:16">
      <c r="I17" s="114">
        <v>41394</v>
      </c>
      <c r="J17" s="115">
        <v>3450.8</v>
      </c>
      <c r="K17" s="115">
        <v>-8.1999999999999993</v>
      </c>
      <c r="L17" s="115">
        <v>164.5</v>
      </c>
      <c r="M17" s="153">
        <v>28874.3</v>
      </c>
      <c r="N17" s="153">
        <v>25</v>
      </c>
      <c r="O17" s="153"/>
      <c r="P17" s="154"/>
    </row>
    <row r="18" spans="1:16">
      <c r="I18" s="114">
        <v>41364</v>
      </c>
      <c r="J18" s="115">
        <v>2566.3000000000002</v>
      </c>
      <c r="K18" s="115">
        <v>10.4</v>
      </c>
      <c r="L18" s="115">
        <v>488</v>
      </c>
      <c r="M18" s="153">
        <v>27726.7</v>
      </c>
      <c r="N18" s="153">
        <v>24.2</v>
      </c>
      <c r="O18" s="153"/>
      <c r="P18" s="154">
        <v>9020</v>
      </c>
    </row>
    <row r="19" spans="1:16">
      <c r="I19" s="114">
        <v>41333</v>
      </c>
      <c r="J19" s="115">
        <v>1681.2208000000001</v>
      </c>
      <c r="K19" s="115">
        <v>27.23</v>
      </c>
      <c r="L19" s="115"/>
      <c r="M19" s="153">
        <v>25991.599999999999</v>
      </c>
      <c r="N19" s="153">
        <v>23</v>
      </c>
      <c r="O19" s="153"/>
      <c r="P19" s="154"/>
    </row>
    <row r="20" spans="1:16">
      <c r="I20" s="114">
        <v>41274</v>
      </c>
      <c r="J20" s="115">
        <v>11777.5</v>
      </c>
      <c r="K20" s="115">
        <v>41</v>
      </c>
      <c r="L20" s="115">
        <v>773.9</v>
      </c>
      <c r="M20" s="153">
        <v>24588</v>
      </c>
      <c r="N20" s="153">
        <v>21.9</v>
      </c>
      <c r="O20" s="153"/>
      <c r="P20" s="154">
        <v>6833</v>
      </c>
    </row>
    <row r="21" spans="1:16">
      <c r="I21" s="114">
        <v>41243</v>
      </c>
      <c r="J21" s="115">
        <v>10310.6</v>
      </c>
      <c r="K21" s="115">
        <v>36.799999999999997</v>
      </c>
      <c r="L21" s="115">
        <v>376.9</v>
      </c>
      <c r="M21" s="153">
        <v>23280.3</v>
      </c>
      <c r="N21" s="153">
        <v>20.9</v>
      </c>
      <c r="O21" s="153"/>
      <c r="P21" s="154"/>
    </row>
    <row r="22" spans="1:16">
      <c r="I22" s="114">
        <v>41213</v>
      </c>
      <c r="J22" s="115">
        <v>9355.7999999999993</v>
      </c>
      <c r="K22" s="115">
        <v>36.700000000000003</v>
      </c>
      <c r="L22" s="115">
        <v>210</v>
      </c>
      <c r="M22" s="153">
        <v>22048.6</v>
      </c>
      <c r="N22" s="153">
        <v>20</v>
      </c>
      <c r="O22" s="153"/>
      <c r="P22" s="154"/>
    </row>
    <row r="23" spans="1:16">
      <c r="I23" s="114">
        <v>41182</v>
      </c>
      <c r="J23" s="115">
        <v>8616.2999999999993</v>
      </c>
      <c r="K23" s="115">
        <v>37.5</v>
      </c>
      <c r="L23" s="115">
        <v>324.89999999999998</v>
      </c>
      <c r="M23" s="153">
        <v>21241.5</v>
      </c>
      <c r="N23" s="153">
        <v>19</v>
      </c>
      <c r="O23" s="153"/>
      <c r="P23" s="154">
        <v>4370</v>
      </c>
    </row>
    <row r="24" spans="1:16">
      <c r="A24" s="5"/>
      <c r="I24" s="114">
        <v>41152</v>
      </c>
      <c r="J24" s="115">
        <v>7868</v>
      </c>
      <c r="K24" s="115">
        <v>40.5</v>
      </c>
      <c r="L24" s="115">
        <v>240.9</v>
      </c>
      <c r="M24" s="153">
        <v>20263.900000000001</v>
      </c>
      <c r="N24" s="153">
        <v>18.7</v>
      </c>
      <c r="O24" s="153"/>
      <c r="P24" s="154"/>
    </row>
    <row r="25" spans="1:16">
      <c r="I25" s="114">
        <v>41121</v>
      </c>
      <c r="J25" s="115">
        <v>7086.2</v>
      </c>
      <c r="K25" s="115">
        <v>44.1</v>
      </c>
      <c r="L25" s="115">
        <v>201.6</v>
      </c>
      <c r="M25" s="153">
        <v>19255.7</v>
      </c>
      <c r="N25" s="153">
        <v>18</v>
      </c>
      <c r="O25" s="153"/>
      <c r="P25" s="154"/>
    </row>
    <row r="26" spans="1:16">
      <c r="I26" s="114">
        <v>41090</v>
      </c>
      <c r="J26" s="115">
        <v>6317.5</v>
      </c>
      <c r="K26" s="115">
        <v>30.8</v>
      </c>
      <c r="L26" s="115">
        <v>612.79999999999995</v>
      </c>
      <c r="M26" s="153">
        <v>18376.099999999999</v>
      </c>
      <c r="N26" s="153">
        <v>17.3</v>
      </c>
      <c r="O26" s="153"/>
      <c r="P26" s="154">
        <v>2770</v>
      </c>
    </row>
    <row r="27" spans="1:16">
      <c r="I27" s="114">
        <v>41060</v>
      </c>
      <c r="J27" s="115">
        <v>5000.6000000000004</v>
      </c>
      <c r="K27" s="115">
        <v>44.2</v>
      </c>
      <c r="L27" s="115">
        <v>212.7</v>
      </c>
      <c r="M27" s="153">
        <v>17575.3</v>
      </c>
      <c r="N27" s="153">
        <v>16.7</v>
      </c>
      <c r="O27" s="153"/>
      <c r="P27" s="154"/>
    </row>
    <row r="28" spans="1:16">
      <c r="I28" s="114">
        <v>41029</v>
      </c>
      <c r="J28" s="115">
        <v>3903.7</v>
      </c>
      <c r="K28" s="115">
        <v>57.8</v>
      </c>
      <c r="L28" s="115">
        <v>147.30000000000001</v>
      </c>
      <c r="M28" s="153">
        <v>16667.5</v>
      </c>
      <c r="N28" s="153">
        <v>16</v>
      </c>
      <c r="O28" s="153"/>
      <c r="P28" s="154"/>
    </row>
    <row r="29" spans="1:16">
      <c r="I29" s="114">
        <v>40999</v>
      </c>
      <c r="J29" s="115">
        <v>3024.5</v>
      </c>
      <c r="K29" s="115">
        <v>99.1</v>
      </c>
      <c r="L29" s="115">
        <v>326.39999999999998</v>
      </c>
      <c r="M29" s="153">
        <v>15897.1</v>
      </c>
      <c r="N29" s="153">
        <v>15.4</v>
      </c>
      <c r="O29" s="153"/>
      <c r="P29" s="154">
        <v>1780</v>
      </c>
    </row>
    <row r="30" spans="1:16">
      <c r="I30" s="114">
        <v>40968</v>
      </c>
      <c r="J30" s="115">
        <v>1281</v>
      </c>
      <c r="K30" s="115">
        <v>38.9</v>
      </c>
      <c r="L30" s="115"/>
      <c r="M30" s="153">
        <v>15206</v>
      </c>
      <c r="N30" s="153">
        <v>14.9</v>
      </c>
      <c r="O30" s="153"/>
      <c r="P30" s="154"/>
    </row>
    <row r="31" spans="1:16">
      <c r="I31" s="114">
        <v>40939</v>
      </c>
      <c r="J31" s="115">
        <v>553.60230000000001</v>
      </c>
      <c r="K31" s="115">
        <v>17.325600000000001</v>
      </c>
      <c r="L31" s="115"/>
      <c r="M31" s="153">
        <v>14391.9</v>
      </c>
      <c r="N31" s="153">
        <v>14.3</v>
      </c>
      <c r="O31" s="153"/>
      <c r="P31" s="154"/>
    </row>
    <row r="32" spans="1:16">
      <c r="I32" s="114">
        <v>40908</v>
      </c>
      <c r="J32" s="115">
        <v>6962.9</v>
      </c>
      <c r="K32" s="115">
        <v>5.2</v>
      </c>
      <c r="L32" s="115">
        <v>675.7</v>
      </c>
      <c r="M32" s="153">
        <v>13660</v>
      </c>
      <c r="N32" s="153">
        <v>13.7</v>
      </c>
      <c r="O32" s="153"/>
      <c r="P32" s="154">
        <v>1040</v>
      </c>
    </row>
    <row r="33" spans="9:16">
      <c r="I33" s="114">
        <v>40877</v>
      </c>
      <c r="J33" s="115">
        <v>6271.1</v>
      </c>
      <c r="K33" s="115">
        <v>10.3</v>
      </c>
      <c r="L33" s="115">
        <v>363.6</v>
      </c>
      <c r="M33" s="153">
        <v>12842.4</v>
      </c>
      <c r="N33" s="153">
        <v>13</v>
      </c>
      <c r="O33" s="153"/>
      <c r="P33" s="154"/>
    </row>
    <row r="34" spans="9:16">
      <c r="I34" s="114">
        <v>40847</v>
      </c>
      <c r="J34" s="115">
        <v>5718.9</v>
      </c>
      <c r="K34" s="115">
        <v>14</v>
      </c>
      <c r="L34" s="115">
        <v>217.7</v>
      </c>
      <c r="M34" s="153"/>
      <c r="N34" s="153">
        <v>12.2</v>
      </c>
      <c r="O34" s="153"/>
      <c r="P34" s="154"/>
    </row>
    <row r="35" spans="9:16">
      <c r="I35" s="114">
        <v>40816</v>
      </c>
      <c r="J35" s="115">
        <v>5262.6</v>
      </c>
      <c r="K35" s="115">
        <v>24.2</v>
      </c>
      <c r="L35" s="115">
        <v>381.3</v>
      </c>
      <c r="M35" s="153"/>
      <c r="N35" s="153">
        <v>11.5</v>
      </c>
      <c r="O35" s="153"/>
      <c r="P35" s="154">
        <v>450</v>
      </c>
    </row>
    <row r="36" spans="9:16">
      <c r="I36" s="114">
        <v>40786</v>
      </c>
      <c r="J36" s="115">
        <v>4823.8999999999996</v>
      </c>
      <c r="K36" s="115">
        <v>37.5</v>
      </c>
      <c r="L36" s="115">
        <v>105.2</v>
      </c>
      <c r="M36" s="153"/>
      <c r="N36" s="153">
        <v>10.8</v>
      </c>
      <c r="O36" s="153"/>
      <c r="P36" s="154"/>
    </row>
    <row r="37" spans="9:16">
      <c r="I37" s="114">
        <v>40755</v>
      </c>
      <c r="J37" s="115">
        <v>4219.1000000000004</v>
      </c>
      <c r="K37" s="115">
        <v>45.3</v>
      </c>
      <c r="L37" s="115">
        <v>156.6</v>
      </c>
      <c r="M37" s="153"/>
      <c r="N37" s="153">
        <v>10</v>
      </c>
      <c r="O37" s="153"/>
      <c r="P37" s="154"/>
    </row>
    <row r="38" spans="9:16">
      <c r="I38" s="114">
        <v>40724</v>
      </c>
      <c r="J38" s="115">
        <v>4106.7</v>
      </c>
      <c r="K38" s="115">
        <v>68.099999999999994</v>
      </c>
      <c r="L38" s="115">
        <v>647.6</v>
      </c>
      <c r="M38" s="153"/>
      <c r="N38" s="153">
        <v>9.4</v>
      </c>
      <c r="O38" s="153"/>
      <c r="P38" s="154">
        <v>220.00000000000003</v>
      </c>
    </row>
    <row r="39" spans="9:16">
      <c r="I39" s="114">
        <v>40694</v>
      </c>
      <c r="J39" s="115">
        <v>2884.3</v>
      </c>
      <c r="K39" s="115">
        <v>44.4</v>
      </c>
      <c r="L39" s="115">
        <v>187.1</v>
      </c>
      <c r="M39" s="153"/>
      <c r="N39" s="153">
        <v>8.6999999999999993</v>
      </c>
      <c r="O39" s="153"/>
      <c r="P39" s="154"/>
    </row>
    <row r="40" spans="9:16">
      <c r="I40" s="114">
        <v>40663</v>
      </c>
      <c r="J40" s="115">
        <v>2026.9</v>
      </c>
      <c r="K40" s="115">
        <v>27.3</v>
      </c>
      <c r="L40" s="115">
        <v>139</v>
      </c>
      <c r="M40" s="153"/>
      <c r="N40" s="153">
        <v>8.1</v>
      </c>
      <c r="O40" s="153"/>
      <c r="P40" s="154"/>
    </row>
    <row r="41" spans="9:16">
      <c r="I41" s="114">
        <v>40633</v>
      </c>
      <c r="J41" s="115">
        <v>1359.1</v>
      </c>
      <c r="K41" s="115">
        <v>27.1</v>
      </c>
      <c r="L41" s="115">
        <v>247.7</v>
      </c>
      <c r="M41" s="153"/>
      <c r="N41" s="153">
        <v>7.5</v>
      </c>
      <c r="O41" s="153"/>
      <c r="P41" s="154">
        <v>80</v>
      </c>
    </row>
    <row r="42" spans="9:16">
      <c r="I42" s="114">
        <v>40602</v>
      </c>
      <c r="J42" s="115">
        <v>842.5</v>
      </c>
      <c r="K42" s="115">
        <v>18.5</v>
      </c>
      <c r="L42" s="115">
        <v>99.7</v>
      </c>
      <c r="M42" s="153"/>
      <c r="N42" s="153">
        <v>7</v>
      </c>
      <c r="O42" s="153"/>
      <c r="P42" s="154"/>
    </row>
    <row r="43" spans="9:16">
      <c r="I43" s="114">
        <v>40574</v>
      </c>
      <c r="J43" s="115">
        <v>442.87740000000002</v>
      </c>
      <c r="K43" s="115">
        <v>19.7546</v>
      </c>
      <c r="L43" s="115">
        <v>110.2</v>
      </c>
      <c r="M43" s="153"/>
      <c r="N43" s="153">
        <v>6.4</v>
      </c>
      <c r="O43" s="153"/>
      <c r="P43" s="154"/>
    </row>
    <row r="44" spans="9:16">
      <c r="I44" s="114">
        <v>40543</v>
      </c>
      <c r="J44" s="115">
        <v>6593</v>
      </c>
      <c r="K44" s="115">
        <v>4.5999999999999996</v>
      </c>
      <c r="L44" s="115">
        <v>712.7</v>
      </c>
      <c r="M44" s="153"/>
      <c r="N44" s="153"/>
      <c r="O44" s="153"/>
      <c r="P44" s="154">
        <v>20</v>
      </c>
    </row>
    <row r="45" spans="9:16">
      <c r="I45" s="114">
        <v>40512</v>
      </c>
      <c r="J45" s="115">
        <v>5701.9</v>
      </c>
      <c r="K45" s="115">
        <v>-1</v>
      </c>
      <c r="L45" s="115">
        <v>416.5</v>
      </c>
      <c r="M45" s="153"/>
      <c r="N45" s="153"/>
      <c r="O45" s="153"/>
      <c r="P45" s="154"/>
    </row>
    <row r="46" spans="9:16">
      <c r="I46" s="114">
        <v>40482</v>
      </c>
      <c r="J46" s="115">
        <v>5070.6000000000004</v>
      </c>
      <c r="K46" s="115">
        <v>-3.6</v>
      </c>
      <c r="L46" s="115">
        <v>275.89999999999998</v>
      </c>
      <c r="M46" s="153"/>
      <c r="N46" s="153"/>
      <c r="O46" s="153"/>
      <c r="P46" s="154"/>
    </row>
    <row r="47" spans="9:16">
      <c r="I47" s="114">
        <v>40451</v>
      </c>
      <c r="J47" s="115">
        <v>4298.8999999999996</v>
      </c>
      <c r="K47" s="115">
        <v>-10.3</v>
      </c>
      <c r="L47" s="115">
        <v>337.9</v>
      </c>
      <c r="M47" s="153"/>
      <c r="N47" s="153"/>
      <c r="O47" s="153"/>
      <c r="P47" s="154"/>
    </row>
    <row r="48" spans="9:16">
      <c r="I48" s="114">
        <v>40421</v>
      </c>
      <c r="J48" s="115">
        <v>3539.1</v>
      </c>
      <c r="K48" s="115">
        <v>-16.399999999999999</v>
      </c>
      <c r="L48" s="115">
        <v>398.9</v>
      </c>
      <c r="M48" s="155"/>
      <c r="N48" s="155"/>
      <c r="O48" s="153"/>
      <c r="P48" s="154"/>
    </row>
    <row r="49" spans="9:16">
      <c r="I49" s="114">
        <v>40390</v>
      </c>
      <c r="J49" s="115">
        <v>1084.5999999999999</v>
      </c>
      <c r="K49" s="115">
        <v>-34.1</v>
      </c>
      <c r="L49" s="115">
        <v>140</v>
      </c>
      <c r="M49" s="155"/>
      <c r="N49" s="155"/>
      <c r="O49" s="153"/>
      <c r="P49" s="154"/>
    </row>
    <row r="50" spans="9:16">
      <c r="I50" s="114">
        <v>40359</v>
      </c>
      <c r="J50" s="115">
        <v>917.1</v>
      </c>
      <c r="K50" s="115">
        <v>-40.6</v>
      </c>
      <c r="L50" s="115">
        <v>308.39999999999998</v>
      </c>
      <c r="M50" s="155"/>
      <c r="N50" s="155"/>
      <c r="O50" s="153"/>
      <c r="P50" s="154"/>
    </row>
    <row r="51" spans="9:16">
      <c r="I51" s="114">
        <v>40329</v>
      </c>
      <c r="J51" s="115">
        <v>744.4</v>
      </c>
      <c r="K51" s="115">
        <v>-45.8</v>
      </c>
      <c r="L51" s="115">
        <v>142.5</v>
      </c>
      <c r="M51" s="155"/>
      <c r="N51" s="155"/>
      <c r="O51" s="153"/>
      <c r="P51" s="154"/>
    </row>
    <row r="52" spans="9:16">
      <c r="I52" s="114">
        <v>40298</v>
      </c>
      <c r="J52" s="115">
        <v>1003.2</v>
      </c>
      <c r="K52" s="115">
        <v>-40.6</v>
      </c>
      <c r="L52" s="115">
        <v>105.4</v>
      </c>
      <c r="M52" s="155"/>
      <c r="N52" s="155"/>
      <c r="O52" s="153"/>
      <c r="P52" s="154"/>
    </row>
    <row r="53" spans="9:16">
      <c r="I53" s="114">
        <v>40268</v>
      </c>
      <c r="J53" s="115">
        <v>460.4</v>
      </c>
      <c r="K53" s="115">
        <v>-41.3</v>
      </c>
      <c r="L53" s="115"/>
      <c r="M53" s="155"/>
      <c r="N53" s="155"/>
      <c r="O53" s="153"/>
      <c r="P53" s="154"/>
    </row>
    <row r="54" spans="9:16">
      <c r="I54" s="114">
        <v>40237</v>
      </c>
      <c r="J54" s="115">
        <v>255.4</v>
      </c>
      <c r="K54" s="115">
        <v>-19</v>
      </c>
      <c r="L54" s="115"/>
      <c r="M54" s="155"/>
      <c r="N54" s="155"/>
      <c r="O54" s="153"/>
      <c r="P54" s="154"/>
    </row>
    <row r="55" spans="9:16">
      <c r="I55" s="114">
        <v>40209</v>
      </c>
      <c r="J55" s="115">
        <v>120.3706</v>
      </c>
      <c r="K55" s="115">
        <v>13.2098</v>
      </c>
      <c r="L55" s="115"/>
      <c r="M55" s="155"/>
      <c r="N55" s="155"/>
      <c r="O55" s="153"/>
      <c r="P55" s="154"/>
    </row>
    <row r="56" spans="9:16">
      <c r="I56" s="114">
        <v>40178</v>
      </c>
      <c r="J56" s="115">
        <v>3021.58</v>
      </c>
      <c r="K56" s="115">
        <v>102.2</v>
      </c>
      <c r="L56" s="115">
        <v>951.5</v>
      </c>
      <c r="M56" s="155"/>
      <c r="N56" s="155"/>
      <c r="O56" s="153"/>
      <c r="P56" s="154"/>
    </row>
    <row r="57" spans="9:16">
      <c r="I57" s="114">
        <v>40147</v>
      </c>
      <c r="J57" s="115">
        <v>2750.11</v>
      </c>
      <c r="K57" s="115">
        <v>112.8</v>
      </c>
      <c r="L57" s="115">
        <v>449.2</v>
      </c>
      <c r="M57" s="155"/>
      <c r="N57" s="155"/>
      <c r="O57" s="153"/>
      <c r="P57" s="154"/>
    </row>
    <row r="58" spans="9:16">
      <c r="I58" s="114">
        <v>40117</v>
      </c>
      <c r="J58" s="115">
        <v>2596.33</v>
      </c>
      <c r="K58" s="115">
        <v>123.5</v>
      </c>
      <c r="L58" s="115">
        <v>245.7</v>
      </c>
      <c r="M58" s="155"/>
      <c r="N58" s="155"/>
      <c r="O58" s="153"/>
      <c r="P58" s="154"/>
    </row>
    <row r="59" spans="9:16">
      <c r="I59" s="114">
        <v>40086</v>
      </c>
      <c r="J59" s="115">
        <v>2475.7399999999998</v>
      </c>
      <c r="K59" s="115">
        <v>136.1</v>
      </c>
      <c r="L59" s="115">
        <v>358</v>
      </c>
      <c r="M59" s="155"/>
      <c r="N59" s="155"/>
      <c r="O59" s="153"/>
      <c r="P59" s="154"/>
    </row>
    <row r="60" spans="9:16">
      <c r="I60" s="114">
        <v>40056</v>
      </c>
      <c r="J60" s="115">
        <v>2343</v>
      </c>
      <c r="K60" s="115">
        <v>147.4</v>
      </c>
      <c r="L60" s="115">
        <v>230.6</v>
      </c>
      <c r="M60" s="155"/>
      <c r="N60" s="155"/>
      <c r="O60" s="153"/>
      <c r="P60" s="154"/>
    </row>
    <row r="61" spans="9:16">
      <c r="I61" s="114">
        <v>40025</v>
      </c>
      <c r="J61" s="115">
        <v>2233.3000000000002</v>
      </c>
      <c r="K61" s="115">
        <v>159.1</v>
      </c>
      <c r="L61" s="115">
        <v>198.5</v>
      </c>
      <c r="M61" s="155"/>
      <c r="N61" s="155"/>
      <c r="O61" s="153"/>
      <c r="P61" s="154"/>
    </row>
    <row r="62" spans="9:16">
      <c r="I62" s="114">
        <v>39994</v>
      </c>
      <c r="J62" s="115">
        <v>2153.73</v>
      </c>
      <c r="K62" s="115">
        <v>193.7</v>
      </c>
      <c r="L62" s="115">
        <v>414.2</v>
      </c>
      <c r="M62" s="155"/>
      <c r="N62" s="155"/>
      <c r="O62" s="153"/>
      <c r="P62" s="154"/>
    </row>
    <row r="63" spans="9:16">
      <c r="I63" s="114">
        <v>39964</v>
      </c>
      <c r="J63" s="115">
        <v>2018.61</v>
      </c>
      <c r="K63" s="115">
        <v>306</v>
      </c>
      <c r="L63" s="115">
        <v>229.4</v>
      </c>
      <c r="M63" s="155"/>
      <c r="N63" s="155"/>
      <c r="O63" s="153"/>
      <c r="P63" s="154"/>
    </row>
    <row r="64" spans="9:16">
      <c r="L64" s="150"/>
    </row>
    <row r="65" spans="1:9" ht="15.75">
      <c r="A65" s="5" t="s">
        <v>123</v>
      </c>
      <c r="B65" s="10"/>
      <c r="C65" s="10"/>
      <c r="I65" s="118"/>
    </row>
  </sheetData>
  <mergeCells count="3">
    <mergeCell ref="J1:K1"/>
    <mergeCell ref="M1:N1"/>
    <mergeCell ref="O1:P1"/>
  </mergeCells>
  <phoneticPr fontId="7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4" workbookViewId="0">
      <selection activeCell="A6" sqref="A6:L6"/>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24.75" customHeight="1" thickBot="1">
      <c r="A4" s="208" t="s">
        <v>210</v>
      </c>
      <c r="B4" s="209"/>
      <c r="C4" s="209"/>
      <c r="D4" s="209"/>
      <c r="E4" s="209"/>
      <c r="F4" s="209"/>
      <c r="G4" s="209"/>
      <c r="H4" s="209"/>
      <c r="I4" s="209"/>
      <c r="J4" s="209"/>
      <c r="K4" s="209"/>
      <c r="L4" s="210"/>
    </row>
    <row r="5" spans="1:29" s="84" customFormat="1" ht="15" thickBot="1">
      <c r="A5" s="212" t="s">
        <v>341</v>
      </c>
      <c r="B5" s="213"/>
      <c r="C5" s="213"/>
      <c r="D5" s="213"/>
      <c r="E5" s="213"/>
      <c r="F5" s="213"/>
      <c r="G5" s="213"/>
      <c r="H5" s="213"/>
      <c r="I5" s="213"/>
      <c r="J5" s="213"/>
      <c r="K5" s="213"/>
      <c r="L5" s="214"/>
    </row>
    <row r="6" spans="1:29" s="84" customFormat="1" ht="97.5" customHeight="1" thickBot="1">
      <c r="A6" s="215" t="s">
        <v>409</v>
      </c>
      <c r="B6" s="216"/>
      <c r="C6" s="216"/>
      <c r="D6" s="216"/>
      <c r="E6" s="216"/>
      <c r="F6" s="216"/>
      <c r="G6" s="216"/>
      <c r="H6" s="216"/>
      <c r="I6" s="216"/>
      <c r="J6" s="216"/>
      <c r="K6" s="216"/>
      <c r="L6" s="217"/>
    </row>
    <row r="7" spans="1:29" s="84" customFormat="1" ht="15" thickBot="1">
      <c r="A7" s="212" t="s">
        <v>344</v>
      </c>
      <c r="B7" s="213"/>
      <c r="C7" s="213"/>
      <c r="D7" s="213"/>
      <c r="E7" s="213"/>
      <c r="F7" s="213"/>
      <c r="G7" s="213"/>
      <c r="H7" s="213"/>
      <c r="I7" s="213"/>
      <c r="J7" s="213"/>
      <c r="K7" s="213"/>
      <c r="L7" s="214"/>
    </row>
    <row r="8" spans="1:29" s="84" customFormat="1" ht="65.25" customHeight="1" thickBot="1">
      <c r="A8" s="215" t="s">
        <v>347</v>
      </c>
      <c r="B8" s="216"/>
      <c r="C8" s="216"/>
      <c r="D8" s="216"/>
      <c r="E8" s="216"/>
      <c r="F8" s="216"/>
      <c r="G8" s="216"/>
      <c r="H8" s="216"/>
      <c r="I8" s="216"/>
      <c r="J8" s="216"/>
      <c r="K8" s="216"/>
      <c r="L8" s="217"/>
    </row>
    <row r="9" spans="1:29" s="84" customFormat="1" ht="15" customHeight="1" thickBot="1">
      <c r="A9" s="212" t="s">
        <v>375</v>
      </c>
      <c r="B9" s="213"/>
      <c r="C9" s="213"/>
      <c r="D9" s="213"/>
      <c r="E9" s="213"/>
      <c r="F9" s="213"/>
      <c r="G9" s="213"/>
      <c r="H9" s="213"/>
      <c r="I9" s="213"/>
      <c r="J9" s="213"/>
      <c r="K9" s="213"/>
      <c r="L9" s="214"/>
    </row>
    <row r="10" spans="1:29" s="84" customFormat="1" ht="65.25" customHeight="1" thickBot="1">
      <c r="A10" s="215" t="s">
        <v>407</v>
      </c>
      <c r="B10" s="216"/>
      <c r="C10" s="216"/>
      <c r="D10" s="216"/>
      <c r="E10" s="216"/>
      <c r="F10" s="216"/>
      <c r="G10" s="216"/>
      <c r="H10" s="216"/>
      <c r="I10" s="216"/>
      <c r="J10" s="216"/>
      <c r="K10" s="216"/>
      <c r="L10" s="217"/>
      <c r="N10" s="128"/>
    </row>
    <row r="11" spans="1:29" s="84" customFormat="1" ht="15" thickBot="1">
      <c r="A11" s="212" t="s">
        <v>405</v>
      </c>
      <c r="B11" s="213"/>
      <c r="C11" s="213"/>
      <c r="D11" s="213"/>
      <c r="E11" s="213"/>
      <c r="F11" s="213"/>
      <c r="G11" s="213"/>
      <c r="H11" s="213"/>
      <c r="I11" s="213"/>
      <c r="J11" s="213"/>
      <c r="K11" s="213"/>
      <c r="L11" s="214"/>
    </row>
    <row r="12" spans="1:29" s="84" customFormat="1" ht="74.25" customHeight="1" thickBot="1">
      <c r="A12" s="215" t="s">
        <v>408</v>
      </c>
      <c r="B12" s="216"/>
      <c r="C12" s="216"/>
      <c r="D12" s="216"/>
      <c r="E12" s="216"/>
      <c r="F12" s="216"/>
      <c r="G12" s="216"/>
      <c r="H12" s="216"/>
      <c r="I12" s="216"/>
      <c r="J12" s="216"/>
      <c r="K12" s="216"/>
      <c r="L12" s="217"/>
    </row>
    <row r="13" spans="1:29" s="84" customFormat="1" ht="18" customHeight="1" thickBot="1">
      <c r="A13" s="212" t="s">
        <v>404</v>
      </c>
      <c r="B13" s="213"/>
      <c r="C13" s="213"/>
      <c r="D13" s="213"/>
      <c r="E13" s="213"/>
      <c r="F13" s="213"/>
      <c r="G13" s="213"/>
      <c r="H13" s="213"/>
      <c r="I13" s="213"/>
      <c r="J13" s="213"/>
      <c r="K13" s="213"/>
      <c r="L13" s="214"/>
    </row>
    <row r="14" spans="1:29" s="84" customFormat="1" ht="55.5" customHeight="1" thickBot="1">
      <c r="A14" s="215" t="s">
        <v>374</v>
      </c>
      <c r="B14" s="216"/>
      <c r="C14" s="216"/>
      <c r="D14" s="216"/>
      <c r="E14" s="216"/>
      <c r="F14" s="216"/>
      <c r="G14" s="216"/>
      <c r="H14" s="216"/>
      <c r="I14" s="216"/>
      <c r="J14" s="216"/>
      <c r="K14" s="216"/>
      <c r="L14" s="217"/>
    </row>
    <row r="15" spans="1:29" ht="16.5" customHeight="1" thickBot="1">
      <c r="A15" s="212" t="s">
        <v>372</v>
      </c>
      <c r="B15" s="218"/>
      <c r="C15" s="218"/>
      <c r="D15" s="218"/>
      <c r="E15" s="218"/>
      <c r="F15" s="218"/>
      <c r="G15" s="218"/>
      <c r="H15" s="218"/>
      <c r="I15" s="218"/>
      <c r="J15" s="218"/>
      <c r="K15" s="218"/>
      <c r="L15" s="219"/>
    </row>
    <row r="16" spans="1:29" ht="57" customHeight="1" thickBot="1">
      <c r="A16" s="215" t="s">
        <v>373</v>
      </c>
      <c r="B16" s="216"/>
      <c r="C16" s="216"/>
      <c r="D16" s="216"/>
      <c r="E16" s="216"/>
      <c r="F16" s="216"/>
      <c r="G16" s="216"/>
      <c r="H16" s="216"/>
      <c r="I16" s="216"/>
      <c r="J16" s="216"/>
      <c r="K16" s="216"/>
      <c r="L16" s="217"/>
    </row>
    <row r="17" spans="1:12" ht="12.75">
      <c r="A17" s="211"/>
      <c r="B17" s="211"/>
      <c r="C17" s="211"/>
      <c r="D17" s="211"/>
      <c r="E17" s="211"/>
      <c r="F17" s="211"/>
      <c r="G17" s="211"/>
      <c r="H17" s="211"/>
      <c r="I17" s="211"/>
      <c r="J17" s="211"/>
      <c r="K17" s="211"/>
      <c r="L17" s="211"/>
    </row>
    <row r="18" spans="1:12" ht="22.5" customHeight="1" thickBot="1">
      <c r="A18" s="208" t="s">
        <v>208</v>
      </c>
      <c r="B18" s="209"/>
      <c r="C18" s="209"/>
      <c r="D18" s="209"/>
      <c r="E18" s="209"/>
      <c r="F18" s="209"/>
      <c r="G18" s="209"/>
      <c r="H18" s="209"/>
      <c r="I18" s="209"/>
      <c r="J18" s="209"/>
      <c r="K18" s="209"/>
      <c r="L18" s="210"/>
    </row>
    <row r="19" spans="1:12" ht="16.5" customHeight="1" thickBot="1">
      <c r="A19" s="212" t="s">
        <v>348</v>
      </c>
      <c r="B19" s="213"/>
      <c r="C19" s="213"/>
      <c r="D19" s="213"/>
      <c r="E19" s="213"/>
      <c r="F19" s="213"/>
      <c r="G19" s="213"/>
      <c r="H19" s="213"/>
      <c r="I19" s="213"/>
      <c r="J19" s="213"/>
      <c r="K19" s="213"/>
      <c r="L19" s="214"/>
    </row>
    <row r="20" spans="1:12" ht="68.25" customHeight="1" thickBot="1">
      <c r="A20" s="215" t="s">
        <v>349</v>
      </c>
      <c r="B20" s="216"/>
      <c r="C20" s="216"/>
      <c r="D20" s="216"/>
      <c r="E20" s="216"/>
      <c r="F20" s="216"/>
      <c r="G20" s="216"/>
      <c r="H20" s="216"/>
      <c r="I20" s="216"/>
      <c r="J20" s="216"/>
      <c r="K20" s="216"/>
      <c r="L20" s="217"/>
    </row>
    <row r="21" spans="1:12" ht="17.25" customHeight="1" thickBot="1">
      <c r="A21" s="212" t="s">
        <v>356</v>
      </c>
      <c r="B21" s="213"/>
      <c r="C21" s="213"/>
      <c r="D21" s="213"/>
      <c r="E21" s="213"/>
      <c r="F21" s="213"/>
      <c r="G21" s="213"/>
      <c r="H21" s="213"/>
      <c r="I21" s="213"/>
      <c r="J21" s="213"/>
      <c r="K21" s="213"/>
      <c r="L21" s="214"/>
    </row>
    <row r="22" spans="1:12" ht="77.25" customHeight="1" thickBot="1">
      <c r="A22" s="215" t="s">
        <v>357</v>
      </c>
      <c r="B22" s="216"/>
      <c r="C22" s="216"/>
      <c r="D22" s="216"/>
      <c r="E22" s="216"/>
      <c r="F22" s="216"/>
      <c r="G22" s="216"/>
      <c r="H22" s="216"/>
      <c r="I22" s="216"/>
      <c r="J22" s="216"/>
      <c r="K22" s="216"/>
      <c r="L22" s="217"/>
    </row>
    <row r="23" spans="1:12" ht="17.25" customHeight="1" thickBot="1">
      <c r="A23" s="212" t="s">
        <v>367</v>
      </c>
      <c r="B23" s="213"/>
      <c r="C23" s="213"/>
      <c r="D23" s="213"/>
      <c r="E23" s="213"/>
      <c r="F23" s="213"/>
      <c r="G23" s="213"/>
      <c r="H23" s="213"/>
      <c r="I23" s="213"/>
      <c r="J23" s="213"/>
      <c r="K23" s="213"/>
      <c r="L23" s="214"/>
    </row>
    <row r="24" spans="1:12" ht="66.75" customHeight="1" thickBot="1">
      <c r="A24" s="215" t="s">
        <v>368</v>
      </c>
      <c r="B24" s="216"/>
      <c r="C24" s="216"/>
      <c r="D24" s="216"/>
      <c r="E24" s="216"/>
      <c r="F24" s="216"/>
      <c r="G24" s="216"/>
      <c r="H24" s="216"/>
      <c r="I24" s="216"/>
      <c r="J24" s="216"/>
      <c r="K24" s="216"/>
      <c r="L24" s="217"/>
    </row>
    <row r="25" spans="1:12" ht="13.5" thickBot="1">
      <c r="A25" s="212" t="s">
        <v>376</v>
      </c>
      <c r="B25" s="213"/>
      <c r="C25" s="213"/>
      <c r="D25" s="213"/>
      <c r="E25" s="213"/>
      <c r="F25" s="213"/>
      <c r="G25" s="213"/>
      <c r="H25" s="213"/>
      <c r="I25" s="213"/>
      <c r="J25" s="213"/>
      <c r="K25" s="213"/>
      <c r="L25" s="214"/>
    </row>
    <row r="26" spans="1:12" ht="43.5" customHeight="1" thickBot="1">
      <c r="A26" s="215" t="s">
        <v>377</v>
      </c>
      <c r="B26" s="216"/>
      <c r="C26" s="216"/>
      <c r="D26" s="216"/>
      <c r="E26" s="216"/>
      <c r="F26" s="216"/>
      <c r="G26" s="216"/>
      <c r="H26" s="216"/>
      <c r="I26" s="216"/>
      <c r="J26" s="216"/>
      <c r="K26" s="216"/>
      <c r="L26" s="217"/>
    </row>
    <row r="27" spans="1:12" ht="12.75">
      <c r="A27" s="109"/>
      <c r="B27" s="110"/>
      <c r="C27" s="110"/>
      <c r="D27" s="110"/>
      <c r="E27" s="110"/>
      <c r="F27" s="110"/>
      <c r="G27" s="110"/>
      <c r="H27" s="110"/>
      <c r="I27" s="110"/>
      <c r="J27" s="110"/>
      <c r="K27" s="110"/>
      <c r="L27" s="110"/>
    </row>
    <row r="28" spans="1:12">
      <c r="A28" s="111" t="s">
        <v>49</v>
      </c>
      <c r="B28" s="112"/>
      <c r="C28" s="112"/>
    </row>
  </sheetData>
  <mergeCells count="23">
    <mergeCell ref="A25:L25"/>
    <mergeCell ref="A26:L26"/>
    <mergeCell ref="A23:L23"/>
    <mergeCell ref="A24:L24"/>
    <mergeCell ref="A9:L9"/>
    <mergeCell ref="A10:L10"/>
    <mergeCell ref="A15:L15"/>
    <mergeCell ref="A16:L16"/>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s>
  <phoneticPr fontId="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topLeftCell="A4" workbookViewId="0">
      <selection activeCell="A6" sqref="A6:L6"/>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19.5" customHeight="1" thickBot="1">
      <c r="A4" s="208" t="s">
        <v>209</v>
      </c>
      <c r="B4" s="209"/>
      <c r="C4" s="209"/>
      <c r="D4" s="209"/>
      <c r="E4" s="209"/>
      <c r="F4" s="209"/>
      <c r="G4" s="209"/>
      <c r="H4" s="209"/>
      <c r="I4" s="209"/>
      <c r="J4" s="209"/>
      <c r="K4" s="209"/>
      <c r="L4" s="210"/>
    </row>
    <row r="5" spans="1:29" s="84" customFormat="1" ht="15" thickBot="1">
      <c r="A5" s="212" t="s">
        <v>339</v>
      </c>
      <c r="B5" s="213"/>
      <c r="C5" s="213"/>
      <c r="D5" s="213"/>
      <c r="E5" s="213"/>
      <c r="F5" s="213"/>
      <c r="G5" s="213"/>
      <c r="H5" s="213"/>
      <c r="I5" s="213"/>
      <c r="J5" s="213"/>
      <c r="K5" s="213"/>
      <c r="L5" s="214"/>
    </row>
    <row r="6" spans="1:29" s="84" customFormat="1" ht="68.25" customHeight="1" thickBot="1">
      <c r="A6" s="215" t="s">
        <v>340</v>
      </c>
      <c r="B6" s="216"/>
      <c r="C6" s="216"/>
      <c r="D6" s="216"/>
      <c r="E6" s="216"/>
      <c r="F6" s="216"/>
      <c r="G6" s="216"/>
      <c r="H6" s="216"/>
      <c r="I6" s="216"/>
      <c r="J6" s="216"/>
      <c r="K6" s="216"/>
      <c r="L6" s="217"/>
    </row>
    <row r="7" spans="1:29" s="84" customFormat="1" ht="15" thickBot="1">
      <c r="A7" s="212" t="s">
        <v>345</v>
      </c>
      <c r="B7" s="213"/>
      <c r="C7" s="213"/>
      <c r="D7" s="213"/>
      <c r="E7" s="213"/>
      <c r="F7" s="213"/>
      <c r="G7" s="213"/>
      <c r="H7" s="213"/>
      <c r="I7" s="213"/>
      <c r="J7" s="213"/>
      <c r="K7" s="213"/>
      <c r="L7" s="214"/>
    </row>
    <row r="8" spans="1:29" s="84" customFormat="1" ht="66" customHeight="1" thickBot="1">
      <c r="A8" s="215" t="s">
        <v>346</v>
      </c>
      <c r="B8" s="216"/>
      <c r="C8" s="216"/>
      <c r="D8" s="216"/>
      <c r="E8" s="216"/>
      <c r="F8" s="216"/>
      <c r="G8" s="216"/>
      <c r="H8" s="216"/>
      <c r="I8" s="216"/>
      <c r="J8" s="216"/>
      <c r="K8" s="216"/>
      <c r="L8" s="217"/>
    </row>
    <row r="9" spans="1:29" s="84" customFormat="1" ht="15" customHeight="1" thickBot="1">
      <c r="A9" s="212" t="s">
        <v>360</v>
      </c>
      <c r="B9" s="213"/>
      <c r="C9" s="213"/>
      <c r="D9" s="213"/>
      <c r="E9" s="213"/>
      <c r="F9" s="213"/>
      <c r="G9" s="213"/>
      <c r="H9" s="213"/>
      <c r="I9" s="213"/>
      <c r="J9" s="213"/>
      <c r="K9" s="213"/>
      <c r="L9" s="214"/>
    </row>
    <row r="10" spans="1:29" s="84" customFormat="1" ht="36" customHeight="1" thickBot="1">
      <c r="A10" s="215" t="s">
        <v>361</v>
      </c>
      <c r="B10" s="216"/>
      <c r="C10" s="216"/>
      <c r="D10" s="216"/>
      <c r="E10" s="216"/>
      <c r="F10" s="216"/>
      <c r="G10" s="216"/>
      <c r="H10" s="216"/>
      <c r="I10" s="216"/>
      <c r="J10" s="216"/>
      <c r="K10" s="216"/>
      <c r="L10" s="217"/>
    </row>
    <row r="11" spans="1:29" ht="13.5" thickBot="1">
      <c r="A11" s="212" t="s">
        <v>362</v>
      </c>
      <c r="B11" s="213"/>
      <c r="C11" s="213"/>
      <c r="D11" s="213"/>
      <c r="E11" s="213"/>
      <c r="F11" s="213"/>
      <c r="G11" s="213"/>
      <c r="H11" s="213"/>
      <c r="I11" s="213"/>
      <c r="J11" s="213"/>
      <c r="K11" s="213"/>
      <c r="L11" s="214"/>
    </row>
    <row r="12" spans="1:29" ht="70.5" customHeight="1" thickBot="1">
      <c r="A12" s="215" t="s">
        <v>363</v>
      </c>
      <c r="B12" s="216"/>
      <c r="C12" s="216"/>
      <c r="D12" s="216"/>
      <c r="E12" s="216"/>
      <c r="F12" s="216"/>
      <c r="G12" s="216"/>
      <c r="H12" s="216"/>
      <c r="I12" s="216"/>
      <c r="J12" s="216"/>
      <c r="K12" s="216"/>
      <c r="L12" s="217"/>
    </row>
    <row r="13" spans="1:29" s="84" customFormat="1" ht="15" thickBot="1">
      <c r="A13" s="212" t="s">
        <v>364</v>
      </c>
      <c r="B13" s="213"/>
      <c r="C13" s="213"/>
      <c r="D13" s="213"/>
      <c r="E13" s="213"/>
      <c r="F13" s="213"/>
      <c r="G13" s="213"/>
      <c r="H13" s="213"/>
      <c r="I13" s="213"/>
      <c r="J13" s="213"/>
      <c r="K13" s="213"/>
      <c r="L13" s="214"/>
    </row>
    <row r="14" spans="1:29" s="84" customFormat="1" ht="84.75" customHeight="1" thickBot="1">
      <c r="A14" s="215" t="s">
        <v>365</v>
      </c>
      <c r="B14" s="216"/>
      <c r="C14" s="216"/>
      <c r="D14" s="216"/>
      <c r="E14" s="216"/>
      <c r="F14" s="216"/>
      <c r="G14" s="216"/>
      <c r="H14" s="216"/>
      <c r="I14" s="216"/>
      <c r="J14" s="216"/>
      <c r="K14" s="216"/>
      <c r="L14" s="217"/>
    </row>
    <row r="15" spans="1:29" s="84" customFormat="1" ht="15" thickBot="1">
      <c r="A15" s="212" t="s">
        <v>386</v>
      </c>
      <c r="B15" s="213"/>
      <c r="C15" s="213"/>
      <c r="D15" s="213"/>
      <c r="E15" s="213"/>
      <c r="F15" s="213"/>
      <c r="G15" s="213"/>
      <c r="H15" s="213"/>
      <c r="I15" s="213"/>
      <c r="J15" s="213"/>
      <c r="K15" s="213"/>
      <c r="L15" s="214"/>
    </row>
    <row r="16" spans="1:29" s="84" customFormat="1" ht="96" customHeight="1" thickBot="1">
      <c r="A16" s="215" t="s">
        <v>387</v>
      </c>
      <c r="B16" s="216"/>
      <c r="C16" s="216"/>
      <c r="D16" s="216"/>
      <c r="E16" s="216"/>
      <c r="F16" s="216"/>
      <c r="G16" s="216"/>
      <c r="H16" s="216"/>
      <c r="I16" s="216"/>
      <c r="J16" s="216"/>
      <c r="K16" s="216"/>
      <c r="L16" s="217"/>
    </row>
    <row r="17" spans="1:15" s="83" customFormat="1" ht="12.75">
      <c r="A17" s="211"/>
      <c r="B17" s="211"/>
      <c r="C17" s="211"/>
      <c r="D17" s="211"/>
      <c r="E17" s="211"/>
      <c r="F17" s="211"/>
      <c r="G17" s="211"/>
      <c r="H17" s="211"/>
      <c r="I17" s="211"/>
      <c r="J17" s="211"/>
      <c r="K17" s="211"/>
      <c r="L17" s="211"/>
    </row>
    <row r="18" spans="1:15" s="83" customFormat="1" ht="25.5" customHeight="1" thickBot="1">
      <c r="A18" s="208" t="s">
        <v>208</v>
      </c>
      <c r="B18" s="209"/>
      <c r="C18" s="209"/>
      <c r="D18" s="209"/>
      <c r="E18" s="209"/>
      <c r="F18" s="209"/>
      <c r="G18" s="209"/>
      <c r="H18" s="209"/>
      <c r="I18" s="209"/>
      <c r="J18" s="209"/>
      <c r="K18" s="209"/>
      <c r="L18" s="210"/>
    </row>
    <row r="19" spans="1:15" s="83" customFormat="1" ht="16.5" customHeight="1" thickBot="1">
      <c r="A19" s="212" t="s">
        <v>354</v>
      </c>
      <c r="B19" s="213"/>
      <c r="C19" s="213"/>
      <c r="D19" s="213"/>
      <c r="E19" s="213"/>
      <c r="F19" s="213"/>
      <c r="G19" s="213"/>
      <c r="H19" s="213"/>
      <c r="I19" s="213"/>
      <c r="J19" s="213"/>
      <c r="K19" s="213"/>
      <c r="L19" s="214"/>
    </row>
    <row r="20" spans="1:15" s="83" customFormat="1" ht="110.25" customHeight="1" thickBot="1">
      <c r="A20" s="215" t="s">
        <v>355</v>
      </c>
      <c r="B20" s="216"/>
      <c r="C20" s="216"/>
      <c r="D20" s="216"/>
      <c r="E20" s="216"/>
      <c r="F20" s="216"/>
      <c r="G20" s="216"/>
      <c r="H20" s="216"/>
      <c r="I20" s="216"/>
      <c r="J20" s="216"/>
      <c r="K20" s="216"/>
      <c r="L20" s="217"/>
      <c r="O20" s="136"/>
    </row>
    <row r="21" spans="1:15" ht="15.75" customHeight="1" thickBot="1">
      <c r="A21" s="212" t="s">
        <v>378</v>
      </c>
      <c r="B21" s="213"/>
      <c r="C21" s="213"/>
      <c r="D21" s="213"/>
      <c r="E21" s="213"/>
      <c r="F21" s="213"/>
      <c r="G21" s="213"/>
      <c r="H21" s="213"/>
      <c r="I21" s="213"/>
      <c r="J21" s="213"/>
      <c r="K21" s="213"/>
      <c r="L21" s="214"/>
    </row>
    <row r="22" spans="1:15" ht="72.75" customHeight="1" thickBot="1">
      <c r="A22" s="215" t="s">
        <v>379</v>
      </c>
      <c r="B22" s="216"/>
      <c r="C22" s="216"/>
      <c r="D22" s="216"/>
      <c r="E22" s="216"/>
      <c r="F22" s="216"/>
      <c r="G22" s="216"/>
      <c r="H22" s="216"/>
      <c r="I22" s="216"/>
      <c r="J22" s="216"/>
      <c r="K22" s="216"/>
      <c r="L22" s="217"/>
    </row>
    <row r="23" spans="1:15" ht="13.5" thickBot="1">
      <c r="A23" s="212" t="s">
        <v>380</v>
      </c>
      <c r="B23" s="213"/>
      <c r="C23" s="213"/>
      <c r="D23" s="213"/>
      <c r="E23" s="213"/>
      <c r="F23" s="213"/>
      <c r="G23" s="213"/>
      <c r="H23" s="213"/>
      <c r="I23" s="213"/>
      <c r="J23" s="213"/>
      <c r="K23" s="213"/>
      <c r="L23" s="214"/>
    </row>
    <row r="24" spans="1:15" ht="90.75" customHeight="1" thickBot="1">
      <c r="A24" s="215" t="s">
        <v>381</v>
      </c>
      <c r="B24" s="216"/>
      <c r="C24" s="216"/>
      <c r="D24" s="216"/>
      <c r="E24" s="216"/>
      <c r="F24" s="216"/>
      <c r="G24" s="216"/>
      <c r="H24" s="216"/>
      <c r="I24" s="216"/>
      <c r="J24" s="216"/>
      <c r="K24" s="216"/>
      <c r="L24" s="217"/>
    </row>
    <row r="25" spans="1:15" ht="13.5" thickBot="1">
      <c r="A25" s="212" t="s">
        <v>382</v>
      </c>
      <c r="B25" s="213"/>
      <c r="C25" s="213"/>
      <c r="D25" s="213"/>
      <c r="E25" s="213"/>
      <c r="F25" s="213"/>
      <c r="G25" s="213"/>
      <c r="H25" s="213"/>
      <c r="I25" s="213"/>
      <c r="J25" s="213"/>
      <c r="K25" s="213"/>
      <c r="L25" s="214"/>
    </row>
    <row r="26" spans="1:15" ht="67.5" customHeight="1" thickBot="1">
      <c r="A26" s="215" t="s">
        <v>383</v>
      </c>
      <c r="B26" s="220"/>
      <c r="C26" s="220"/>
      <c r="D26" s="220"/>
      <c r="E26" s="220"/>
      <c r="F26" s="220"/>
      <c r="G26" s="220"/>
      <c r="H26" s="220"/>
      <c r="I26" s="220"/>
      <c r="J26" s="220"/>
      <c r="K26" s="220"/>
      <c r="L26" s="221"/>
    </row>
    <row r="27" spans="1:15" ht="13.5" thickBot="1">
      <c r="A27" s="212" t="s">
        <v>384</v>
      </c>
      <c r="B27" s="213"/>
      <c r="C27" s="213"/>
      <c r="D27" s="213"/>
      <c r="E27" s="213"/>
      <c r="F27" s="213"/>
      <c r="G27" s="213"/>
      <c r="H27" s="213"/>
      <c r="I27" s="213"/>
      <c r="J27" s="213"/>
      <c r="K27" s="213"/>
      <c r="L27" s="214"/>
    </row>
    <row r="28" spans="1:15" ht="88.5" customHeight="1" thickBot="1">
      <c r="A28" s="215" t="s">
        <v>385</v>
      </c>
      <c r="B28" s="220"/>
      <c r="C28" s="220"/>
      <c r="D28" s="220"/>
      <c r="E28" s="220"/>
      <c r="F28" s="220"/>
      <c r="G28" s="220"/>
      <c r="H28" s="220"/>
      <c r="I28" s="220"/>
      <c r="J28" s="220"/>
      <c r="K28" s="220"/>
      <c r="L28" s="221"/>
    </row>
    <row r="29" spans="1:15">
      <c r="A29" s="111" t="s">
        <v>49</v>
      </c>
      <c r="B29" s="112"/>
      <c r="C29" s="112"/>
    </row>
    <row r="31" spans="1:15">
      <c r="E31" s="136"/>
    </row>
  </sheetData>
  <mergeCells count="25">
    <mergeCell ref="A27:L27"/>
    <mergeCell ref="A28:L28"/>
    <mergeCell ref="A4:L4"/>
    <mergeCell ref="A5:L5"/>
    <mergeCell ref="A6:L6"/>
    <mergeCell ref="A15:L15"/>
    <mergeCell ref="A16:L16"/>
    <mergeCell ref="A7:L7"/>
    <mergeCell ref="A8:L8"/>
    <mergeCell ref="A9:L9"/>
    <mergeCell ref="A10:L10"/>
    <mergeCell ref="A11:L11"/>
    <mergeCell ref="A26:L26"/>
    <mergeCell ref="A12:L12"/>
    <mergeCell ref="A13:L13"/>
    <mergeCell ref="A14:L14"/>
    <mergeCell ref="A25:L25"/>
    <mergeCell ref="A24:L24"/>
    <mergeCell ref="A17:L17"/>
    <mergeCell ref="A21:L21"/>
    <mergeCell ref="A22:L22"/>
    <mergeCell ref="A23:L23"/>
    <mergeCell ref="A18:L18"/>
    <mergeCell ref="A19:L19"/>
    <mergeCell ref="A20:L20"/>
  </mergeCells>
  <phoneticPr fontId="97"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3" workbookViewId="0">
      <selection activeCell="O18" sqref="O18"/>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08" t="s">
        <v>266</v>
      </c>
      <c r="B4" s="209"/>
      <c r="C4" s="209"/>
      <c r="D4" s="209"/>
      <c r="E4" s="209"/>
      <c r="F4" s="209"/>
      <c r="G4" s="209"/>
      <c r="H4" s="209"/>
      <c r="I4" s="209"/>
      <c r="J4" s="209"/>
      <c r="K4" s="209"/>
      <c r="L4" s="210"/>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5" customHeight="1" thickBot="1">
      <c r="A5" s="212" t="s">
        <v>342</v>
      </c>
      <c r="B5" s="218"/>
      <c r="C5" s="218"/>
      <c r="D5" s="218"/>
      <c r="E5" s="218"/>
      <c r="F5" s="218"/>
      <c r="G5" s="218"/>
      <c r="H5" s="218"/>
      <c r="I5" s="218"/>
      <c r="J5" s="218"/>
      <c r="K5" s="218"/>
      <c r="L5" s="219"/>
    </row>
    <row r="6" spans="1:59" ht="50.25" customHeight="1" thickBot="1">
      <c r="A6" s="215" t="s">
        <v>343</v>
      </c>
      <c r="B6" s="220"/>
      <c r="C6" s="220"/>
      <c r="D6" s="220"/>
      <c r="E6" s="220"/>
      <c r="F6" s="220"/>
      <c r="G6" s="220"/>
      <c r="H6" s="220"/>
      <c r="I6" s="220"/>
      <c r="J6" s="220"/>
      <c r="K6" s="220"/>
      <c r="L6" s="221"/>
    </row>
    <row r="7" spans="1:59" ht="15" customHeight="1" thickBot="1">
      <c r="A7" s="212" t="s">
        <v>350</v>
      </c>
      <c r="B7" s="213"/>
      <c r="C7" s="213"/>
      <c r="D7" s="213"/>
      <c r="E7" s="213"/>
      <c r="F7" s="213"/>
      <c r="G7" s="213"/>
      <c r="H7" s="213"/>
      <c r="I7" s="213"/>
      <c r="J7" s="213"/>
      <c r="K7" s="213"/>
      <c r="L7" s="214"/>
    </row>
    <row r="8" spans="1:59" ht="99" customHeight="1" thickBot="1">
      <c r="A8" s="215" t="s">
        <v>351</v>
      </c>
      <c r="B8" s="220"/>
      <c r="C8" s="220"/>
      <c r="D8" s="220"/>
      <c r="E8" s="220"/>
      <c r="F8" s="220"/>
      <c r="G8" s="220"/>
      <c r="H8" s="220"/>
      <c r="I8" s="220"/>
      <c r="J8" s="220"/>
      <c r="K8" s="220"/>
      <c r="L8" s="221"/>
    </row>
    <row r="9" spans="1:59" ht="15" customHeight="1" thickBot="1">
      <c r="A9" s="212" t="s">
        <v>388</v>
      </c>
      <c r="B9" s="213"/>
      <c r="C9" s="213"/>
      <c r="D9" s="213"/>
      <c r="E9" s="213"/>
      <c r="F9" s="213"/>
      <c r="G9" s="213"/>
      <c r="H9" s="213"/>
      <c r="I9" s="213"/>
      <c r="J9" s="213"/>
      <c r="K9" s="213"/>
      <c r="L9" s="214"/>
    </row>
    <row r="10" spans="1:59" ht="87" customHeight="1" thickBot="1">
      <c r="A10" s="215" t="s">
        <v>389</v>
      </c>
      <c r="B10" s="220"/>
      <c r="C10" s="220"/>
      <c r="D10" s="220"/>
      <c r="E10" s="220"/>
      <c r="F10" s="220"/>
      <c r="G10" s="220"/>
      <c r="H10" s="220"/>
      <c r="I10" s="220"/>
      <c r="J10" s="220"/>
      <c r="K10" s="220"/>
      <c r="L10" s="221"/>
    </row>
    <row r="11" spans="1:59" ht="15" customHeight="1" thickBot="1">
      <c r="A11" s="212" t="s">
        <v>390</v>
      </c>
      <c r="B11" s="218"/>
      <c r="C11" s="218"/>
      <c r="D11" s="218"/>
      <c r="E11" s="218"/>
      <c r="F11" s="218"/>
      <c r="G11" s="218"/>
      <c r="H11" s="218"/>
      <c r="I11" s="218"/>
      <c r="J11" s="218"/>
      <c r="K11" s="218"/>
      <c r="L11" s="219"/>
    </row>
    <row r="12" spans="1:59" ht="78" customHeight="1" thickBot="1">
      <c r="A12" s="215" t="s">
        <v>391</v>
      </c>
      <c r="B12" s="220"/>
      <c r="C12" s="220"/>
      <c r="D12" s="220"/>
      <c r="E12" s="220"/>
      <c r="F12" s="220"/>
      <c r="G12" s="220"/>
      <c r="H12" s="220"/>
      <c r="I12" s="220"/>
      <c r="J12" s="220"/>
      <c r="K12" s="220"/>
      <c r="L12" s="221"/>
    </row>
    <row r="13" spans="1:59" ht="17.25" customHeight="1" thickBot="1">
      <c r="A13" s="212" t="s">
        <v>392</v>
      </c>
      <c r="B13" s="213"/>
      <c r="C13" s="213"/>
      <c r="D13" s="213"/>
      <c r="E13" s="213"/>
      <c r="F13" s="213"/>
      <c r="G13" s="213"/>
      <c r="H13" s="213"/>
      <c r="I13" s="213"/>
      <c r="J13" s="213"/>
      <c r="K13" s="213"/>
      <c r="L13" s="214"/>
    </row>
    <row r="14" spans="1:59" ht="87" customHeight="1" thickBot="1">
      <c r="A14" s="215" t="s">
        <v>393</v>
      </c>
      <c r="B14" s="216"/>
      <c r="C14" s="216"/>
      <c r="D14" s="216"/>
      <c r="E14" s="216"/>
      <c r="F14" s="216"/>
      <c r="G14" s="216"/>
      <c r="H14" s="216"/>
      <c r="I14" s="216"/>
      <c r="J14" s="216"/>
      <c r="K14" s="216"/>
      <c r="L14" s="217"/>
    </row>
    <row r="15" spans="1:59" ht="19.5" customHeight="1" thickBot="1">
      <c r="A15" s="212" t="s">
        <v>394</v>
      </c>
      <c r="B15" s="213"/>
      <c r="C15" s="213"/>
      <c r="D15" s="213"/>
      <c r="E15" s="213"/>
      <c r="F15" s="213"/>
      <c r="G15" s="213"/>
      <c r="H15" s="213"/>
      <c r="I15" s="213"/>
      <c r="J15" s="213"/>
      <c r="K15" s="213"/>
      <c r="L15" s="214"/>
    </row>
    <row r="16" spans="1:59" ht="91.5" customHeight="1" thickBot="1">
      <c r="A16" s="215" t="s">
        <v>395</v>
      </c>
      <c r="B16" s="216"/>
      <c r="C16" s="216"/>
      <c r="D16" s="216"/>
      <c r="E16" s="216"/>
      <c r="F16" s="216"/>
      <c r="G16" s="216"/>
      <c r="H16" s="216"/>
      <c r="I16" s="216"/>
      <c r="J16" s="216"/>
      <c r="K16" s="216"/>
      <c r="L16" s="217"/>
    </row>
    <row r="17" spans="1:12" ht="16.5" customHeight="1" thickBot="1">
      <c r="A17" s="212" t="s">
        <v>396</v>
      </c>
      <c r="B17" s="213"/>
      <c r="C17" s="213"/>
      <c r="D17" s="213"/>
      <c r="E17" s="213"/>
      <c r="F17" s="213"/>
      <c r="G17" s="213"/>
      <c r="H17" s="213"/>
      <c r="I17" s="213"/>
      <c r="J17" s="213"/>
      <c r="K17" s="213"/>
      <c r="L17" s="214"/>
    </row>
    <row r="18" spans="1:12" ht="122.25" customHeight="1" thickBot="1">
      <c r="A18" s="215" t="s">
        <v>397</v>
      </c>
      <c r="B18" s="216"/>
      <c r="C18" s="216"/>
      <c r="D18" s="216"/>
      <c r="E18" s="216"/>
      <c r="F18" s="216"/>
      <c r="G18" s="216"/>
      <c r="H18" s="216"/>
      <c r="I18" s="216"/>
      <c r="J18" s="216"/>
      <c r="K18" s="216"/>
      <c r="L18" s="217"/>
    </row>
    <row r="19" spans="1:12">
      <c r="A19" s="109"/>
      <c r="B19" s="109"/>
      <c r="C19" s="109"/>
      <c r="D19" s="109"/>
      <c r="E19" s="109"/>
      <c r="F19" s="109"/>
      <c r="G19" s="109"/>
      <c r="H19" s="109"/>
      <c r="I19" s="109"/>
      <c r="J19" s="109"/>
      <c r="K19" s="109"/>
      <c r="L19" s="109"/>
    </row>
    <row r="20" spans="1:12">
      <c r="A20" s="111" t="s">
        <v>211</v>
      </c>
      <c r="B20" s="113"/>
      <c r="C20" s="113"/>
      <c r="D20" s="101"/>
      <c r="E20" s="101"/>
      <c r="F20" s="101"/>
      <c r="G20" s="101"/>
      <c r="H20" s="101"/>
      <c r="I20" s="101"/>
      <c r="J20" s="101"/>
      <c r="K20" s="101"/>
      <c r="L20" s="101"/>
    </row>
  </sheetData>
  <mergeCells count="15">
    <mergeCell ref="A17:L17"/>
    <mergeCell ref="A18:L18"/>
    <mergeCell ref="A16:L16"/>
    <mergeCell ref="A10:L10"/>
    <mergeCell ref="A11:L11"/>
    <mergeCell ref="A12:L12"/>
    <mergeCell ref="A13:L13"/>
    <mergeCell ref="A14:L14"/>
    <mergeCell ref="A15:L15"/>
    <mergeCell ref="A9:L9"/>
    <mergeCell ref="A4:L4"/>
    <mergeCell ref="A5:L5"/>
    <mergeCell ref="A6:L6"/>
    <mergeCell ref="A7:L7"/>
    <mergeCell ref="A8:L8"/>
  </mergeCells>
  <phoneticPr fontId="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0" workbookViewId="0">
      <selection activeCell="H36" sqref="H36"/>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08" t="s">
        <v>212</v>
      </c>
      <c r="B4" s="209"/>
      <c r="C4" s="209"/>
      <c r="D4" s="209"/>
      <c r="E4" s="209"/>
      <c r="F4" s="209"/>
      <c r="G4" s="209"/>
      <c r="H4" s="209"/>
      <c r="I4" s="209"/>
      <c r="J4" s="209"/>
      <c r="K4" s="209"/>
      <c r="L4" s="210"/>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7.25" customHeight="1" thickBot="1">
      <c r="A5" s="212" t="s">
        <v>352</v>
      </c>
      <c r="B5" s="218"/>
      <c r="C5" s="218"/>
      <c r="D5" s="218"/>
      <c r="E5" s="218"/>
      <c r="F5" s="218"/>
      <c r="G5" s="218"/>
      <c r="H5" s="218"/>
      <c r="I5" s="218"/>
      <c r="J5" s="218"/>
      <c r="K5" s="218"/>
      <c r="L5" s="219"/>
    </row>
    <row r="6" spans="1:59" ht="59.25" customHeight="1" thickBot="1">
      <c r="A6" s="215" t="s">
        <v>353</v>
      </c>
      <c r="B6" s="220"/>
      <c r="C6" s="220"/>
      <c r="D6" s="220"/>
      <c r="E6" s="220"/>
      <c r="F6" s="220"/>
      <c r="G6" s="220"/>
      <c r="H6" s="220"/>
      <c r="I6" s="220"/>
      <c r="J6" s="220"/>
      <c r="K6" s="220"/>
      <c r="L6" s="221"/>
    </row>
    <row r="7" spans="1:59" ht="15" customHeight="1" thickBot="1">
      <c r="A7" s="212" t="s">
        <v>358</v>
      </c>
      <c r="B7" s="213"/>
      <c r="C7" s="213"/>
      <c r="D7" s="213"/>
      <c r="E7" s="213"/>
      <c r="F7" s="213"/>
      <c r="G7" s="213"/>
      <c r="H7" s="213"/>
      <c r="I7" s="213"/>
      <c r="J7" s="213"/>
      <c r="K7" s="213"/>
      <c r="L7" s="214"/>
    </row>
    <row r="8" spans="1:59" ht="66.75" customHeight="1" thickBot="1">
      <c r="A8" s="215" t="s">
        <v>359</v>
      </c>
      <c r="B8" s="216"/>
      <c r="C8" s="216"/>
      <c r="D8" s="216"/>
      <c r="E8" s="216"/>
      <c r="F8" s="216"/>
      <c r="G8" s="216"/>
      <c r="H8" s="216"/>
      <c r="I8" s="216"/>
      <c r="J8" s="216"/>
      <c r="K8" s="216"/>
      <c r="L8" s="217"/>
    </row>
    <row r="9" spans="1:59" ht="16.5" customHeight="1" thickBot="1">
      <c r="A9" s="212" t="s">
        <v>366</v>
      </c>
      <c r="B9" s="218"/>
      <c r="C9" s="218"/>
      <c r="D9" s="218"/>
      <c r="E9" s="218"/>
      <c r="F9" s="218"/>
      <c r="G9" s="218"/>
      <c r="H9" s="218"/>
      <c r="I9" s="218"/>
      <c r="J9" s="218"/>
      <c r="K9" s="218"/>
      <c r="L9" s="219"/>
    </row>
    <row r="10" spans="1:59" ht="72.75" customHeight="1" thickBot="1">
      <c r="A10" s="215" t="s">
        <v>369</v>
      </c>
      <c r="B10" s="220"/>
      <c r="C10" s="220"/>
      <c r="D10" s="220"/>
      <c r="E10" s="220"/>
      <c r="F10" s="220"/>
      <c r="G10" s="220"/>
      <c r="H10" s="220"/>
      <c r="I10" s="220"/>
      <c r="J10" s="220"/>
      <c r="K10" s="220"/>
      <c r="L10" s="221"/>
    </row>
    <row r="11" spans="1:59" ht="18.75" customHeight="1" thickBot="1">
      <c r="A11" s="212" t="s">
        <v>370</v>
      </c>
      <c r="B11" s="213"/>
      <c r="C11" s="213"/>
      <c r="D11" s="213"/>
      <c r="E11" s="213"/>
      <c r="F11" s="213"/>
      <c r="G11" s="213"/>
      <c r="H11" s="213"/>
      <c r="I11" s="213"/>
      <c r="J11" s="213"/>
      <c r="K11" s="213"/>
      <c r="L11" s="214"/>
    </row>
    <row r="12" spans="1:59" ht="60" customHeight="1" thickBot="1">
      <c r="A12" s="215" t="s">
        <v>371</v>
      </c>
      <c r="B12" s="216"/>
      <c r="C12" s="216"/>
      <c r="D12" s="216"/>
      <c r="E12" s="216"/>
      <c r="F12" s="216"/>
      <c r="G12" s="216"/>
      <c r="H12" s="216"/>
      <c r="I12" s="216"/>
      <c r="J12" s="216"/>
      <c r="K12" s="216"/>
      <c r="L12" s="217"/>
    </row>
    <row r="13" spans="1:59" ht="17.25" customHeight="1" thickBot="1">
      <c r="A13" s="212" t="s">
        <v>398</v>
      </c>
      <c r="B13" s="213"/>
      <c r="C13" s="213"/>
      <c r="D13" s="213"/>
      <c r="E13" s="213"/>
      <c r="F13" s="213"/>
      <c r="G13" s="213"/>
      <c r="H13" s="213"/>
      <c r="I13" s="213"/>
      <c r="J13" s="213"/>
      <c r="K13" s="213"/>
      <c r="L13" s="214"/>
    </row>
    <row r="14" spans="1:59" ht="61.5" customHeight="1" thickBot="1">
      <c r="A14" s="215" t="s">
        <v>399</v>
      </c>
      <c r="B14" s="216"/>
      <c r="C14" s="216"/>
      <c r="D14" s="216"/>
      <c r="E14" s="216"/>
      <c r="F14" s="216"/>
      <c r="G14" s="216"/>
      <c r="H14" s="216"/>
      <c r="I14" s="216"/>
      <c r="J14" s="216"/>
      <c r="K14" s="216"/>
      <c r="L14" s="217"/>
    </row>
    <row r="15" spans="1:59" ht="15" thickBot="1">
      <c r="A15" s="212" t="s">
        <v>400</v>
      </c>
      <c r="B15" s="213"/>
      <c r="C15" s="213"/>
      <c r="D15" s="213"/>
      <c r="E15" s="213"/>
      <c r="F15" s="213"/>
      <c r="G15" s="213"/>
      <c r="H15" s="213"/>
      <c r="I15" s="213"/>
      <c r="J15" s="213"/>
      <c r="K15" s="213"/>
      <c r="L15" s="214"/>
    </row>
    <row r="16" spans="1:59" ht="78" customHeight="1" thickBot="1">
      <c r="A16" s="215" t="s">
        <v>401</v>
      </c>
      <c r="B16" s="216"/>
      <c r="C16" s="216"/>
      <c r="D16" s="216"/>
      <c r="E16" s="216"/>
      <c r="F16" s="216"/>
      <c r="G16" s="216"/>
      <c r="H16" s="216"/>
      <c r="I16" s="216"/>
      <c r="J16" s="216"/>
      <c r="K16" s="216"/>
      <c r="L16" s="217"/>
    </row>
    <row r="17" spans="1:12" ht="15" thickBot="1">
      <c r="A17" s="212" t="s">
        <v>402</v>
      </c>
      <c r="B17" s="213"/>
      <c r="C17" s="213"/>
      <c r="D17" s="213"/>
      <c r="E17" s="213"/>
      <c r="F17" s="213"/>
      <c r="G17" s="213"/>
      <c r="H17" s="213"/>
      <c r="I17" s="213"/>
      <c r="J17" s="213"/>
      <c r="K17" s="213"/>
      <c r="L17" s="214"/>
    </row>
    <row r="18" spans="1:12" ht="63" customHeight="1" thickBot="1">
      <c r="A18" s="215" t="s">
        <v>403</v>
      </c>
      <c r="B18" s="216"/>
      <c r="C18" s="216"/>
      <c r="D18" s="216"/>
      <c r="E18" s="216"/>
      <c r="F18" s="216"/>
      <c r="G18" s="216"/>
      <c r="H18" s="216"/>
      <c r="I18" s="216"/>
      <c r="J18" s="216"/>
      <c r="K18" s="216"/>
      <c r="L18" s="217"/>
    </row>
    <row r="19" spans="1:12">
      <c r="A19" s="109"/>
      <c r="B19" s="109"/>
      <c r="C19" s="109"/>
      <c r="D19" s="109"/>
      <c r="E19" s="109"/>
      <c r="F19" s="109"/>
      <c r="G19" s="109"/>
      <c r="H19" s="109"/>
      <c r="I19" s="109"/>
      <c r="J19" s="109"/>
      <c r="K19" s="109"/>
      <c r="L19" s="109"/>
    </row>
    <row r="20" spans="1:12">
      <c r="A20" s="111" t="s">
        <v>213</v>
      </c>
      <c r="B20" s="113"/>
      <c r="C20" s="113"/>
      <c r="D20" s="101"/>
      <c r="E20" s="101"/>
      <c r="F20" s="101"/>
      <c r="G20" s="101"/>
      <c r="H20" s="101"/>
      <c r="I20" s="101"/>
      <c r="J20" s="101"/>
      <c r="K20" s="101"/>
      <c r="L20" s="101"/>
    </row>
  </sheetData>
  <mergeCells count="15">
    <mergeCell ref="A13:L13"/>
    <mergeCell ref="A14:L14"/>
    <mergeCell ref="A17:L17"/>
    <mergeCell ref="A18:L18"/>
    <mergeCell ref="A16:L16"/>
    <mergeCell ref="A15:L15"/>
    <mergeCell ref="A9:L9"/>
    <mergeCell ref="A10:L10"/>
    <mergeCell ref="A11:L11"/>
    <mergeCell ref="A12:L12"/>
    <mergeCell ref="A4:L4"/>
    <mergeCell ref="A7:L7"/>
    <mergeCell ref="A8:L8"/>
    <mergeCell ref="A5:L5"/>
    <mergeCell ref="A6:L6"/>
  </mergeCells>
  <phoneticPr fontId="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13" workbookViewId="0">
      <selection activeCell="M18" sqref="M18"/>
    </sheetView>
  </sheetViews>
  <sheetFormatPr defaultRowHeight="12"/>
  <cols>
    <col min="1" max="2" width="9" style="103"/>
    <col min="3" max="3" width="11.625" style="104" bestFit="1" customWidth="1"/>
    <col min="4" max="4" width="13.875" style="105" customWidth="1"/>
    <col min="5" max="5" width="12.125" style="105" customWidth="1"/>
    <col min="6" max="6" width="10.25" style="105" bestFit="1" customWidth="1"/>
    <col min="7" max="7" width="9.125" style="105" bestFit="1" customWidth="1"/>
    <col min="8" max="8" width="11.375" style="105" customWidth="1"/>
    <col min="9" max="9" width="10.25" style="105" bestFit="1" customWidth="1"/>
    <col min="10" max="10" width="9.125" style="105" bestFit="1" customWidth="1"/>
    <col min="11" max="11" width="20.375" style="103" customWidth="1"/>
    <col min="12" max="16384" width="9" style="102"/>
  </cols>
  <sheetData>
    <row r="1" spans="1:11" ht="15.75" customHeight="1"/>
    <row r="2" spans="1:11" ht="15.75" customHeight="1"/>
    <row r="4" spans="1:11" ht="23.25" customHeight="1">
      <c r="A4" s="224" t="s">
        <v>193</v>
      </c>
      <c r="B4" s="225"/>
      <c r="C4" s="225"/>
      <c r="D4" s="225"/>
      <c r="E4" s="225"/>
      <c r="F4" s="225"/>
      <c r="G4" s="225"/>
      <c r="H4" s="225"/>
      <c r="I4" s="225"/>
      <c r="J4" s="225"/>
      <c r="K4" s="226"/>
    </row>
    <row r="5" spans="1:11" ht="15">
      <c r="A5" s="106"/>
      <c r="B5" s="107"/>
      <c r="C5" s="107"/>
      <c r="D5" s="107"/>
      <c r="E5" s="107" t="s">
        <v>87</v>
      </c>
      <c r="F5" s="107"/>
      <c r="G5" s="107"/>
      <c r="H5" s="107" t="s">
        <v>86</v>
      </c>
      <c r="I5" s="107"/>
      <c r="J5" s="107"/>
      <c r="K5" s="107"/>
    </row>
    <row r="6" spans="1:11" ht="16.5" customHeight="1">
      <c r="A6" s="107" t="s">
        <v>8</v>
      </c>
      <c r="B6" s="123" t="s">
        <v>162</v>
      </c>
      <c r="C6" s="107" t="s">
        <v>85</v>
      </c>
      <c r="D6" s="107" t="s">
        <v>84</v>
      </c>
      <c r="E6" s="107" t="s">
        <v>83</v>
      </c>
      <c r="F6" s="107" t="s">
        <v>82</v>
      </c>
      <c r="G6" s="107" t="s">
        <v>81</v>
      </c>
      <c r="H6" s="107" t="s">
        <v>83</v>
      </c>
      <c r="I6" s="107" t="s">
        <v>82</v>
      </c>
      <c r="J6" s="107" t="s">
        <v>81</v>
      </c>
      <c r="K6" s="107" t="s">
        <v>80</v>
      </c>
    </row>
    <row r="7" spans="1:11" ht="20.25" customHeight="1">
      <c r="A7" s="134" t="s">
        <v>263</v>
      </c>
      <c r="B7" s="134" t="s">
        <v>65</v>
      </c>
      <c r="C7" s="135">
        <v>41892</v>
      </c>
      <c r="D7" s="127">
        <v>4279.8662999999997</v>
      </c>
      <c r="E7" s="127">
        <v>21426.5281</v>
      </c>
      <c r="F7" s="127">
        <v>9297.5375000000004</v>
      </c>
      <c r="G7" s="127">
        <v>43.39264605356199</v>
      </c>
      <c r="H7" s="127">
        <v>21426.5281</v>
      </c>
      <c r="I7" s="127">
        <v>13577.4038</v>
      </c>
      <c r="J7" s="127">
        <v>63.367260139546353</v>
      </c>
      <c r="K7" s="134" t="s">
        <v>47</v>
      </c>
    </row>
    <row r="8" spans="1:11" ht="21" customHeight="1">
      <c r="A8" s="134" t="s">
        <v>264</v>
      </c>
      <c r="B8" s="134" t="s">
        <v>69</v>
      </c>
      <c r="C8" s="135">
        <v>41898</v>
      </c>
      <c r="D8" s="127">
        <v>8488.17</v>
      </c>
      <c r="E8" s="127">
        <v>22950</v>
      </c>
      <c r="F8" s="127">
        <v>14109.4494</v>
      </c>
      <c r="G8" s="127">
        <v>61.479082352941177</v>
      </c>
      <c r="H8" s="127">
        <v>22950</v>
      </c>
      <c r="I8" s="127">
        <v>22597.6194</v>
      </c>
      <c r="J8" s="127">
        <v>98.464572549019607</v>
      </c>
      <c r="K8" s="134" t="s">
        <v>48</v>
      </c>
    </row>
    <row r="9" spans="1:11" ht="21.75" customHeight="1">
      <c r="A9" s="134" t="s">
        <v>265</v>
      </c>
      <c r="B9" s="134" t="s">
        <v>67</v>
      </c>
      <c r="C9" s="135">
        <v>41907</v>
      </c>
      <c r="D9" s="127">
        <v>283.0188</v>
      </c>
      <c r="E9" s="127">
        <v>18618.137699999999</v>
      </c>
      <c r="F9" s="127">
        <v>16000</v>
      </c>
      <c r="G9" s="127">
        <v>85.93770364046668</v>
      </c>
      <c r="H9" s="127">
        <v>18618.137699999999</v>
      </c>
      <c r="I9" s="127">
        <v>16283.0188</v>
      </c>
      <c r="J9" s="127">
        <v>87.457827750409209</v>
      </c>
      <c r="K9" s="134" t="s">
        <v>47</v>
      </c>
    </row>
    <row r="10" spans="1:11" ht="19.5" customHeight="1">
      <c r="A10" s="134" t="s">
        <v>66</v>
      </c>
      <c r="B10" s="134" t="s">
        <v>65</v>
      </c>
      <c r="C10" s="135">
        <v>41907</v>
      </c>
      <c r="D10" s="127">
        <v>1546.6618000000001</v>
      </c>
      <c r="E10" s="127">
        <v>21426.5281</v>
      </c>
      <c r="F10" s="127">
        <v>13577.4038</v>
      </c>
      <c r="G10" s="127">
        <v>63.367260139546353</v>
      </c>
      <c r="H10" s="127">
        <v>21426.5281</v>
      </c>
      <c r="I10" s="127">
        <v>15124.0656</v>
      </c>
      <c r="J10" s="127">
        <v>70.585703523288032</v>
      </c>
      <c r="K10" s="134" t="s">
        <v>47</v>
      </c>
    </row>
    <row r="11" spans="1:11" ht="21.75" customHeight="1">
      <c r="A11" s="134" t="s">
        <v>64</v>
      </c>
      <c r="B11" s="134" t="s">
        <v>63</v>
      </c>
      <c r="C11" s="135">
        <v>41911</v>
      </c>
      <c r="D11" s="127">
        <v>2672.9265</v>
      </c>
      <c r="E11" s="127">
        <v>22156.26</v>
      </c>
      <c r="F11" s="127">
        <v>7709.3627999999999</v>
      </c>
      <c r="G11" s="127">
        <v>34.795415832816552</v>
      </c>
      <c r="H11" s="127">
        <v>22156.26</v>
      </c>
      <c r="I11" s="127">
        <v>10382.2893</v>
      </c>
      <c r="J11" s="127">
        <v>46.859394590964364</v>
      </c>
      <c r="K11" s="134" t="s">
        <v>62</v>
      </c>
    </row>
    <row r="12" spans="1:11" ht="21.75" customHeight="1">
      <c r="A12" s="134" t="s">
        <v>61</v>
      </c>
      <c r="B12" s="134" t="s">
        <v>60</v>
      </c>
      <c r="C12" s="135">
        <v>41925</v>
      </c>
      <c r="D12" s="127">
        <v>4257.5129999999999</v>
      </c>
      <c r="E12" s="127">
        <v>42389.280200000001</v>
      </c>
      <c r="F12" s="127">
        <v>38131.767200000002</v>
      </c>
      <c r="G12" s="127">
        <v>89.956156415224996</v>
      </c>
      <c r="H12" s="127">
        <v>42389.280200000001</v>
      </c>
      <c r="I12" s="127">
        <v>42389.280200000001</v>
      </c>
      <c r="J12" s="127">
        <v>100.00000000000001</v>
      </c>
      <c r="K12" s="134" t="s">
        <v>47</v>
      </c>
    </row>
    <row r="13" spans="1:11" ht="21.75" customHeight="1">
      <c r="A13" s="146" t="s">
        <v>257</v>
      </c>
      <c r="B13" s="146" t="s">
        <v>258</v>
      </c>
      <c r="C13" s="147">
        <v>41946</v>
      </c>
      <c r="D13" s="148">
        <v>1353.1004</v>
      </c>
      <c r="E13" s="148">
        <v>88210.847200000004</v>
      </c>
      <c r="F13" s="148">
        <v>45086.366699999999</v>
      </c>
      <c r="G13" s="148">
        <v>51.11204362177353</v>
      </c>
      <c r="H13" s="148">
        <v>88210.847200000004</v>
      </c>
      <c r="I13" s="148">
        <v>46439.467100000002</v>
      </c>
      <c r="J13" s="148">
        <v>52.645982409292628</v>
      </c>
      <c r="K13" s="134" t="s">
        <v>47</v>
      </c>
    </row>
    <row r="14" spans="1:11" ht="21.75" customHeight="1">
      <c r="A14" s="146" t="s">
        <v>64</v>
      </c>
      <c r="B14" s="146" t="s">
        <v>63</v>
      </c>
      <c r="C14" s="163">
        <v>41974</v>
      </c>
      <c r="D14" s="148">
        <v>4382.76</v>
      </c>
      <c r="E14" s="148">
        <v>22156.26</v>
      </c>
      <c r="F14" s="148">
        <v>10382.2893</v>
      </c>
      <c r="G14" s="148">
        <v>46.859394590964364</v>
      </c>
      <c r="H14" s="148">
        <v>22156.26</v>
      </c>
      <c r="I14" s="148">
        <v>14765.049300000001</v>
      </c>
      <c r="J14" s="148">
        <v>66.640530937983229</v>
      </c>
      <c r="K14" s="146" t="s">
        <v>47</v>
      </c>
    </row>
    <row r="15" spans="1:11" ht="21.75" customHeight="1">
      <c r="A15" s="146" t="s">
        <v>74</v>
      </c>
      <c r="B15" s="146" t="s">
        <v>73</v>
      </c>
      <c r="C15" s="163">
        <v>41976</v>
      </c>
      <c r="D15" s="148">
        <v>4690.2</v>
      </c>
      <c r="E15" s="148">
        <v>8000</v>
      </c>
      <c r="F15" s="148">
        <v>3168.32</v>
      </c>
      <c r="G15" s="148">
        <v>39.603999999999999</v>
      </c>
      <c r="H15" s="148">
        <v>8000</v>
      </c>
      <c r="I15" s="148">
        <v>7858.52</v>
      </c>
      <c r="J15" s="148">
        <v>98.231499999999997</v>
      </c>
      <c r="K15" s="146" t="s">
        <v>48</v>
      </c>
    </row>
    <row r="16" spans="1:11" ht="15" customHeight="1"/>
    <row r="17" spans="1:11" ht="15">
      <c r="A17" s="227" t="s">
        <v>194</v>
      </c>
      <c r="B17" s="225"/>
      <c r="C17" s="225"/>
      <c r="D17" s="225"/>
      <c r="E17" s="225"/>
      <c r="F17" s="225"/>
      <c r="G17" s="225"/>
      <c r="H17" s="225"/>
      <c r="I17" s="225"/>
      <c r="J17" s="225"/>
      <c r="K17" s="226"/>
    </row>
    <row r="18" spans="1:11" ht="16.5" customHeight="1">
      <c r="A18" s="107" t="s">
        <v>8</v>
      </c>
      <c r="B18" s="123" t="s">
        <v>163</v>
      </c>
      <c r="C18" s="123" t="s">
        <v>262</v>
      </c>
      <c r="D18" s="231" t="s">
        <v>175</v>
      </c>
      <c r="E18" s="232"/>
      <c r="F18" s="232"/>
      <c r="G18" s="232"/>
      <c r="H18" s="232"/>
      <c r="I18" s="232"/>
      <c r="J18" s="232"/>
      <c r="K18" s="233"/>
    </row>
    <row r="19" spans="1:11" ht="47.25" customHeight="1">
      <c r="A19" s="122" t="s">
        <v>164</v>
      </c>
      <c r="B19" s="126" t="s">
        <v>179</v>
      </c>
      <c r="C19" s="125">
        <v>41843</v>
      </c>
      <c r="D19" s="222" t="s">
        <v>203</v>
      </c>
      <c r="E19" s="223"/>
      <c r="F19" s="223"/>
      <c r="G19" s="223"/>
      <c r="H19" s="223"/>
      <c r="I19" s="223"/>
      <c r="J19" s="223"/>
      <c r="K19" s="223"/>
    </row>
    <row r="20" spans="1:11" ht="30.75" customHeight="1">
      <c r="A20" s="122" t="s">
        <v>137</v>
      </c>
      <c r="B20" s="126" t="s">
        <v>180</v>
      </c>
      <c r="C20" s="125">
        <v>41817</v>
      </c>
      <c r="D20" s="228" t="s">
        <v>202</v>
      </c>
      <c r="E20" s="229"/>
      <c r="F20" s="229"/>
      <c r="G20" s="229"/>
      <c r="H20" s="229"/>
      <c r="I20" s="229"/>
      <c r="J20" s="229"/>
      <c r="K20" s="230"/>
    </row>
    <row r="21" spans="1:11" ht="43.5" customHeight="1">
      <c r="A21" s="122" t="s">
        <v>165</v>
      </c>
      <c r="B21" s="126" t="s">
        <v>181</v>
      </c>
      <c r="C21" s="125">
        <v>41804</v>
      </c>
      <c r="D21" s="222" t="s">
        <v>201</v>
      </c>
      <c r="E21" s="223"/>
      <c r="F21" s="223"/>
      <c r="G21" s="223"/>
      <c r="H21" s="223"/>
      <c r="I21" s="223"/>
      <c r="J21" s="223"/>
      <c r="K21" s="223"/>
    </row>
    <row r="22" spans="1:11" ht="30.75" customHeight="1">
      <c r="A22" s="122" t="s">
        <v>166</v>
      </c>
      <c r="B22" s="126" t="s">
        <v>182</v>
      </c>
      <c r="C22" s="125">
        <v>41779</v>
      </c>
      <c r="D22" s="222" t="s">
        <v>200</v>
      </c>
      <c r="E22" s="223"/>
      <c r="F22" s="223"/>
      <c r="G22" s="223"/>
      <c r="H22" s="223"/>
      <c r="I22" s="223"/>
      <c r="J22" s="223"/>
      <c r="K22" s="223"/>
    </row>
    <row r="23" spans="1:11" ht="52.5" customHeight="1">
      <c r="A23" s="122" t="s">
        <v>167</v>
      </c>
      <c r="B23" s="126" t="s">
        <v>183</v>
      </c>
      <c r="C23" s="125">
        <v>41740</v>
      </c>
      <c r="D23" s="222" t="s">
        <v>199</v>
      </c>
      <c r="E23" s="223"/>
      <c r="F23" s="223"/>
      <c r="G23" s="223"/>
      <c r="H23" s="223"/>
      <c r="I23" s="223"/>
      <c r="J23" s="223"/>
      <c r="K23" s="223"/>
    </row>
    <row r="24" spans="1:11" ht="32.25" customHeight="1">
      <c r="A24" s="122" t="s">
        <v>168</v>
      </c>
      <c r="B24" s="126" t="s">
        <v>184</v>
      </c>
      <c r="C24" s="125">
        <v>41730</v>
      </c>
      <c r="D24" s="222" t="s">
        <v>198</v>
      </c>
      <c r="E24" s="223"/>
      <c r="F24" s="223"/>
      <c r="G24" s="223"/>
      <c r="H24" s="223"/>
      <c r="I24" s="223"/>
      <c r="J24" s="223"/>
      <c r="K24" s="223"/>
    </row>
    <row r="25" spans="1:11" ht="42.75" customHeight="1">
      <c r="A25" s="122" t="s">
        <v>169</v>
      </c>
      <c r="B25" s="126" t="s">
        <v>185</v>
      </c>
      <c r="C25" s="125">
        <v>41689</v>
      </c>
      <c r="D25" s="222" t="s">
        <v>204</v>
      </c>
      <c r="E25" s="223"/>
      <c r="F25" s="223"/>
      <c r="G25" s="223"/>
      <c r="H25" s="223"/>
      <c r="I25" s="223"/>
      <c r="J25" s="223"/>
      <c r="K25" s="223"/>
    </row>
    <row r="26" spans="1:11" ht="42.75" customHeight="1">
      <c r="A26" s="122" t="s">
        <v>170</v>
      </c>
      <c r="B26" s="126" t="s">
        <v>186</v>
      </c>
      <c r="C26" s="125">
        <v>41667</v>
      </c>
      <c r="D26" s="222" t="s">
        <v>197</v>
      </c>
      <c r="E26" s="223"/>
      <c r="F26" s="223"/>
      <c r="G26" s="223"/>
      <c r="H26" s="223"/>
      <c r="I26" s="223"/>
      <c r="J26" s="223"/>
      <c r="K26" s="223"/>
    </row>
    <row r="27" spans="1:11" ht="30" customHeight="1">
      <c r="A27" s="122" t="s">
        <v>68</v>
      </c>
      <c r="B27" s="126" t="s">
        <v>187</v>
      </c>
      <c r="C27" s="125">
        <v>41617</v>
      </c>
      <c r="D27" s="222" t="s">
        <v>196</v>
      </c>
      <c r="E27" s="223"/>
      <c r="F27" s="223"/>
      <c r="G27" s="223"/>
      <c r="H27" s="223"/>
      <c r="I27" s="223"/>
      <c r="J27" s="223"/>
      <c r="K27" s="223"/>
    </row>
    <row r="28" spans="1:11" ht="39.75" customHeight="1">
      <c r="A28" s="122" t="s">
        <v>171</v>
      </c>
      <c r="B28" s="126" t="s">
        <v>188</v>
      </c>
      <c r="C28" s="125">
        <v>41590</v>
      </c>
      <c r="D28" s="222" t="s">
        <v>195</v>
      </c>
      <c r="E28" s="223"/>
      <c r="F28" s="223"/>
      <c r="G28" s="223"/>
      <c r="H28" s="223"/>
      <c r="I28" s="223"/>
      <c r="J28" s="223"/>
      <c r="K28" s="223"/>
    </row>
    <row r="29" spans="1:11" ht="30.75" customHeight="1">
      <c r="A29" s="122" t="s">
        <v>172</v>
      </c>
      <c r="B29" s="126" t="s">
        <v>189</v>
      </c>
      <c r="C29" s="125">
        <v>41544</v>
      </c>
      <c r="D29" s="222" t="s">
        <v>192</v>
      </c>
      <c r="E29" s="223"/>
      <c r="F29" s="223"/>
      <c r="G29" s="223"/>
      <c r="H29" s="223"/>
      <c r="I29" s="223"/>
      <c r="J29" s="223"/>
      <c r="K29" s="223"/>
    </row>
    <row r="30" spans="1:11" ht="39.75" customHeight="1">
      <c r="A30" s="122" t="s">
        <v>147</v>
      </c>
      <c r="B30" s="126" t="s">
        <v>190</v>
      </c>
      <c r="C30" s="125">
        <v>41535</v>
      </c>
      <c r="D30" s="228" t="s">
        <v>205</v>
      </c>
      <c r="E30" s="229"/>
      <c r="F30" s="229"/>
      <c r="G30" s="229"/>
      <c r="H30" s="229"/>
      <c r="I30" s="229"/>
      <c r="J30" s="229"/>
      <c r="K30" s="230"/>
    </row>
    <row r="31" spans="1:11" ht="41.25" customHeight="1">
      <c r="A31" s="122" t="s">
        <v>173</v>
      </c>
      <c r="B31" s="126" t="s">
        <v>178</v>
      </c>
      <c r="C31" s="125">
        <v>41526</v>
      </c>
      <c r="D31" s="228" t="s">
        <v>206</v>
      </c>
      <c r="E31" s="229"/>
      <c r="F31" s="229"/>
      <c r="G31" s="229"/>
      <c r="H31" s="229"/>
      <c r="I31" s="229"/>
      <c r="J31" s="229"/>
      <c r="K31" s="230"/>
    </row>
    <row r="32" spans="1:11" ht="39.75" customHeight="1">
      <c r="A32" s="122" t="s">
        <v>174</v>
      </c>
      <c r="B32" s="126" t="s">
        <v>177</v>
      </c>
      <c r="C32" s="125">
        <v>41508</v>
      </c>
      <c r="D32" s="222" t="s">
        <v>191</v>
      </c>
      <c r="E32" s="223"/>
      <c r="F32" s="223"/>
      <c r="G32" s="223"/>
      <c r="H32" s="223"/>
      <c r="I32" s="223"/>
      <c r="J32" s="223"/>
      <c r="K32" s="223"/>
    </row>
    <row r="33" spans="1:11" ht="27.75" customHeight="1">
      <c r="A33" s="122" t="s">
        <v>145</v>
      </c>
      <c r="B33" s="126" t="s">
        <v>176</v>
      </c>
      <c r="C33" s="125">
        <v>41464</v>
      </c>
      <c r="D33" s="222" t="s">
        <v>207</v>
      </c>
      <c r="E33" s="223"/>
      <c r="F33" s="223"/>
      <c r="G33" s="223"/>
      <c r="H33" s="223"/>
      <c r="I33" s="223"/>
      <c r="J33" s="223"/>
      <c r="K33" s="223"/>
    </row>
    <row r="34" spans="1:11" ht="13.5" customHeight="1">
      <c r="A34" s="129"/>
      <c r="B34" s="130"/>
      <c r="C34" s="131"/>
      <c r="D34" s="132"/>
      <c r="E34" s="133"/>
      <c r="F34" s="133"/>
      <c r="G34" s="133"/>
      <c r="H34" s="133"/>
      <c r="I34" s="133"/>
      <c r="J34" s="133"/>
      <c r="K34" s="133"/>
    </row>
    <row r="35" spans="1:11" ht="12.75">
      <c r="A35" s="121" t="s">
        <v>113</v>
      </c>
      <c r="C35" s="124"/>
    </row>
    <row r="36" spans="1:11">
      <c r="C36" s="124"/>
    </row>
  </sheetData>
  <mergeCells count="18">
    <mergeCell ref="D18:K18"/>
    <mergeCell ref="D19:K19"/>
    <mergeCell ref="D32:K32"/>
    <mergeCell ref="D33:K33"/>
    <mergeCell ref="A4:K4"/>
    <mergeCell ref="A17:K17"/>
    <mergeCell ref="D31:K31"/>
    <mergeCell ref="D28:K28"/>
    <mergeCell ref="D29:K29"/>
    <mergeCell ref="D30:K30"/>
    <mergeCell ref="D27:K27"/>
    <mergeCell ref="D24:K24"/>
    <mergeCell ref="D25:K25"/>
    <mergeCell ref="D26:K26"/>
    <mergeCell ref="D23:K23"/>
    <mergeCell ref="D20:K20"/>
    <mergeCell ref="D22:K22"/>
    <mergeCell ref="D21:K21"/>
  </mergeCells>
  <phoneticPr fontId="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selection activeCell="F100" sqref="F100"/>
    </sheetView>
  </sheetViews>
  <sheetFormatPr defaultRowHeight="12"/>
  <cols>
    <col min="1" max="2" width="9" style="158"/>
    <col min="3" max="3" width="12" style="158" customWidth="1"/>
    <col min="4" max="4" width="14.25" style="158" customWidth="1"/>
    <col min="5" max="5" width="10" style="158" customWidth="1"/>
    <col min="6" max="6" width="12.75" style="158" customWidth="1"/>
    <col min="7" max="7" width="10.125" style="158" customWidth="1"/>
    <col min="8" max="8" width="12.75" style="158" customWidth="1"/>
    <col min="9" max="9" width="10.375" style="158" customWidth="1"/>
    <col min="10" max="10" width="11.125" style="158" customWidth="1"/>
    <col min="11" max="11" width="11.75" style="158" customWidth="1"/>
    <col min="12" max="12" width="12.25" style="158" customWidth="1"/>
    <col min="13" max="13" width="17.125" style="158" customWidth="1"/>
    <col min="14" max="16384" width="9" style="158"/>
  </cols>
  <sheetData>
    <row r="1" spans="1:14" ht="14.25" customHeight="1"/>
    <row r="2" spans="1:14" ht="13.5" customHeight="1"/>
    <row r="3" spans="1:14" ht="13.5" customHeight="1"/>
    <row r="4" spans="1:14" ht="13.5" customHeight="1"/>
    <row r="5" spans="1:14" ht="17.25" customHeight="1">
      <c r="A5" s="159"/>
      <c r="B5" s="159"/>
      <c r="C5" s="234" t="s">
        <v>274</v>
      </c>
      <c r="D5" s="235"/>
      <c r="E5" s="236"/>
      <c r="F5" s="234" t="s">
        <v>275</v>
      </c>
      <c r="G5" s="235"/>
      <c r="H5" s="236"/>
      <c r="I5" s="234" t="s">
        <v>276</v>
      </c>
      <c r="J5" s="235"/>
      <c r="K5" s="236"/>
      <c r="L5" s="234" t="s">
        <v>277</v>
      </c>
      <c r="M5" s="235"/>
      <c r="N5" s="236"/>
    </row>
    <row r="6" spans="1:14" ht="28.5" customHeight="1">
      <c r="A6" s="160" t="s">
        <v>278</v>
      </c>
      <c r="B6" s="160" t="s">
        <v>279</v>
      </c>
      <c r="C6" s="160" t="s">
        <v>280</v>
      </c>
      <c r="D6" s="160" t="s">
        <v>294</v>
      </c>
      <c r="E6" s="160" t="s">
        <v>282</v>
      </c>
      <c r="F6" s="160" t="s">
        <v>280</v>
      </c>
      <c r="G6" s="160" t="s">
        <v>294</v>
      </c>
      <c r="H6" s="160" t="s">
        <v>282</v>
      </c>
      <c r="I6" s="160" t="s">
        <v>280</v>
      </c>
      <c r="J6" s="160" t="s">
        <v>294</v>
      </c>
      <c r="K6" s="160" t="s">
        <v>282</v>
      </c>
      <c r="L6" s="160" t="s">
        <v>280</v>
      </c>
      <c r="M6" s="160" t="s">
        <v>281</v>
      </c>
      <c r="N6" s="160" t="s">
        <v>282</v>
      </c>
    </row>
    <row r="7" spans="1:14">
      <c r="A7" s="161" t="s">
        <v>147</v>
      </c>
      <c r="B7" s="161" t="s">
        <v>152</v>
      </c>
      <c r="C7" s="162">
        <v>17211.313647999999</v>
      </c>
      <c r="D7" s="162">
        <v>11110.075202</v>
      </c>
      <c r="E7" s="162">
        <v>54.916265957422809</v>
      </c>
      <c r="F7" s="162">
        <v>6194.147602</v>
      </c>
      <c r="G7" s="162">
        <v>3472.7500270000005</v>
      </c>
      <c r="H7" s="162">
        <v>78.364338171236852</v>
      </c>
      <c r="I7" s="162">
        <v>6042.1536070000002</v>
      </c>
      <c r="J7" s="162">
        <v>3607.0300939999997</v>
      </c>
      <c r="K7" s="162">
        <v>67.510485067774454</v>
      </c>
      <c r="L7" s="162">
        <v>6042.1536070000002</v>
      </c>
      <c r="M7" s="162">
        <v>3607.0300939999997</v>
      </c>
      <c r="N7" s="162">
        <v>67.510485067774454</v>
      </c>
    </row>
    <row r="8" spans="1:14">
      <c r="A8" s="161" t="s">
        <v>141</v>
      </c>
      <c r="B8" s="161" t="s">
        <v>125</v>
      </c>
      <c r="C8" s="162">
        <v>3769730.9</v>
      </c>
      <c r="D8" s="162">
        <v>3750478.4</v>
      </c>
      <c r="E8" s="162">
        <v>0.51333451220516291</v>
      </c>
      <c r="F8" s="162">
        <v>-21004.9</v>
      </c>
      <c r="G8" s="162">
        <v>-77267.3</v>
      </c>
      <c r="H8" s="162">
        <v>72.815278908412736</v>
      </c>
      <c r="I8" s="162">
        <v>117131.1</v>
      </c>
      <c r="J8" s="162">
        <v>32924.400000000001</v>
      </c>
      <c r="K8" s="162">
        <v>255.75773590407115</v>
      </c>
      <c r="L8" s="162">
        <v>112820.6</v>
      </c>
      <c r="M8" s="162">
        <v>31001.200000000001</v>
      </c>
      <c r="N8" s="162">
        <v>263.92333200005163</v>
      </c>
    </row>
    <row r="9" spans="1:14">
      <c r="A9" s="161" t="s">
        <v>299</v>
      </c>
      <c r="B9" s="161" t="s">
        <v>300</v>
      </c>
      <c r="C9" s="162">
        <v>75724.504996999996</v>
      </c>
      <c r="D9" s="162">
        <v>67107.474002000003</v>
      </c>
      <c r="E9" s="162">
        <v>12.840642749782507</v>
      </c>
      <c r="F9" s="162">
        <v>3791.686972</v>
      </c>
      <c r="G9" s="162">
        <v>4292.9664380000004</v>
      </c>
      <c r="H9" s="162">
        <v>-11.676761820517182</v>
      </c>
      <c r="I9" s="162">
        <v>3076.7715720000001</v>
      </c>
      <c r="J9" s="162">
        <v>4291.7543750000004</v>
      </c>
      <c r="K9" s="162">
        <v>-28.309700342531841</v>
      </c>
      <c r="L9" s="162">
        <v>2620.7925969999997</v>
      </c>
      <c r="M9" s="162">
        <v>4175.7970810000006</v>
      </c>
      <c r="N9" s="162">
        <v>-37.238506896690865</v>
      </c>
    </row>
    <row r="10" spans="1:14">
      <c r="A10" s="161" t="s">
        <v>301</v>
      </c>
      <c r="B10" s="161" t="s">
        <v>302</v>
      </c>
      <c r="C10" s="162">
        <v>28224.868697000002</v>
      </c>
      <c r="D10" s="162">
        <v>12665.103654</v>
      </c>
      <c r="E10" s="162">
        <v>122.85541017333708</v>
      </c>
      <c r="F10" s="162">
        <v>9222.1214170000003</v>
      </c>
      <c r="G10" s="162">
        <v>7743.9065680000003</v>
      </c>
      <c r="H10" s="162">
        <v>19.088748502059662</v>
      </c>
      <c r="I10" s="162">
        <v>8521.5070250000008</v>
      </c>
      <c r="J10" s="162">
        <v>7451.7883170000005</v>
      </c>
      <c r="K10" s="162">
        <v>14.355194518336184</v>
      </c>
      <c r="L10" s="162">
        <v>7643.8347560000002</v>
      </c>
      <c r="M10" s="162">
        <v>7311.380701000001</v>
      </c>
      <c r="N10" s="162">
        <v>4.5470762444982302</v>
      </c>
    </row>
    <row r="11" spans="1:14">
      <c r="A11" s="161" t="s">
        <v>164</v>
      </c>
      <c r="B11" s="161" t="s">
        <v>303</v>
      </c>
      <c r="C11" s="162">
        <v>291276.80361399997</v>
      </c>
      <c r="D11" s="162">
        <v>330879.60908899998</v>
      </c>
      <c r="E11" s="162">
        <v>-11.968947129754266</v>
      </c>
      <c r="F11" s="162">
        <v>9246.1658559999996</v>
      </c>
      <c r="G11" s="162">
        <v>7360.9981930000004</v>
      </c>
      <c r="H11" s="162">
        <v>25.610217711949918</v>
      </c>
      <c r="I11" s="162">
        <v>10154.342459</v>
      </c>
      <c r="J11" s="162">
        <v>7506.6603079999995</v>
      </c>
      <c r="K11" s="162">
        <v>35.271106488971022</v>
      </c>
      <c r="L11" s="162">
        <v>10712.950806999999</v>
      </c>
      <c r="M11" s="162">
        <v>7837.0081900000005</v>
      </c>
      <c r="N11" s="162">
        <v>36.696945406662877</v>
      </c>
    </row>
    <row r="12" spans="1:14">
      <c r="A12" s="161" t="s">
        <v>142</v>
      </c>
      <c r="B12" s="161" t="s">
        <v>215</v>
      </c>
      <c r="C12" s="162">
        <v>17796.405615</v>
      </c>
      <c r="D12" s="162">
        <v>17121.488249000002</v>
      </c>
      <c r="E12" s="162">
        <v>3.9419316602890353</v>
      </c>
      <c r="F12" s="162">
        <v>-24.883466000000002</v>
      </c>
      <c r="G12" s="162">
        <v>1012.9852089999999</v>
      </c>
      <c r="H12" s="162">
        <v>-102.45644909510223</v>
      </c>
      <c r="I12" s="162">
        <v>107.309545</v>
      </c>
      <c r="J12" s="162">
        <v>1464.676054</v>
      </c>
      <c r="K12" s="162">
        <v>-92.67349631975344</v>
      </c>
      <c r="L12" s="162">
        <v>209.87068100000002</v>
      </c>
      <c r="M12" s="162">
        <v>1434.5702229999999</v>
      </c>
      <c r="N12" s="162">
        <v>-85.37048395155486</v>
      </c>
    </row>
    <row r="13" spans="1:14">
      <c r="A13" s="161" t="s">
        <v>304</v>
      </c>
      <c r="B13" s="161" t="s">
        <v>305</v>
      </c>
      <c r="C13" s="162">
        <v>1685159.628182</v>
      </c>
      <c r="D13" s="162">
        <v>1317808.329289</v>
      </c>
      <c r="E13" s="162">
        <v>27.875927836273263</v>
      </c>
      <c r="F13" s="162">
        <v>19507.335465</v>
      </c>
      <c r="G13" s="162">
        <v>-9305.3787769999999</v>
      </c>
      <c r="H13" s="162">
        <v>309.63505014128026</v>
      </c>
      <c r="I13" s="162">
        <v>8488.8039939999999</v>
      </c>
      <c r="J13" s="162">
        <v>-9945.4662650000009</v>
      </c>
      <c r="K13" s="162">
        <v>185.35350447946041</v>
      </c>
      <c r="L13" s="162">
        <v>19135.473159999998</v>
      </c>
      <c r="M13" s="162">
        <v>-5021.257869</v>
      </c>
      <c r="N13" s="162">
        <v>481.08923419642838</v>
      </c>
    </row>
    <row r="14" spans="1:14">
      <c r="A14" s="161" t="s">
        <v>165</v>
      </c>
      <c r="B14" s="161" t="s">
        <v>216</v>
      </c>
      <c r="C14" s="162">
        <v>44562.721329</v>
      </c>
      <c r="D14" s="162">
        <v>42706.498985999999</v>
      </c>
      <c r="E14" s="162">
        <v>4.3464633886484263</v>
      </c>
      <c r="F14" s="162">
        <v>-7043.5408939999998</v>
      </c>
      <c r="G14" s="162">
        <v>-6388.4302700000007</v>
      </c>
      <c r="H14" s="162">
        <v>-10.254641536535061</v>
      </c>
      <c r="I14" s="162">
        <v>-7073.1260510000002</v>
      </c>
      <c r="J14" s="162">
        <v>4633.2184700000007</v>
      </c>
      <c r="K14" s="162">
        <v>-252.66118135370377</v>
      </c>
      <c r="L14" s="162">
        <v>-5918.7646530000002</v>
      </c>
      <c r="M14" s="162">
        <v>5023.4712140000001</v>
      </c>
      <c r="N14" s="162">
        <v>-217.82220701304888</v>
      </c>
    </row>
    <row r="15" spans="1:14">
      <c r="A15" s="161" t="s">
        <v>149</v>
      </c>
      <c r="B15" s="161" t="s">
        <v>217</v>
      </c>
      <c r="C15" s="162">
        <v>0</v>
      </c>
      <c r="D15" s="162">
        <v>715.83545599999991</v>
      </c>
      <c r="E15" s="162">
        <v>-100</v>
      </c>
      <c r="F15" s="162">
        <v>-111.69068999999999</v>
      </c>
      <c r="G15" s="162">
        <v>77.062043000000003</v>
      </c>
      <c r="H15" s="162">
        <v>-244.93606145375614</v>
      </c>
      <c r="I15" s="162">
        <v>-109.44473000000001</v>
      </c>
      <c r="J15" s="162">
        <v>37.795460999999996</v>
      </c>
      <c r="K15" s="162">
        <v>-389.57109426446743</v>
      </c>
      <c r="L15" s="162">
        <v>-109.44473000000001</v>
      </c>
      <c r="M15" s="162">
        <v>37.795460999999996</v>
      </c>
      <c r="N15" s="162">
        <v>-389.57109426446743</v>
      </c>
    </row>
    <row r="16" spans="1:14">
      <c r="A16" s="161" t="s">
        <v>150</v>
      </c>
      <c r="B16" s="161" t="s">
        <v>218</v>
      </c>
      <c r="C16" s="162">
        <v>58559.382258000005</v>
      </c>
      <c r="D16" s="162">
        <v>53230.747304000004</v>
      </c>
      <c r="E16" s="162">
        <v>10.010445511065711</v>
      </c>
      <c r="F16" s="162">
        <v>1062.871774</v>
      </c>
      <c r="G16" s="162">
        <v>-863.02783599999998</v>
      </c>
      <c r="H16" s="162">
        <v>223.15614047007401</v>
      </c>
      <c r="I16" s="162">
        <v>2158.6553089999998</v>
      </c>
      <c r="J16" s="162">
        <v>1066.603797</v>
      </c>
      <c r="K16" s="162">
        <v>102.38586390481413</v>
      </c>
      <c r="L16" s="162">
        <v>1974.2577739999999</v>
      </c>
      <c r="M16" s="162">
        <v>1359.981683</v>
      </c>
      <c r="N16" s="162">
        <v>45.167967971815685</v>
      </c>
    </row>
    <row r="17" spans="1:14">
      <c r="A17" s="161" t="s">
        <v>306</v>
      </c>
      <c r="B17" s="161" t="s">
        <v>307</v>
      </c>
      <c r="C17" s="162">
        <v>39760.413707</v>
      </c>
      <c r="D17" s="162">
        <v>39959.843179000003</v>
      </c>
      <c r="E17" s="162">
        <v>-0.49907471134623749</v>
      </c>
      <c r="F17" s="162">
        <v>2759.1958640000003</v>
      </c>
      <c r="G17" s="162">
        <v>1767.0964960000001</v>
      </c>
      <c r="H17" s="162">
        <v>56.142908451559748</v>
      </c>
      <c r="I17" s="162">
        <v>5570.4676890000001</v>
      </c>
      <c r="J17" s="162">
        <v>3995.3955170000004</v>
      </c>
      <c r="K17" s="162">
        <v>39.422183994005806</v>
      </c>
      <c r="L17" s="162">
        <v>5669.7700079999995</v>
      </c>
      <c r="M17" s="162">
        <v>3960.8025320000002</v>
      </c>
      <c r="N17" s="162">
        <v>43.147000189808992</v>
      </c>
    </row>
    <row r="18" spans="1:14">
      <c r="A18" s="161" t="s">
        <v>219</v>
      </c>
      <c r="B18" s="161" t="s">
        <v>220</v>
      </c>
      <c r="C18" s="162">
        <v>16020.794713999998</v>
      </c>
      <c r="D18" s="162">
        <v>18234.984109000001</v>
      </c>
      <c r="E18" s="162">
        <v>-12.142535369181786</v>
      </c>
      <c r="F18" s="162">
        <v>3432.4677670000001</v>
      </c>
      <c r="G18" s="162">
        <v>7675.8816760000009</v>
      </c>
      <c r="H18" s="162">
        <v>-55.28242992942144</v>
      </c>
      <c r="I18" s="162">
        <v>3403.6880380000002</v>
      </c>
      <c r="J18" s="162">
        <v>7104.1013090000006</v>
      </c>
      <c r="K18" s="162">
        <v>-52.088407949814055</v>
      </c>
      <c r="L18" s="162">
        <v>3768.723954</v>
      </c>
      <c r="M18" s="162">
        <v>7104.1013090000006</v>
      </c>
      <c r="N18" s="162">
        <v>-46.950025202688174</v>
      </c>
    </row>
    <row r="19" spans="1:14">
      <c r="A19" s="161" t="s">
        <v>308</v>
      </c>
      <c r="B19" s="161" t="s">
        <v>309</v>
      </c>
      <c r="C19" s="162">
        <v>60659.136807000003</v>
      </c>
      <c r="D19" s="162">
        <v>51110.505622000004</v>
      </c>
      <c r="E19" s="162">
        <v>18.68232581305141</v>
      </c>
      <c r="F19" s="162">
        <v>10720.532417</v>
      </c>
      <c r="G19" s="162">
        <v>7850.4769349999997</v>
      </c>
      <c r="H19" s="162">
        <v>36.558995151037927</v>
      </c>
      <c r="I19" s="162">
        <v>10028.896182999999</v>
      </c>
      <c r="J19" s="162">
        <v>7141.7608150000005</v>
      </c>
      <c r="K19" s="162">
        <v>40.426099988340177</v>
      </c>
      <c r="L19" s="162">
        <v>10028.896182999999</v>
      </c>
      <c r="M19" s="162">
        <v>7141.7608150000005</v>
      </c>
      <c r="N19" s="162">
        <v>40.426099988340177</v>
      </c>
    </row>
    <row r="20" spans="1:14">
      <c r="A20" s="161" t="s">
        <v>310</v>
      </c>
      <c r="B20" s="161" t="s">
        <v>128</v>
      </c>
      <c r="C20" s="162">
        <v>33590.268941000002</v>
      </c>
      <c r="D20" s="162">
        <v>34981.101695999998</v>
      </c>
      <c r="E20" s="162">
        <v>-3.9759546943000776</v>
      </c>
      <c r="F20" s="162">
        <v>-3629.9931299999998</v>
      </c>
      <c r="G20" s="162">
        <v>-129.90506200000002</v>
      </c>
      <c r="H20" s="162">
        <v>-2694.3430949596095</v>
      </c>
      <c r="I20" s="162">
        <v>-2811.0169879999999</v>
      </c>
      <c r="J20" s="162">
        <v>924.37938200000008</v>
      </c>
      <c r="K20" s="162">
        <v>-404.09775928991894</v>
      </c>
      <c r="L20" s="162">
        <v>-2838.8878289999998</v>
      </c>
      <c r="M20" s="162">
        <v>1045.9187589999999</v>
      </c>
      <c r="N20" s="162">
        <v>-371.42527128151448</v>
      </c>
    </row>
    <row r="21" spans="1:14">
      <c r="A21" s="161" t="s">
        <v>145</v>
      </c>
      <c r="B21" s="161" t="s">
        <v>221</v>
      </c>
      <c r="C21" s="162">
        <v>12055.742232999999</v>
      </c>
      <c r="D21" s="162">
        <v>13520.286811000002</v>
      </c>
      <c r="E21" s="162">
        <v>-10.832200518175846</v>
      </c>
      <c r="F21" s="162">
        <v>1919.816904</v>
      </c>
      <c r="G21" s="162">
        <v>2983.6758380000001</v>
      </c>
      <c r="H21" s="162">
        <v>-35.655982478080453</v>
      </c>
      <c r="I21" s="162">
        <v>1532.4114849999999</v>
      </c>
      <c r="J21" s="162">
        <v>2494.914221</v>
      </c>
      <c r="K21" s="162">
        <v>-38.578590313786989</v>
      </c>
      <c r="L21" s="162">
        <v>1564.0178069999999</v>
      </c>
      <c r="M21" s="162">
        <v>2494.914221</v>
      </c>
      <c r="N21" s="162">
        <v>-37.311760306808559</v>
      </c>
    </row>
    <row r="22" spans="1:14">
      <c r="A22" s="161" t="s">
        <v>311</v>
      </c>
      <c r="B22" s="161" t="s">
        <v>312</v>
      </c>
      <c r="C22" s="162">
        <v>26308.771238999998</v>
      </c>
      <c r="D22" s="162">
        <v>26903.241867000001</v>
      </c>
      <c r="E22" s="162">
        <v>-2.2096616866430181</v>
      </c>
      <c r="F22" s="162">
        <v>-1062.760076</v>
      </c>
      <c r="G22" s="162">
        <v>6205.2215079999996</v>
      </c>
      <c r="H22" s="162">
        <v>-117.12686766507609</v>
      </c>
      <c r="I22" s="162">
        <v>-289.956163</v>
      </c>
      <c r="J22" s="162">
        <v>7125.3718250000002</v>
      </c>
      <c r="K22" s="162">
        <v>-104.06934781961361</v>
      </c>
      <c r="L22" s="162">
        <v>-706.598161</v>
      </c>
      <c r="M22" s="162">
        <v>6549.6086679999999</v>
      </c>
      <c r="N22" s="162">
        <v>-110.78840274003375</v>
      </c>
    </row>
    <row r="23" spans="1:14">
      <c r="A23" s="161" t="s">
        <v>222</v>
      </c>
      <c r="B23" s="161" t="s">
        <v>223</v>
      </c>
      <c r="C23" s="162">
        <v>84409.139899999995</v>
      </c>
      <c r="D23" s="162">
        <v>44135.99325</v>
      </c>
      <c r="E23" s="162">
        <v>91.247853927021339</v>
      </c>
      <c r="F23" s="162">
        <v>6193.7562639999996</v>
      </c>
      <c r="G23" s="162">
        <v>978.94928200000004</v>
      </c>
      <c r="H23" s="162">
        <v>532.69429559681726</v>
      </c>
      <c r="I23" s="162">
        <v>5213.9099040000001</v>
      </c>
      <c r="J23" s="162">
        <v>1475.4587320000001</v>
      </c>
      <c r="K23" s="162">
        <v>253.37551575790195</v>
      </c>
      <c r="L23" s="162">
        <v>5213.9099040000001</v>
      </c>
      <c r="M23" s="162">
        <v>1475.4587320000001</v>
      </c>
      <c r="N23" s="162">
        <v>253.37551575790195</v>
      </c>
    </row>
    <row r="24" spans="1:14">
      <c r="A24" s="161" t="s">
        <v>224</v>
      </c>
      <c r="B24" s="161" t="s">
        <v>225</v>
      </c>
      <c r="C24" s="162">
        <v>64769.184695000004</v>
      </c>
      <c r="D24" s="162">
        <v>41910.068431</v>
      </c>
      <c r="E24" s="162">
        <v>54.543256834893626</v>
      </c>
      <c r="F24" s="162">
        <v>7608.4959709999994</v>
      </c>
      <c r="G24" s="162">
        <v>4779.146017</v>
      </c>
      <c r="H24" s="162">
        <v>59.201998514706588</v>
      </c>
      <c r="I24" s="162">
        <v>11786.366714</v>
      </c>
      <c r="J24" s="162">
        <v>8257.3737419999998</v>
      </c>
      <c r="K24" s="162">
        <v>42.737474192917553</v>
      </c>
      <c r="L24" s="162">
        <v>11679.433923999999</v>
      </c>
      <c r="M24" s="162">
        <v>8249.5003059999999</v>
      </c>
      <c r="N24" s="162">
        <v>41.577471250050756</v>
      </c>
    </row>
    <row r="25" spans="1:14">
      <c r="A25" s="161" t="s">
        <v>226</v>
      </c>
      <c r="B25" s="161" t="s">
        <v>227</v>
      </c>
      <c r="C25" s="162">
        <v>11384.757812</v>
      </c>
      <c r="D25" s="162">
        <v>10902.314816</v>
      </c>
      <c r="E25" s="162">
        <v>4.4251427714413181</v>
      </c>
      <c r="F25" s="162">
        <v>-2305.448531</v>
      </c>
      <c r="G25" s="162">
        <v>-2779.221583</v>
      </c>
      <c r="H25" s="162">
        <v>17.046969370775788</v>
      </c>
      <c r="I25" s="162">
        <v>-1978.370279</v>
      </c>
      <c r="J25" s="162">
        <v>-2336.0516120000002</v>
      </c>
      <c r="K25" s="162">
        <v>15.311362607000492</v>
      </c>
      <c r="L25" s="162">
        <v>-1663.955162</v>
      </c>
      <c r="M25" s="162">
        <v>-2336.128882</v>
      </c>
      <c r="N25" s="162">
        <v>28.772972466507952</v>
      </c>
    </row>
    <row r="26" spans="1:14">
      <c r="A26" s="161" t="s">
        <v>166</v>
      </c>
      <c r="B26" s="161" t="s">
        <v>313</v>
      </c>
      <c r="C26" s="162">
        <v>28566.036725999998</v>
      </c>
      <c r="D26" s="162">
        <v>22244.136177</v>
      </c>
      <c r="E26" s="162">
        <v>28.420526194839248</v>
      </c>
      <c r="F26" s="162">
        <v>4153.663485</v>
      </c>
      <c r="G26" s="162">
        <v>2256.5427</v>
      </c>
      <c r="H26" s="162">
        <v>84.07200914035441</v>
      </c>
      <c r="I26" s="162">
        <v>4233.6443850000005</v>
      </c>
      <c r="J26" s="162">
        <v>2235.3025120000002</v>
      </c>
      <c r="K26" s="162">
        <v>89.39916911792028</v>
      </c>
      <c r="L26" s="162">
        <v>3479.0782880000002</v>
      </c>
      <c r="M26" s="162">
        <v>1882.4884730000001</v>
      </c>
      <c r="N26" s="162">
        <v>84.81272729684332</v>
      </c>
    </row>
    <row r="27" spans="1:14">
      <c r="A27" s="161" t="s">
        <v>68</v>
      </c>
      <c r="B27" s="161" t="s">
        <v>67</v>
      </c>
      <c r="C27" s="162">
        <v>122755.26822500001</v>
      </c>
      <c r="D27" s="162">
        <v>106005.138538</v>
      </c>
      <c r="E27" s="162">
        <v>15.801243145392935</v>
      </c>
      <c r="F27" s="162">
        <v>9978.5760060000011</v>
      </c>
      <c r="G27" s="162">
        <v>4604.617131</v>
      </c>
      <c r="H27" s="162">
        <v>116.70805024853219</v>
      </c>
      <c r="I27" s="162">
        <v>9650.1182680000002</v>
      </c>
      <c r="J27" s="162">
        <v>9214.9140779999998</v>
      </c>
      <c r="K27" s="162">
        <v>4.7228241773737389</v>
      </c>
      <c r="L27" s="162">
        <v>9650.1182680000002</v>
      </c>
      <c r="M27" s="162">
        <v>9214.9140779999998</v>
      </c>
      <c r="N27" s="162">
        <v>4.7228241773737389</v>
      </c>
    </row>
    <row r="28" spans="1:14">
      <c r="A28" s="161" t="s">
        <v>64</v>
      </c>
      <c r="B28" s="161" t="s">
        <v>63</v>
      </c>
      <c r="C28" s="162">
        <v>15380.948219999998</v>
      </c>
      <c r="D28" s="162">
        <v>12643.840681</v>
      </c>
      <c r="E28" s="162">
        <v>21.647754096688928</v>
      </c>
      <c r="F28" s="162">
        <v>2485.96938</v>
      </c>
      <c r="G28" s="162">
        <v>691.067859</v>
      </c>
      <c r="H28" s="162">
        <v>259.7286934451397</v>
      </c>
      <c r="I28" s="162">
        <v>2497.2943690000002</v>
      </c>
      <c r="J28" s="162">
        <v>1593.064433</v>
      </c>
      <c r="K28" s="162">
        <v>56.760412025343363</v>
      </c>
      <c r="L28" s="162">
        <v>2366.3655250000002</v>
      </c>
      <c r="M28" s="162">
        <v>1019.0375710000001</v>
      </c>
      <c r="N28" s="162">
        <v>132.21572907050353</v>
      </c>
    </row>
    <row r="29" spans="1:14">
      <c r="A29" s="161" t="s">
        <v>138</v>
      </c>
      <c r="B29" s="161" t="s">
        <v>228</v>
      </c>
      <c r="C29" s="162">
        <v>368835.79878200003</v>
      </c>
      <c r="D29" s="162">
        <v>289093.57102500001</v>
      </c>
      <c r="E29" s="162">
        <v>27.58353548792828</v>
      </c>
      <c r="F29" s="162">
        <v>-145.16589099999999</v>
      </c>
      <c r="G29" s="162">
        <v>-22083.836773999999</v>
      </c>
      <c r="H29" s="162">
        <v>99.342660007472489</v>
      </c>
      <c r="I29" s="162">
        <v>-710.21051699999998</v>
      </c>
      <c r="J29" s="162">
        <v>-22763.110699000001</v>
      </c>
      <c r="K29" s="162">
        <v>96.879993572094705</v>
      </c>
      <c r="L29" s="162">
        <v>3347.923045</v>
      </c>
      <c r="M29" s="162">
        <v>-15957.719343000001</v>
      </c>
      <c r="N29" s="162">
        <v>120.97995943554803</v>
      </c>
    </row>
    <row r="30" spans="1:14">
      <c r="A30" s="161" t="s">
        <v>229</v>
      </c>
      <c r="B30" s="161" t="s">
        <v>230</v>
      </c>
      <c r="C30" s="162">
        <v>97043.762502999991</v>
      </c>
      <c r="D30" s="162">
        <v>102188.94432899999</v>
      </c>
      <c r="E30" s="162">
        <v>-5.0349691542315504</v>
      </c>
      <c r="F30" s="162">
        <v>3501.6306049999998</v>
      </c>
      <c r="G30" s="162">
        <v>14179.173616999999</v>
      </c>
      <c r="H30" s="162">
        <v>-75.304409836679412</v>
      </c>
      <c r="I30" s="162">
        <v>3694.1514790000001</v>
      </c>
      <c r="J30" s="162">
        <v>12479.166643999999</v>
      </c>
      <c r="K30" s="162">
        <v>-70.39745053187383</v>
      </c>
      <c r="L30" s="162">
        <v>2033.9717760000001</v>
      </c>
      <c r="M30" s="162">
        <v>11054.201692000001</v>
      </c>
      <c r="N30" s="162">
        <v>-81.600012079823017</v>
      </c>
    </row>
    <row r="31" spans="1:14">
      <c r="A31" s="161" t="s">
        <v>171</v>
      </c>
      <c r="B31" s="161" t="s">
        <v>314</v>
      </c>
      <c r="C31" s="162">
        <v>20770.716552999998</v>
      </c>
      <c r="D31" s="162">
        <v>27140.643292000001</v>
      </c>
      <c r="E31" s="162">
        <v>-23.470065430901585</v>
      </c>
      <c r="F31" s="162">
        <v>1402.3756659999999</v>
      </c>
      <c r="G31" s="162">
        <v>1344.8814300000001</v>
      </c>
      <c r="H31" s="162">
        <v>4.2750412577263237</v>
      </c>
      <c r="I31" s="162">
        <v>1629.924434</v>
      </c>
      <c r="J31" s="162">
        <v>1462.959333</v>
      </c>
      <c r="K31" s="162">
        <v>11.41283269013466</v>
      </c>
      <c r="L31" s="162">
        <v>1844.885266</v>
      </c>
      <c r="M31" s="162">
        <v>1520.3077529999998</v>
      </c>
      <c r="N31" s="162">
        <v>21.349461144266112</v>
      </c>
    </row>
    <row r="32" spans="1:14">
      <c r="A32" s="161" t="s">
        <v>231</v>
      </c>
      <c r="B32" s="161" t="s">
        <v>232</v>
      </c>
      <c r="C32" s="162">
        <v>46209.165611000004</v>
      </c>
      <c r="D32" s="162">
        <v>39302.627879</v>
      </c>
      <c r="E32" s="162">
        <v>17.572712321585687</v>
      </c>
      <c r="F32" s="162">
        <v>5410.4128039999996</v>
      </c>
      <c r="G32" s="162">
        <v>5046.9864799999996</v>
      </c>
      <c r="H32" s="162">
        <v>7.2008578869820958</v>
      </c>
      <c r="I32" s="162">
        <v>5181.2772150000001</v>
      </c>
      <c r="J32" s="162">
        <v>4460.9482010000002</v>
      </c>
      <c r="K32" s="162">
        <v>16.147441789136344</v>
      </c>
      <c r="L32" s="162">
        <v>4943.1498869999996</v>
      </c>
      <c r="M32" s="162">
        <v>4460.9482010000002</v>
      </c>
      <c r="N32" s="162">
        <v>10.809398905190278</v>
      </c>
    </row>
    <row r="33" spans="1:14">
      <c r="A33" s="161" t="s">
        <v>233</v>
      </c>
      <c r="B33" s="161" t="s">
        <v>234</v>
      </c>
      <c r="C33" s="162">
        <v>25914.655992</v>
      </c>
      <c r="D33" s="162">
        <v>35280.246233999998</v>
      </c>
      <c r="E33" s="162">
        <v>-26.546272324409877</v>
      </c>
      <c r="F33" s="162">
        <v>-1823.1392430000001</v>
      </c>
      <c r="G33" s="162">
        <v>880.29645900000003</v>
      </c>
      <c r="H33" s="162">
        <v>-307.10514331399804</v>
      </c>
      <c r="I33" s="162">
        <v>-1478.7106839999999</v>
      </c>
      <c r="J33" s="162">
        <v>1519.1132419999999</v>
      </c>
      <c r="K33" s="162">
        <v>-197.34038537200772</v>
      </c>
      <c r="L33" s="162">
        <v>-1466.2744009999999</v>
      </c>
      <c r="M33" s="162">
        <v>1529.7158119999999</v>
      </c>
      <c r="N33" s="162">
        <v>-195.85273221978045</v>
      </c>
    </row>
    <row r="34" spans="1:14">
      <c r="A34" s="161" t="s">
        <v>235</v>
      </c>
      <c r="B34" s="161" t="s">
        <v>124</v>
      </c>
      <c r="C34" s="162">
        <v>128983.137216</v>
      </c>
      <c r="D34" s="162">
        <v>109459.47246500001</v>
      </c>
      <c r="E34" s="162">
        <v>17.836432344622104</v>
      </c>
      <c r="F34" s="162">
        <v>-1833.3836410000001</v>
      </c>
      <c r="G34" s="162">
        <v>1444.8689769999999</v>
      </c>
      <c r="H34" s="162">
        <v>-226.88926609848585</v>
      </c>
      <c r="I34" s="162">
        <v>6913.9527650000009</v>
      </c>
      <c r="J34" s="162">
        <v>6960.7628640000003</v>
      </c>
      <c r="K34" s="162">
        <v>-0.67248518466408358</v>
      </c>
      <c r="L34" s="162">
        <v>5278.2078140000003</v>
      </c>
      <c r="M34" s="162">
        <v>4519.6455770000002</v>
      </c>
      <c r="N34" s="162">
        <v>16.783666419779536</v>
      </c>
    </row>
    <row r="35" spans="1:14">
      <c r="A35" s="161" t="s">
        <v>236</v>
      </c>
      <c r="B35" s="161" t="s">
        <v>237</v>
      </c>
      <c r="C35" s="162">
        <v>2688929.9655570001</v>
      </c>
      <c r="D35" s="162">
        <v>1979286.4142150001</v>
      </c>
      <c r="E35" s="162">
        <v>35.85350489173392</v>
      </c>
      <c r="F35" s="162">
        <v>5555.3411689999994</v>
      </c>
      <c r="G35" s="162">
        <v>39170.277823000004</v>
      </c>
      <c r="H35" s="162">
        <v>-85.817457833454498</v>
      </c>
      <c r="I35" s="162">
        <v>7360.4084249999996</v>
      </c>
      <c r="J35" s="162">
        <v>28462.934986</v>
      </c>
      <c r="K35" s="162">
        <v>-74.140374389990527</v>
      </c>
      <c r="L35" s="162">
        <v>5787.8302939999994</v>
      </c>
      <c r="M35" s="162">
        <v>26997.527714999997</v>
      </c>
      <c r="N35" s="162">
        <v>-78.561628475394642</v>
      </c>
    </row>
    <row r="36" spans="1:14">
      <c r="A36" s="161" t="s">
        <v>315</v>
      </c>
      <c r="B36" s="161" t="s">
        <v>316</v>
      </c>
      <c r="C36" s="162">
        <v>22986.856352000003</v>
      </c>
      <c r="D36" s="162">
        <v>35425.637620999994</v>
      </c>
      <c r="E36" s="162">
        <v>-35.112370882567816</v>
      </c>
      <c r="F36" s="162">
        <v>-4774.3818630000005</v>
      </c>
      <c r="G36" s="162">
        <v>-3163.0215450000001</v>
      </c>
      <c r="H36" s="162">
        <v>-50.94370351498825</v>
      </c>
      <c r="I36" s="162">
        <v>-4645.1409969999995</v>
      </c>
      <c r="J36" s="162">
        <v>-2902.5833539999999</v>
      </c>
      <c r="K36" s="162">
        <v>-60.03471495826679</v>
      </c>
      <c r="L36" s="162">
        <v>-4743.2478819999997</v>
      </c>
      <c r="M36" s="162">
        <v>-2685.2167300000001</v>
      </c>
      <c r="N36" s="162">
        <v>-76.643018383100852</v>
      </c>
    </row>
    <row r="37" spans="1:14">
      <c r="A37" s="161" t="s">
        <v>170</v>
      </c>
      <c r="B37" s="161" t="s">
        <v>238</v>
      </c>
      <c r="C37" s="162">
        <v>18885.899293999999</v>
      </c>
      <c r="D37" s="162">
        <v>14537.722062999999</v>
      </c>
      <c r="E37" s="162">
        <v>29.909618660729244</v>
      </c>
      <c r="F37" s="162">
        <v>784.07077500000003</v>
      </c>
      <c r="G37" s="162">
        <v>291.880965</v>
      </c>
      <c r="H37" s="162">
        <v>168.62689555654993</v>
      </c>
      <c r="I37" s="162">
        <v>581.58623799999998</v>
      </c>
      <c r="J37" s="162">
        <v>290.65855099999999</v>
      </c>
      <c r="K37" s="162">
        <v>100.09259524589042</v>
      </c>
      <c r="L37" s="162">
        <v>611.44152199999996</v>
      </c>
      <c r="M37" s="162">
        <v>311.367997</v>
      </c>
      <c r="N37" s="162">
        <v>96.372629136962956</v>
      </c>
    </row>
    <row r="38" spans="1:14">
      <c r="A38" s="161" t="s">
        <v>317</v>
      </c>
      <c r="B38" s="161" t="s">
        <v>318</v>
      </c>
      <c r="C38" s="162">
        <v>35229.617180000001</v>
      </c>
      <c r="D38" s="162">
        <v>35214.751341000003</v>
      </c>
      <c r="E38" s="162">
        <v>4.2214806107945334E-2</v>
      </c>
      <c r="F38" s="162">
        <v>7172.6013099999991</v>
      </c>
      <c r="G38" s="162">
        <v>6384.5655870000001</v>
      </c>
      <c r="H38" s="162">
        <v>12.342824460987076</v>
      </c>
      <c r="I38" s="162">
        <v>7034.5359459999991</v>
      </c>
      <c r="J38" s="162">
        <v>6393.6654070000004</v>
      </c>
      <c r="K38" s="162">
        <v>10.023523256289764</v>
      </c>
      <c r="L38" s="162">
        <v>7034.5359459999991</v>
      </c>
      <c r="M38" s="162">
        <v>6350.9050189999998</v>
      </c>
      <c r="N38" s="162">
        <v>10.764307212197016</v>
      </c>
    </row>
    <row r="39" spans="1:14">
      <c r="A39" s="161" t="s">
        <v>319</v>
      </c>
      <c r="B39" s="161" t="s">
        <v>129</v>
      </c>
      <c r="C39" s="162">
        <v>144381.886868</v>
      </c>
      <c r="D39" s="162">
        <v>131288.03517399999</v>
      </c>
      <c r="E39" s="162">
        <v>9.9733777542228701</v>
      </c>
      <c r="F39" s="162">
        <v>12142.528358</v>
      </c>
      <c r="G39" s="162">
        <v>12053.418985</v>
      </c>
      <c r="H39" s="162">
        <v>0.73928711107522593</v>
      </c>
      <c r="I39" s="162">
        <v>10631.842649</v>
      </c>
      <c r="J39" s="162">
        <v>10345.881163</v>
      </c>
      <c r="K39" s="162">
        <v>2.764012861685333</v>
      </c>
      <c r="L39" s="162">
        <v>10448.033359000001</v>
      </c>
      <c r="M39" s="162">
        <v>10220.653076000001</v>
      </c>
      <c r="N39" s="162">
        <v>2.2247138349107232</v>
      </c>
    </row>
    <row r="40" spans="1:14">
      <c r="A40" s="161" t="s">
        <v>320</v>
      </c>
      <c r="B40" s="161" t="s">
        <v>321</v>
      </c>
      <c r="C40" s="162">
        <v>75569.575374000007</v>
      </c>
      <c r="D40" s="162">
        <v>71905.750142999997</v>
      </c>
      <c r="E40" s="162">
        <v>5.0953160542984506</v>
      </c>
      <c r="F40" s="162">
        <v>2339.877023</v>
      </c>
      <c r="G40" s="162">
        <v>2834.5845089999998</v>
      </c>
      <c r="H40" s="162">
        <v>-17.452557312342236</v>
      </c>
      <c r="I40" s="162">
        <v>2874.2373829999997</v>
      </c>
      <c r="J40" s="162">
        <v>3179.6547100000003</v>
      </c>
      <c r="K40" s="162">
        <v>-9.6053614261782698</v>
      </c>
      <c r="L40" s="162">
        <v>2845.578896</v>
      </c>
      <c r="M40" s="162">
        <v>3175.8065230000002</v>
      </c>
      <c r="N40" s="162">
        <v>-10.398228752551756</v>
      </c>
    </row>
    <row r="41" spans="1:14">
      <c r="A41" s="161" t="s">
        <v>168</v>
      </c>
      <c r="B41" s="161" t="s">
        <v>239</v>
      </c>
      <c r="C41" s="162">
        <v>94248.85510700001</v>
      </c>
      <c r="D41" s="162">
        <v>52265.843648000002</v>
      </c>
      <c r="E41" s="162">
        <v>80.325904125354199</v>
      </c>
      <c r="F41" s="162">
        <v>5981.5442739999999</v>
      </c>
      <c r="G41" s="162">
        <v>2248.2481440000001</v>
      </c>
      <c r="H41" s="162">
        <v>166.05356219077564</v>
      </c>
      <c r="I41" s="162">
        <v>4967.9205499999998</v>
      </c>
      <c r="J41" s="162">
        <v>1657.5826880000002</v>
      </c>
      <c r="K41" s="162">
        <v>199.70876179903726</v>
      </c>
      <c r="L41" s="162">
        <v>4995.2424419999998</v>
      </c>
      <c r="M41" s="162">
        <v>1657.5826880000002</v>
      </c>
      <c r="N41" s="162">
        <v>201.35705917797318</v>
      </c>
    </row>
    <row r="42" spans="1:14">
      <c r="A42" s="161" t="s">
        <v>240</v>
      </c>
      <c r="B42" s="161" t="s">
        <v>241</v>
      </c>
      <c r="C42" s="162">
        <v>60881.638007000009</v>
      </c>
      <c r="D42" s="162">
        <v>53232.813001999995</v>
      </c>
      <c r="E42" s="162">
        <v>14.368628245726262</v>
      </c>
      <c r="F42" s="162">
        <v>-8442.3175069999998</v>
      </c>
      <c r="G42" s="162">
        <v>-540.96039699999994</v>
      </c>
      <c r="H42" s="162">
        <v>-1460.6165541541482</v>
      </c>
      <c r="I42" s="162">
        <v>-6025.8258089999999</v>
      </c>
      <c r="J42" s="162">
        <v>899.13085799999999</v>
      </c>
      <c r="K42" s="162">
        <v>-770.18340605100229</v>
      </c>
      <c r="L42" s="162">
        <v>-6025.8258089999999</v>
      </c>
      <c r="M42" s="162">
        <v>899.13085799999999</v>
      </c>
      <c r="N42" s="162">
        <v>-770.18340605100229</v>
      </c>
    </row>
    <row r="43" spans="1:14">
      <c r="A43" s="161" t="s">
        <v>89</v>
      </c>
      <c r="B43" s="161" t="s">
        <v>88</v>
      </c>
      <c r="C43" s="162">
        <v>87464.539653999993</v>
      </c>
      <c r="D43" s="162">
        <v>50068.711013</v>
      </c>
      <c r="E43" s="162">
        <v>74.689018120099831</v>
      </c>
      <c r="F43" s="162">
        <v>17243.901786999999</v>
      </c>
      <c r="G43" s="162">
        <v>6854.8090469999997</v>
      </c>
      <c r="H43" s="162">
        <v>151.55918521970756</v>
      </c>
      <c r="I43" s="162">
        <v>19333.230630000002</v>
      </c>
      <c r="J43" s="162">
        <v>5576.0556919999999</v>
      </c>
      <c r="K43" s="162">
        <v>246.71875063474533</v>
      </c>
      <c r="L43" s="162">
        <v>19333.230630000002</v>
      </c>
      <c r="M43" s="162">
        <v>5576.0556919999999</v>
      </c>
      <c r="N43" s="162">
        <v>246.71875063474533</v>
      </c>
    </row>
    <row r="44" spans="1:14">
      <c r="A44" s="161" t="s">
        <v>66</v>
      </c>
      <c r="B44" s="161" t="s">
        <v>65</v>
      </c>
      <c r="C44" s="162">
        <v>34852.754589999997</v>
      </c>
      <c r="D44" s="162">
        <v>22050.057373</v>
      </c>
      <c r="E44" s="162">
        <v>58.061967823615412</v>
      </c>
      <c r="F44" s="162">
        <v>2941.4666239999997</v>
      </c>
      <c r="G44" s="162">
        <v>-296.70166899999998</v>
      </c>
      <c r="H44" s="162">
        <v>1091.3886342176256</v>
      </c>
      <c r="I44" s="162">
        <v>2471.4331000000002</v>
      </c>
      <c r="J44" s="162">
        <v>-312.81724400000002</v>
      </c>
      <c r="K44" s="162">
        <v>890.05654176788289</v>
      </c>
      <c r="L44" s="162">
        <v>2618.0227199999999</v>
      </c>
      <c r="M44" s="162">
        <v>-724.75782000000004</v>
      </c>
      <c r="N44" s="162">
        <v>461.22724691677001</v>
      </c>
    </row>
    <row r="45" spans="1:14">
      <c r="A45" s="161" t="s">
        <v>136</v>
      </c>
      <c r="B45" s="161" t="s">
        <v>242</v>
      </c>
      <c r="C45" s="162">
        <v>22877.420363999998</v>
      </c>
      <c r="D45" s="162">
        <v>24026.055715999999</v>
      </c>
      <c r="E45" s="162">
        <v>-4.7807903451879321</v>
      </c>
      <c r="F45" s="162">
        <v>943.2554970000001</v>
      </c>
      <c r="G45" s="162">
        <v>1192.4517840000001</v>
      </c>
      <c r="H45" s="162">
        <v>-20.897808225342885</v>
      </c>
      <c r="I45" s="162">
        <v>1306.8190650000001</v>
      </c>
      <c r="J45" s="162">
        <v>1504.930701</v>
      </c>
      <c r="K45" s="162">
        <v>-13.164170009181031</v>
      </c>
      <c r="L45" s="162">
        <v>1393.6213029999999</v>
      </c>
      <c r="M45" s="162">
        <v>1335.139443</v>
      </c>
      <c r="N45" s="162">
        <v>4.3802061504971856</v>
      </c>
    </row>
    <row r="46" spans="1:14">
      <c r="A46" s="161" t="s">
        <v>146</v>
      </c>
      <c r="B46" s="161" t="s">
        <v>127</v>
      </c>
      <c r="C46" s="162">
        <v>37986.619577999998</v>
      </c>
      <c r="D46" s="162">
        <v>30657.985444999998</v>
      </c>
      <c r="E46" s="162">
        <v>23.904486960330345</v>
      </c>
      <c r="F46" s="162">
        <v>112.88204399999999</v>
      </c>
      <c r="G46" s="162">
        <v>854.04734900000005</v>
      </c>
      <c r="H46" s="162">
        <v>-86.782694878431158</v>
      </c>
      <c r="I46" s="162">
        <v>471.18156100000004</v>
      </c>
      <c r="J46" s="162">
        <v>1100.161261</v>
      </c>
      <c r="K46" s="162">
        <v>-57.171591320011025</v>
      </c>
      <c r="L46" s="162">
        <v>339.79522799999995</v>
      </c>
      <c r="M46" s="162">
        <v>1083.401194</v>
      </c>
      <c r="N46" s="162">
        <v>-68.636251290673783</v>
      </c>
    </row>
    <row r="47" spans="1:14">
      <c r="A47" s="161" t="s">
        <v>144</v>
      </c>
      <c r="B47" s="161" t="s">
        <v>243</v>
      </c>
      <c r="C47" s="162">
        <v>18729.265291</v>
      </c>
      <c r="D47" s="162">
        <v>15797.911429</v>
      </c>
      <c r="E47" s="162">
        <v>18.555325336353992</v>
      </c>
      <c r="F47" s="162">
        <v>1076.1891820000001</v>
      </c>
      <c r="G47" s="162">
        <v>-2938.1327139999999</v>
      </c>
      <c r="H47" s="162">
        <v>136.62833802135734</v>
      </c>
      <c r="I47" s="162">
        <v>1555.7964179999999</v>
      </c>
      <c r="J47" s="162">
        <v>-1472.8068460000002</v>
      </c>
      <c r="K47" s="162">
        <v>205.63478994040469</v>
      </c>
      <c r="L47" s="162">
        <v>1642.8762369999999</v>
      </c>
      <c r="M47" s="162">
        <v>-1373.4407699999999</v>
      </c>
      <c r="N47" s="162">
        <v>219.61755271033638</v>
      </c>
    </row>
    <row r="48" spans="1:14">
      <c r="A48" s="161" t="s">
        <v>139</v>
      </c>
      <c r="B48" s="161" t="s">
        <v>244</v>
      </c>
      <c r="C48" s="162">
        <v>34419.501851000001</v>
      </c>
      <c r="D48" s="162">
        <v>49996.004937999998</v>
      </c>
      <c r="E48" s="162">
        <v>-31.155495536726196</v>
      </c>
      <c r="F48" s="162">
        <v>-2346.6879789999998</v>
      </c>
      <c r="G48" s="162">
        <v>543.46905500000003</v>
      </c>
      <c r="H48" s="162">
        <v>-531.79790227430703</v>
      </c>
      <c r="I48" s="162">
        <v>-2125.7608789999999</v>
      </c>
      <c r="J48" s="162">
        <v>346.71894800000001</v>
      </c>
      <c r="K48" s="162">
        <v>-713.10778982866555</v>
      </c>
      <c r="L48" s="162">
        <v>-2069.2180170000001</v>
      </c>
      <c r="M48" s="162">
        <v>514.12568699999997</v>
      </c>
      <c r="N48" s="162">
        <v>-502.47318298258847</v>
      </c>
    </row>
    <row r="49" spans="1:14">
      <c r="A49" s="161" t="s">
        <v>135</v>
      </c>
      <c r="B49" s="161" t="s">
        <v>245</v>
      </c>
      <c r="C49" s="162">
        <v>23943.851628</v>
      </c>
      <c r="D49" s="162">
        <v>16115.706552000001</v>
      </c>
      <c r="E49" s="162">
        <v>48.574631529441106</v>
      </c>
      <c r="F49" s="162">
        <v>1978.2956350000002</v>
      </c>
      <c r="G49" s="162">
        <v>-770.49838399999999</v>
      </c>
      <c r="H49" s="162">
        <v>356.75532565425863</v>
      </c>
      <c r="I49" s="162">
        <v>2772.1405640000003</v>
      </c>
      <c r="J49" s="162">
        <v>140.51961599999998</v>
      </c>
      <c r="K49" s="162">
        <v>1872.7783514580628</v>
      </c>
      <c r="L49" s="162">
        <v>3397.2368350000002</v>
      </c>
      <c r="M49" s="162">
        <v>744.93054500000005</v>
      </c>
      <c r="N49" s="162">
        <v>356.0474607736752</v>
      </c>
    </row>
    <row r="50" spans="1:14">
      <c r="A50" s="161" t="s">
        <v>267</v>
      </c>
      <c r="B50" s="161" t="s">
        <v>268</v>
      </c>
      <c r="C50" s="162">
        <v>22407.935201</v>
      </c>
      <c r="D50" s="162">
        <v>14242.982996999999</v>
      </c>
      <c r="E50" s="162">
        <v>57.326138813195136</v>
      </c>
      <c r="F50" s="162">
        <v>3854.5590780000002</v>
      </c>
      <c r="G50" s="162">
        <v>4761.0338069999998</v>
      </c>
      <c r="H50" s="162">
        <v>-19.039451634794904</v>
      </c>
      <c r="I50" s="162">
        <v>3752.4347680000001</v>
      </c>
      <c r="J50" s="162">
        <v>4461.6437299999998</v>
      </c>
      <c r="K50" s="162">
        <v>-15.895687888104856</v>
      </c>
      <c r="L50" s="162">
        <v>3752.4347680000001</v>
      </c>
      <c r="M50" s="162">
        <v>4461.6437299999998</v>
      </c>
      <c r="N50" s="162">
        <v>-15.895687888104856</v>
      </c>
    </row>
    <row r="51" spans="1:14">
      <c r="A51" s="161" t="s">
        <v>173</v>
      </c>
      <c r="B51" s="161" t="s">
        <v>246</v>
      </c>
      <c r="C51" s="162">
        <v>132394.07568499999</v>
      </c>
      <c r="D51" s="162">
        <v>75547.935257000005</v>
      </c>
      <c r="E51" s="162">
        <v>75.245127791540568</v>
      </c>
      <c r="F51" s="162">
        <v>44335.761210000004</v>
      </c>
      <c r="G51" s="162">
        <v>-5062.6195539999999</v>
      </c>
      <c r="H51" s="162">
        <v>975.74744136106585</v>
      </c>
      <c r="I51" s="162">
        <v>37607.563167</v>
      </c>
      <c r="J51" s="162">
        <v>-3325.4286120000002</v>
      </c>
      <c r="K51" s="162">
        <v>1230.9087505680004</v>
      </c>
      <c r="L51" s="162">
        <v>37459.16517</v>
      </c>
      <c r="M51" s="162">
        <v>-3043.2050340000001</v>
      </c>
      <c r="N51" s="162">
        <v>1330.9116458303017</v>
      </c>
    </row>
    <row r="52" spans="1:14">
      <c r="A52" s="161" t="s">
        <v>92</v>
      </c>
      <c r="B52" s="161" t="s">
        <v>91</v>
      </c>
      <c r="C52" s="162">
        <v>35800.612659999999</v>
      </c>
      <c r="D52" s="162">
        <v>11880.727095999999</v>
      </c>
      <c r="E52" s="162">
        <v>201.33351579175104</v>
      </c>
      <c r="F52" s="162">
        <v>2670.5277219999998</v>
      </c>
      <c r="G52" s="162">
        <v>-2550.950769</v>
      </c>
      <c r="H52" s="162">
        <v>204.68754452077786</v>
      </c>
      <c r="I52" s="162">
        <v>2648.8926100000003</v>
      </c>
      <c r="J52" s="162">
        <v>-2625.8423160000002</v>
      </c>
      <c r="K52" s="162">
        <v>200.8778247596799</v>
      </c>
      <c r="L52" s="162">
        <v>2648.8926100000003</v>
      </c>
      <c r="M52" s="162">
        <v>-2625.8423160000002</v>
      </c>
      <c r="N52" s="162">
        <v>200.8778247596799</v>
      </c>
    </row>
    <row r="53" spans="1:14">
      <c r="A53" s="161" t="s">
        <v>269</v>
      </c>
      <c r="B53" s="161" t="s">
        <v>270</v>
      </c>
      <c r="C53" s="162">
        <v>64461.235041999993</v>
      </c>
      <c r="D53" s="162">
        <v>55562.120805999992</v>
      </c>
      <c r="E53" s="162">
        <v>16.016512881270383</v>
      </c>
      <c r="F53" s="162">
        <v>4875.1867119999997</v>
      </c>
      <c r="G53" s="162">
        <v>3667.8587950000001</v>
      </c>
      <c r="H53" s="162">
        <v>32.916423027130179</v>
      </c>
      <c r="I53" s="162">
        <v>4609.756547</v>
      </c>
      <c r="J53" s="162">
        <v>2830.2194549999999</v>
      </c>
      <c r="K53" s="162">
        <v>62.87629352756322</v>
      </c>
      <c r="L53" s="162">
        <v>4547.5676590000003</v>
      </c>
      <c r="M53" s="162">
        <v>2687.141275</v>
      </c>
      <c r="N53" s="162">
        <v>69.234409121269607</v>
      </c>
    </row>
    <row r="54" spans="1:14">
      <c r="A54" s="161" t="s">
        <v>148</v>
      </c>
      <c r="B54" s="161" t="s">
        <v>247</v>
      </c>
      <c r="C54" s="162">
        <v>10832.750866</v>
      </c>
      <c r="D54" s="162">
        <v>10899.424843000001</v>
      </c>
      <c r="E54" s="162">
        <v>-0.61172014083679638</v>
      </c>
      <c r="F54" s="162">
        <v>959.96584100000007</v>
      </c>
      <c r="G54" s="162">
        <v>960.08590600000002</v>
      </c>
      <c r="H54" s="162">
        <v>-1.2505651759870133E-2</v>
      </c>
      <c r="I54" s="162">
        <v>912.24986899999999</v>
      </c>
      <c r="J54" s="162">
        <v>892.186286</v>
      </c>
      <c r="K54" s="162">
        <v>2.2488109618847014</v>
      </c>
      <c r="L54" s="162">
        <v>912.24986899999999</v>
      </c>
      <c r="M54" s="162">
        <v>892.186286</v>
      </c>
      <c r="N54" s="162">
        <v>2.2488109618847014</v>
      </c>
    </row>
    <row r="55" spans="1:14">
      <c r="A55" s="161" t="s">
        <v>79</v>
      </c>
      <c r="B55" s="161" t="s">
        <v>78</v>
      </c>
      <c r="C55" s="162">
        <v>30385.530186</v>
      </c>
      <c r="D55" s="162">
        <v>19115.864566</v>
      </c>
      <c r="E55" s="162">
        <v>58.954516972486481</v>
      </c>
      <c r="F55" s="162">
        <v>2470.4866699999998</v>
      </c>
      <c r="G55" s="162">
        <v>950.21371899999997</v>
      </c>
      <c r="H55" s="162">
        <v>159.99273853885495</v>
      </c>
      <c r="I55" s="162">
        <v>2759.8173200000001</v>
      </c>
      <c r="J55" s="162">
        <v>1462.6901640000001</v>
      </c>
      <c r="K55" s="162">
        <v>88.680924226137066</v>
      </c>
      <c r="L55" s="162">
        <v>2312.6784889999999</v>
      </c>
      <c r="M55" s="162">
        <v>1099.352308</v>
      </c>
      <c r="N55" s="162">
        <v>110.36736559978186</v>
      </c>
    </row>
    <row r="56" spans="1:14">
      <c r="A56" s="161" t="s">
        <v>271</v>
      </c>
      <c r="B56" s="161" t="s">
        <v>75</v>
      </c>
      <c r="C56" s="162">
        <v>11194.221104</v>
      </c>
      <c r="D56" s="162">
        <v>8121.6583659999997</v>
      </c>
      <c r="E56" s="162">
        <v>37.831716129094815</v>
      </c>
      <c r="F56" s="162">
        <v>47.734745000000004</v>
      </c>
      <c r="G56" s="162">
        <v>-766.23538299999996</v>
      </c>
      <c r="H56" s="162">
        <v>106.22977560930515</v>
      </c>
      <c r="I56" s="162">
        <v>83.582444999999993</v>
      </c>
      <c r="J56" s="162">
        <v>20.018303</v>
      </c>
      <c r="K56" s="162">
        <v>317.53012230856928</v>
      </c>
      <c r="L56" s="162">
        <v>102.33505100000001</v>
      </c>
      <c r="M56" s="162">
        <v>27.856442999999999</v>
      </c>
      <c r="N56" s="162">
        <v>267.36582269315579</v>
      </c>
    </row>
    <row r="57" spans="1:14">
      <c r="A57" s="161" t="s">
        <v>74</v>
      </c>
      <c r="B57" s="161" t="s">
        <v>73</v>
      </c>
      <c r="C57" s="162">
        <v>9199.0467170000011</v>
      </c>
      <c r="D57" s="162">
        <v>9898.3343379999988</v>
      </c>
      <c r="E57" s="162">
        <v>-7.0646999497219625</v>
      </c>
      <c r="F57" s="162">
        <v>1627.928758</v>
      </c>
      <c r="G57" s="162">
        <v>1600.7479599999999</v>
      </c>
      <c r="H57" s="162">
        <v>1.6980060995985962</v>
      </c>
      <c r="I57" s="162">
        <v>1459.8755980000001</v>
      </c>
      <c r="J57" s="162">
        <v>1734.4663480000002</v>
      </c>
      <c r="K57" s="162">
        <v>-15.831425632248704</v>
      </c>
      <c r="L57" s="162">
        <v>1351.725025</v>
      </c>
      <c r="M57" s="162">
        <v>1543.895368</v>
      </c>
      <c r="N57" s="162">
        <v>-12.447109239594532</v>
      </c>
    </row>
    <row r="58" spans="1:14">
      <c r="A58" s="161" t="s">
        <v>70</v>
      </c>
      <c r="B58" s="161" t="s">
        <v>69</v>
      </c>
      <c r="C58" s="162">
        <v>3226.8737550000001</v>
      </c>
      <c r="D58" s="162">
        <v>7438.4671420000004</v>
      </c>
      <c r="E58" s="162">
        <v>-56.619103191569906</v>
      </c>
      <c r="F58" s="162">
        <v>-1093.8378359999999</v>
      </c>
      <c r="G58" s="162">
        <v>269.465554</v>
      </c>
      <c r="H58" s="162">
        <v>-505.92863160535916</v>
      </c>
      <c r="I58" s="162">
        <v>-904.73883499999999</v>
      </c>
      <c r="J58" s="162">
        <v>372.8655</v>
      </c>
      <c r="K58" s="162">
        <v>-342.64482366966104</v>
      </c>
      <c r="L58" s="162">
        <v>-885.97547400000008</v>
      </c>
      <c r="M58" s="162">
        <v>372.8655</v>
      </c>
      <c r="N58" s="162">
        <v>-337.61261741834528</v>
      </c>
    </row>
    <row r="59" spans="1:14">
      <c r="A59" s="161" t="s">
        <v>137</v>
      </c>
      <c r="B59" s="161" t="s">
        <v>248</v>
      </c>
      <c r="C59" s="162">
        <v>6276.2464579999996</v>
      </c>
      <c r="D59" s="162">
        <v>8263.7634589999998</v>
      </c>
      <c r="E59" s="162">
        <v>-24.050990942092021</v>
      </c>
      <c r="F59" s="162">
        <v>1204.784797</v>
      </c>
      <c r="G59" s="162">
        <v>3482.9504259999999</v>
      </c>
      <c r="H59" s="162">
        <v>-65.409074214598078</v>
      </c>
      <c r="I59" s="162">
        <v>1255.9361779999999</v>
      </c>
      <c r="J59" s="162">
        <v>3387.6137259999996</v>
      </c>
      <c r="K59" s="162">
        <v>-62.925637939158584</v>
      </c>
      <c r="L59" s="162">
        <v>1525.3355369999999</v>
      </c>
      <c r="M59" s="162">
        <v>3387.6137259999996</v>
      </c>
      <c r="N59" s="162">
        <v>-54.973156316701022</v>
      </c>
    </row>
    <row r="60" spans="1:14">
      <c r="A60" s="161" t="s">
        <v>72</v>
      </c>
      <c r="B60" s="161" t="s">
        <v>71</v>
      </c>
      <c r="C60" s="162">
        <v>27341.411625999997</v>
      </c>
      <c r="D60" s="162">
        <v>9522.0791640000007</v>
      </c>
      <c r="E60" s="162">
        <v>187.13699135551522</v>
      </c>
      <c r="F60" s="162">
        <v>1366.1882800000001</v>
      </c>
      <c r="G60" s="162">
        <v>318.09389900000002</v>
      </c>
      <c r="H60" s="162">
        <v>329.4921355910696</v>
      </c>
      <c r="I60" s="162">
        <v>1312.3370619999998</v>
      </c>
      <c r="J60" s="162">
        <v>462.00451200000003</v>
      </c>
      <c r="K60" s="162">
        <v>184.05286699884002</v>
      </c>
      <c r="L60" s="162">
        <v>1312.3370619999998</v>
      </c>
      <c r="M60" s="162">
        <v>462.00451200000003</v>
      </c>
      <c r="N60" s="162">
        <v>184.05286699884002</v>
      </c>
    </row>
    <row r="61" spans="1:14">
      <c r="A61" s="161" t="s">
        <v>322</v>
      </c>
      <c r="B61" s="161" t="s">
        <v>323</v>
      </c>
      <c r="C61" s="162">
        <v>8609.8332520000004</v>
      </c>
      <c r="D61" s="162">
        <v>6304.2809859999998</v>
      </c>
      <c r="E61" s="162">
        <v>36.571216783007785</v>
      </c>
      <c r="F61" s="162">
        <v>866.03702599999997</v>
      </c>
      <c r="G61" s="162">
        <v>923.13498300000003</v>
      </c>
      <c r="H61" s="162">
        <v>-6.1852229686327531</v>
      </c>
      <c r="I61" s="162">
        <v>700.79556700000001</v>
      </c>
      <c r="J61" s="162">
        <v>699.25236799999993</v>
      </c>
      <c r="K61" s="162">
        <v>0.22069270990299636</v>
      </c>
      <c r="L61" s="162">
        <v>642.69279699999993</v>
      </c>
      <c r="M61" s="162">
        <v>617.0302519999999</v>
      </c>
      <c r="N61" s="162">
        <v>4.1590416218360762</v>
      </c>
    </row>
    <row r="62" spans="1:14">
      <c r="A62" s="161" t="s">
        <v>140</v>
      </c>
      <c r="B62" s="161" t="s">
        <v>249</v>
      </c>
      <c r="C62" s="162">
        <v>31223.059158</v>
      </c>
      <c r="D62" s="162">
        <v>29343.819224000003</v>
      </c>
      <c r="E62" s="162">
        <v>6.4042104391884571</v>
      </c>
      <c r="F62" s="162">
        <v>2961.624272</v>
      </c>
      <c r="G62" s="162">
        <v>2493.130725</v>
      </c>
      <c r="H62" s="162">
        <v>18.791375129356684</v>
      </c>
      <c r="I62" s="162">
        <v>2480.586593</v>
      </c>
      <c r="J62" s="162">
        <v>2163.2539200000001</v>
      </c>
      <c r="K62" s="162">
        <v>14.669229075059292</v>
      </c>
      <c r="L62" s="162">
        <v>2483.8887089999998</v>
      </c>
      <c r="M62" s="162">
        <v>2163.2539200000001</v>
      </c>
      <c r="N62" s="162">
        <v>14.821874863400211</v>
      </c>
    </row>
    <row r="63" spans="1:14">
      <c r="A63" s="161" t="s">
        <v>134</v>
      </c>
      <c r="B63" s="161" t="s">
        <v>250</v>
      </c>
      <c r="C63" s="162">
        <v>16905.484410000001</v>
      </c>
      <c r="D63" s="162">
        <v>18602.422987999998</v>
      </c>
      <c r="E63" s="162">
        <v>-9.1221373640124952</v>
      </c>
      <c r="F63" s="162">
        <v>-1496.0051460000002</v>
      </c>
      <c r="G63" s="162">
        <v>1434.0003810000001</v>
      </c>
      <c r="H63" s="162">
        <v>-204.32390157084623</v>
      </c>
      <c r="I63" s="162">
        <v>-1445.9810810000001</v>
      </c>
      <c r="J63" s="162">
        <v>1498.669719</v>
      </c>
      <c r="K63" s="162">
        <v>-196.48430622624733</v>
      </c>
      <c r="L63" s="162">
        <v>-1373.7954359999999</v>
      </c>
      <c r="M63" s="162">
        <v>1498.669719</v>
      </c>
      <c r="N63" s="162">
        <v>-191.66765822937134</v>
      </c>
    </row>
    <row r="64" spans="1:14">
      <c r="A64" s="161" t="s">
        <v>90</v>
      </c>
      <c r="B64" s="161" t="s">
        <v>251</v>
      </c>
      <c r="C64" s="162">
        <v>33613.690838999995</v>
      </c>
      <c r="D64" s="162">
        <v>19316.982859</v>
      </c>
      <c r="E64" s="162">
        <v>74.01108177377192</v>
      </c>
      <c r="F64" s="162">
        <v>2245.034795</v>
      </c>
      <c r="G64" s="162">
        <v>1211.543328</v>
      </c>
      <c r="H64" s="162">
        <v>85.303714948938264</v>
      </c>
      <c r="I64" s="162">
        <v>1966.1066499999999</v>
      </c>
      <c r="J64" s="162">
        <v>1082.362226</v>
      </c>
      <c r="K64" s="162">
        <v>81.649599623037844</v>
      </c>
      <c r="L64" s="162">
        <v>2468.139909</v>
      </c>
      <c r="M64" s="162">
        <v>1082.362226</v>
      </c>
      <c r="N64" s="162">
        <v>128.03270935658097</v>
      </c>
    </row>
    <row r="65" spans="1:14">
      <c r="A65" s="161" t="s">
        <v>143</v>
      </c>
      <c r="B65" s="161" t="s">
        <v>126</v>
      </c>
      <c r="C65" s="162">
        <v>9287.8781359999994</v>
      </c>
      <c r="D65" s="162">
        <v>7078.9162079999996</v>
      </c>
      <c r="E65" s="162">
        <v>31.204803999567272</v>
      </c>
      <c r="F65" s="162">
        <v>-517.63800300000003</v>
      </c>
      <c r="G65" s="162">
        <v>767.09918099999993</v>
      </c>
      <c r="H65" s="162">
        <v>-167.47993164654417</v>
      </c>
      <c r="I65" s="162">
        <v>300.447496</v>
      </c>
      <c r="J65" s="162">
        <v>974.20430199999998</v>
      </c>
      <c r="K65" s="162">
        <v>-69.159703423276412</v>
      </c>
      <c r="L65" s="162">
        <v>147.54187099999999</v>
      </c>
      <c r="M65" s="162">
        <v>974.20430199999998</v>
      </c>
      <c r="N65" s="162">
        <v>-84.85514068280105</v>
      </c>
    </row>
    <row r="66" spans="1:14">
      <c r="A66" s="161" t="s">
        <v>324</v>
      </c>
      <c r="B66" s="161" t="s">
        <v>325</v>
      </c>
      <c r="C66" s="162">
        <v>12118.871606000001</v>
      </c>
      <c r="D66" s="162">
        <v>11463.236977</v>
      </c>
      <c r="E66" s="162">
        <v>5.7194545512360486</v>
      </c>
      <c r="F66" s="162">
        <v>2234.996353</v>
      </c>
      <c r="G66" s="162">
        <v>2130.049184</v>
      </c>
      <c r="H66" s="162">
        <v>4.9269833667840803</v>
      </c>
      <c r="I66" s="162">
        <v>1926.712487</v>
      </c>
      <c r="J66" s="162">
        <v>1840.0502750000001</v>
      </c>
      <c r="K66" s="162">
        <v>4.70977413918758</v>
      </c>
      <c r="L66" s="162">
        <v>1926.712487</v>
      </c>
      <c r="M66" s="162">
        <v>1840.0502750000001</v>
      </c>
      <c r="N66" s="162">
        <v>4.70977413918758</v>
      </c>
    </row>
    <row r="67" spans="1:14">
      <c r="A67" s="161" t="s">
        <v>151</v>
      </c>
      <c r="B67" s="161" t="s">
        <v>252</v>
      </c>
      <c r="C67" s="162">
        <v>20056.053158999999</v>
      </c>
      <c r="D67" s="162">
        <v>14098.335206</v>
      </c>
      <c r="E67" s="162">
        <v>42.258308275040172</v>
      </c>
      <c r="F67" s="162">
        <v>4611.4748890000001</v>
      </c>
      <c r="G67" s="162">
        <v>3744.5504520000004</v>
      </c>
      <c r="H67" s="162">
        <v>23.151629230605426</v>
      </c>
      <c r="I67" s="162">
        <v>3877.81306</v>
      </c>
      <c r="J67" s="162">
        <v>3203.1988940000001</v>
      </c>
      <c r="K67" s="162">
        <v>21.060639327256204</v>
      </c>
      <c r="L67" s="162">
        <v>3877.7383890000001</v>
      </c>
      <c r="M67" s="162">
        <v>3203.1988940000001</v>
      </c>
      <c r="N67" s="162">
        <v>21.058308188838929</v>
      </c>
    </row>
    <row r="68" spans="1:14">
      <c r="A68" s="161" t="s">
        <v>283</v>
      </c>
      <c r="B68" s="161" t="s">
        <v>284</v>
      </c>
      <c r="C68" s="162">
        <v>15345950.0615</v>
      </c>
      <c r="D68" s="162">
        <v>14860614.5022</v>
      </c>
      <c r="E68" s="162">
        <v>3.2659185071259986</v>
      </c>
      <c r="F68" s="162">
        <v>851982.46530000004</v>
      </c>
      <c r="G68" s="162">
        <v>691346.12419999996</v>
      </c>
      <c r="H68" s="162">
        <v>23.235299291781303</v>
      </c>
      <c r="I68" s="162">
        <v>664863.87430000002</v>
      </c>
      <c r="J68" s="162">
        <v>526222.29310000001</v>
      </c>
      <c r="K68" s="162">
        <v>26.346580716536355</v>
      </c>
      <c r="L68" s="162">
        <v>222245.435</v>
      </c>
      <c r="M68" s="162">
        <v>176786.16889999999</v>
      </c>
      <c r="N68" s="162">
        <v>25.714266213729807</v>
      </c>
    </row>
    <row r="69" spans="1:14">
      <c r="A69" s="161" t="s">
        <v>167</v>
      </c>
      <c r="B69" s="161" t="s">
        <v>285</v>
      </c>
      <c r="C69" s="162">
        <v>2187846.897502</v>
      </c>
      <c r="D69" s="162">
        <v>1448740.186855</v>
      </c>
      <c r="E69" s="162">
        <v>51.017202211494592</v>
      </c>
      <c r="F69" s="162">
        <v>20804.497468000001</v>
      </c>
      <c r="G69" s="162">
        <v>-4744.2141060000004</v>
      </c>
      <c r="H69" s="162">
        <v>538.52357847190297</v>
      </c>
      <c r="I69" s="162">
        <v>19531.38823</v>
      </c>
      <c r="J69" s="162">
        <v>-3226.8179059999998</v>
      </c>
      <c r="K69" s="162">
        <v>705.28324804703141</v>
      </c>
      <c r="L69" s="162">
        <v>15959.563105000001</v>
      </c>
      <c r="M69" s="162">
        <v>-4501.0141509999994</v>
      </c>
      <c r="N69" s="162">
        <v>454.57704796271815</v>
      </c>
    </row>
    <row r="70" spans="1:14">
      <c r="A70" s="161" t="s">
        <v>253</v>
      </c>
      <c r="B70" s="161" t="s">
        <v>254</v>
      </c>
      <c r="C70" s="162">
        <v>295.10206499999998</v>
      </c>
      <c r="D70" s="162">
        <v>220.09670400000002</v>
      </c>
      <c r="E70" s="162">
        <v>34.078366298479402</v>
      </c>
      <c r="F70" s="162">
        <v>-1341.5687230000001</v>
      </c>
      <c r="G70" s="162">
        <v>-1365.316703</v>
      </c>
      <c r="H70" s="162">
        <v>1.7393751902264591</v>
      </c>
      <c r="I70" s="162">
        <v>-1340.3867170000001</v>
      </c>
      <c r="J70" s="162">
        <v>-1364.731485</v>
      </c>
      <c r="K70" s="162">
        <v>1.7838503960359595</v>
      </c>
      <c r="L70" s="162">
        <v>-1070.345961</v>
      </c>
      <c r="M70" s="162">
        <v>-1062.2330999999999</v>
      </c>
      <c r="N70" s="162">
        <v>-0.76375524355248081</v>
      </c>
    </row>
    <row r="71" spans="1:14">
      <c r="A71" s="161" t="s">
        <v>255</v>
      </c>
      <c r="B71" s="161" t="s">
        <v>256</v>
      </c>
      <c r="C71" s="162">
        <v>69365.44600299999</v>
      </c>
      <c r="D71" s="162">
        <v>45868.327252999996</v>
      </c>
      <c r="E71" s="162">
        <v>51.227328654029293</v>
      </c>
      <c r="F71" s="162">
        <v>14082.566168000001</v>
      </c>
      <c r="G71" s="162">
        <v>-2409.5854909999998</v>
      </c>
      <c r="H71" s="162">
        <v>684.43936604862324</v>
      </c>
      <c r="I71" s="162">
        <v>13892.149904</v>
      </c>
      <c r="J71" s="162">
        <v>-41.967133000000004</v>
      </c>
      <c r="K71" s="162">
        <v>33202.451635187943</v>
      </c>
      <c r="L71" s="162">
        <v>10961.299542000001</v>
      </c>
      <c r="M71" s="162">
        <v>1415.3282400000001</v>
      </c>
      <c r="N71" s="162">
        <v>674.47048905065299</v>
      </c>
    </row>
    <row r="72" spans="1:14">
      <c r="A72" s="161" t="s">
        <v>326</v>
      </c>
      <c r="B72" s="161" t="s">
        <v>327</v>
      </c>
      <c r="C72" s="162">
        <v>78357.453127000001</v>
      </c>
      <c r="D72" s="162">
        <v>62560.716542999995</v>
      </c>
      <c r="E72" s="162">
        <v>25.250248809318542</v>
      </c>
      <c r="F72" s="162">
        <v>2555.0078699999999</v>
      </c>
      <c r="G72" s="162">
        <v>1595.3265590000001</v>
      </c>
      <c r="H72" s="162">
        <v>60.15579102510258</v>
      </c>
      <c r="I72" s="162">
        <v>2966.5670329999998</v>
      </c>
      <c r="J72" s="162">
        <v>2553.900318</v>
      </c>
      <c r="K72" s="162">
        <v>16.158293731807266</v>
      </c>
      <c r="L72" s="162">
        <v>2966.5670329999998</v>
      </c>
      <c r="M72" s="162">
        <v>2553.900318</v>
      </c>
      <c r="N72" s="162">
        <v>16.158293731807266</v>
      </c>
    </row>
    <row r="73" spans="1:14">
      <c r="A73" s="161" t="s">
        <v>257</v>
      </c>
      <c r="B73" s="161" t="s">
        <v>258</v>
      </c>
      <c r="C73" s="162">
        <v>299285.02209300001</v>
      </c>
      <c r="D73" s="162">
        <v>270166.75063099997</v>
      </c>
      <c r="E73" s="162">
        <v>10.777888616564237</v>
      </c>
      <c r="F73" s="162">
        <v>-12567.357217000001</v>
      </c>
      <c r="G73" s="162">
        <v>-13171.236583</v>
      </c>
      <c r="H73" s="162">
        <v>4.5848342499550956</v>
      </c>
      <c r="I73" s="162">
        <v>-7399.9581159999998</v>
      </c>
      <c r="J73" s="162">
        <v>-7089.8572560000002</v>
      </c>
      <c r="K73" s="162">
        <v>-4.373866056859856</v>
      </c>
      <c r="L73" s="162">
        <v>-9098.2804090000009</v>
      </c>
      <c r="M73" s="162">
        <v>-7916.9499670000005</v>
      </c>
      <c r="N73" s="162">
        <v>-14.921534769375919</v>
      </c>
    </row>
    <row r="74" spans="1:14">
      <c r="A74" s="161" t="s">
        <v>259</v>
      </c>
      <c r="B74" s="161" t="s">
        <v>260</v>
      </c>
      <c r="C74" s="162">
        <v>44759.869635000003</v>
      </c>
      <c r="D74" s="162">
        <v>37911.193411</v>
      </c>
      <c r="E74" s="162">
        <v>18.065050471380957</v>
      </c>
      <c r="F74" s="162">
        <v>-37.207357000000002</v>
      </c>
      <c r="G74" s="162">
        <v>-1606.6098380000001</v>
      </c>
      <c r="H74" s="162">
        <v>97.68410748397271</v>
      </c>
      <c r="I74" s="162">
        <v>357.13644599999998</v>
      </c>
      <c r="J74" s="162">
        <v>-2450.0599910000001</v>
      </c>
      <c r="K74" s="162">
        <v>114.57664087050512</v>
      </c>
      <c r="L74" s="162">
        <v>551.57409000000007</v>
      </c>
      <c r="M74" s="162">
        <v>-1975.9082010000002</v>
      </c>
      <c r="N74" s="162">
        <v>127.91496536736122</v>
      </c>
    </row>
    <row r="75" spans="1:14">
      <c r="A75" s="161" t="s">
        <v>328</v>
      </c>
      <c r="B75" s="161" t="s">
        <v>329</v>
      </c>
      <c r="C75" s="162">
        <v>47746.475592000003</v>
      </c>
      <c r="D75" s="162">
        <v>44838.284673000002</v>
      </c>
      <c r="E75" s="162">
        <v>6.4859548937009359</v>
      </c>
      <c r="F75" s="162">
        <v>2035.299475</v>
      </c>
      <c r="G75" s="162">
        <v>-548.71670199999994</v>
      </c>
      <c r="H75" s="162">
        <v>470.91990595176026</v>
      </c>
      <c r="I75" s="162">
        <v>2572.6984320000001</v>
      </c>
      <c r="J75" s="162">
        <v>-496.41094800000002</v>
      </c>
      <c r="K75" s="162">
        <v>618.25980920952611</v>
      </c>
      <c r="L75" s="162">
        <v>3194.0012269999997</v>
      </c>
      <c r="M75" s="162">
        <v>229.861512</v>
      </c>
      <c r="N75" s="162">
        <v>1289.5328535905567</v>
      </c>
    </row>
    <row r="76" spans="1:14">
      <c r="A76" s="161" t="s">
        <v>286</v>
      </c>
      <c r="B76" s="161" t="s">
        <v>287</v>
      </c>
      <c r="C76" s="162">
        <v>19479.930713999998</v>
      </c>
      <c r="D76" s="162">
        <v>13022.291298</v>
      </c>
      <c r="E76" s="162">
        <v>49.589118137695024</v>
      </c>
      <c r="F76" s="162">
        <v>-485.92041699999999</v>
      </c>
      <c r="G76" s="162">
        <v>-3905.6328670000003</v>
      </c>
      <c r="H76" s="162">
        <v>87.558471736918648</v>
      </c>
      <c r="I76" s="162">
        <v>-307.59107299999999</v>
      </c>
      <c r="J76" s="162">
        <v>-3246.85698</v>
      </c>
      <c r="K76" s="162">
        <v>90.526497628485004</v>
      </c>
      <c r="L76" s="162">
        <v>-307.59107299999999</v>
      </c>
      <c r="M76" s="162">
        <v>-3246.85698</v>
      </c>
      <c r="N76" s="162">
        <v>90.526497628485004</v>
      </c>
    </row>
    <row r="77" spans="1:14">
      <c r="A77" s="161" t="s">
        <v>61</v>
      </c>
      <c r="B77" s="161" t="s">
        <v>60</v>
      </c>
      <c r="C77" s="162">
        <v>39394.591616999998</v>
      </c>
      <c r="D77" s="162">
        <v>32653.324383999996</v>
      </c>
      <c r="E77" s="162">
        <v>20.644964517925768</v>
      </c>
      <c r="F77" s="162">
        <v>1502.2047150000001</v>
      </c>
      <c r="G77" s="162">
        <v>186.53529599999999</v>
      </c>
      <c r="H77" s="162">
        <v>705.31928659764219</v>
      </c>
      <c r="I77" s="162">
        <v>2527.629046</v>
      </c>
      <c r="J77" s="162">
        <v>252.351687</v>
      </c>
      <c r="K77" s="162">
        <v>901.62954171176204</v>
      </c>
      <c r="L77" s="162">
        <v>2519.726705</v>
      </c>
      <c r="M77" s="162">
        <v>250.07512000000003</v>
      </c>
      <c r="N77" s="162">
        <v>907.58792198120307</v>
      </c>
    </row>
    <row r="78" spans="1:14">
      <c r="A78" s="161" t="s">
        <v>172</v>
      </c>
      <c r="B78" s="161" t="s">
        <v>330</v>
      </c>
      <c r="C78" s="162">
        <v>9074.7963</v>
      </c>
      <c r="D78" s="162">
        <v>9579.4644900000003</v>
      </c>
      <c r="E78" s="162">
        <v>-5.2682296648922629</v>
      </c>
      <c r="F78" s="162">
        <v>-134.101474</v>
      </c>
      <c r="G78" s="162">
        <v>-930.024314</v>
      </c>
      <c r="H78" s="162">
        <v>85.580863641807966</v>
      </c>
      <c r="I78" s="162">
        <v>316.72127</v>
      </c>
      <c r="J78" s="162">
        <v>-482.68960300000003</v>
      </c>
      <c r="K78" s="162">
        <v>165.61592958114741</v>
      </c>
      <c r="L78" s="162">
        <v>449.39610599999997</v>
      </c>
      <c r="M78" s="162">
        <v>-481.80183099999994</v>
      </c>
      <c r="N78" s="162">
        <v>193.27405524118899</v>
      </c>
    </row>
    <row r="79" spans="1:14">
      <c r="A79" s="161" t="s">
        <v>174</v>
      </c>
      <c r="B79" s="161" t="s">
        <v>331</v>
      </c>
      <c r="C79" s="162">
        <v>402966.69701499998</v>
      </c>
      <c r="D79" s="162">
        <v>358741.89572199999</v>
      </c>
      <c r="E79" s="162">
        <v>12.327749231517453</v>
      </c>
      <c r="F79" s="162">
        <v>10255.388237000001</v>
      </c>
      <c r="G79" s="162">
        <v>10104.344868</v>
      </c>
      <c r="H79" s="162">
        <v>1.4948358451060826</v>
      </c>
      <c r="I79" s="162">
        <v>9869.7005470000004</v>
      </c>
      <c r="J79" s="162">
        <v>8011.1616439999998</v>
      </c>
      <c r="K79" s="162">
        <v>23.199368401110252</v>
      </c>
      <c r="L79" s="162">
        <v>8647.7525810000006</v>
      </c>
      <c r="M79" s="162">
        <v>6305.7414920000001</v>
      </c>
      <c r="N79" s="162">
        <v>37.140930879758947</v>
      </c>
    </row>
    <row r="80" spans="1:14">
      <c r="A80" s="161" t="s">
        <v>288</v>
      </c>
      <c r="B80" s="161" t="s">
        <v>289</v>
      </c>
      <c r="C80" s="162">
        <v>499484.778184</v>
      </c>
      <c r="D80" s="162">
        <v>433497.86267900001</v>
      </c>
      <c r="E80" s="162">
        <v>15.221970207004803</v>
      </c>
      <c r="F80" s="162">
        <v>25755.609084</v>
      </c>
      <c r="G80" s="162">
        <v>22653.422052999998</v>
      </c>
      <c r="H80" s="162">
        <v>13.694121019518009</v>
      </c>
      <c r="I80" s="162">
        <v>30535.502263999999</v>
      </c>
      <c r="J80" s="162">
        <v>33256.718660999999</v>
      </c>
      <c r="K80" s="162">
        <v>-8.182456076736031</v>
      </c>
      <c r="L80" s="162">
        <v>27391.999761000003</v>
      </c>
      <c r="M80" s="162">
        <v>30304.571756000001</v>
      </c>
      <c r="N80" s="162">
        <v>-9.610998691718315</v>
      </c>
    </row>
    <row r="81" spans="1:14">
      <c r="A81" s="161" t="s">
        <v>169</v>
      </c>
      <c r="B81" s="161" t="s">
        <v>332</v>
      </c>
      <c r="C81" s="162">
        <v>394274.14716300002</v>
      </c>
      <c r="D81" s="162">
        <v>324871.51855199999</v>
      </c>
      <c r="E81" s="162">
        <v>21.36310037898604</v>
      </c>
      <c r="F81" s="162">
        <v>44975.32617</v>
      </c>
      <c r="G81" s="162">
        <v>27984.814772000002</v>
      </c>
      <c r="H81" s="162">
        <v>60.713324481245913</v>
      </c>
      <c r="I81" s="162">
        <v>38438.329666999998</v>
      </c>
      <c r="J81" s="162">
        <v>24046.487230000002</v>
      </c>
      <c r="K81" s="162">
        <v>59.850082464622808</v>
      </c>
      <c r="L81" s="162">
        <v>36279.757669999999</v>
      </c>
      <c r="M81" s="162">
        <v>22871.027125000001</v>
      </c>
      <c r="N81" s="162">
        <v>58.627583587372435</v>
      </c>
    </row>
    <row r="82" spans="1:14">
      <c r="A82" s="161" t="s">
        <v>290</v>
      </c>
      <c r="B82" s="161" t="s">
        <v>291</v>
      </c>
      <c r="C82" s="162">
        <v>73827.331285000007</v>
      </c>
      <c r="D82" s="162">
        <v>59953.479646000007</v>
      </c>
      <c r="E82" s="162">
        <v>23.141028212072491</v>
      </c>
      <c r="F82" s="162">
        <v>-385.69023599999997</v>
      </c>
      <c r="G82" s="162">
        <v>-2331.3167450000001</v>
      </c>
      <c r="H82" s="162">
        <v>83.456120373724687</v>
      </c>
      <c r="I82" s="162">
        <v>233.07763399999999</v>
      </c>
      <c r="J82" s="162">
        <v>1024.1952570000001</v>
      </c>
      <c r="K82" s="162">
        <v>-77.242851652846511</v>
      </c>
      <c r="L82" s="162">
        <v>320.13823400000001</v>
      </c>
      <c r="M82" s="162">
        <v>1128.805147</v>
      </c>
      <c r="N82" s="162">
        <v>-71.639194341837992</v>
      </c>
    </row>
    <row r="83" spans="1:14">
      <c r="A83" s="161" t="s">
        <v>333</v>
      </c>
      <c r="B83" s="161" t="s">
        <v>334</v>
      </c>
      <c r="C83" s="162">
        <v>85713.319403999994</v>
      </c>
      <c r="D83" s="162">
        <v>86294.894098000004</v>
      </c>
      <c r="E83" s="162">
        <v>-0.67393870758975605</v>
      </c>
      <c r="F83" s="162">
        <v>278.94087100000002</v>
      </c>
      <c r="G83" s="162">
        <v>1240.5379029999999</v>
      </c>
      <c r="H83" s="162">
        <v>-77.514522504678354</v>
      </c>
      <c r="I83" s="162">
        <v>1882.3686559999999</v>
      </c>
      <c r="J83" s="162">
        <v>2151.9722449999999</v>
      </c>
      <c r="K83" s="162">
        <v>-12.528209396120724</v>
      </c>
      <c r="L83" s="162">
        <v>1680.7611609999999</v>
      </c>
      <c r="M83" s="162">
        <v>2151.9722449999999</v>
      </c>
      <c r="N83" s="162">
        <v>-21.896708244952297</v>
      </c>
    </row>
    <row r="84" spans="1:14">
      <c r="A84" s="161" t="s">
        <v>335</v>
      </c>
      <c r="B84" s="161" t="s">
        <v>336</v>
      </c>
      <c r="C84" s="162">
        <v>31235.406713999997</v>
      </c>
      <c r="D84" s="162">
        <v>34891.987369999995</v>
      </c>
      <c r="E84" s="162">
        <v>-10.479714489246643</v>
      </c>
      <c r="F84" s="162">
        <v>1114.4691909999999</v>
      </c>
      <c r="G84" s="162">
        <v>1238.9682460000001</v>
      </c>
      <c r="H84" s="162">
        <v>-10.04860741200951</v>
      </c>
      <c r="I84" s="162">
        <v>842.694298</v>
      </c>
      <c r="J84" s="162">
        <v>965.68284000000006</v>
      </c>
      <c r="K84" s="162">
        <v>-12.735914619752386</v>
      </c>
      <c r="L84" s="162">
        <v>64.752506000000011</v>
      </c>
      <c r="M84" s="162">
        <v>510.76529599999998</v>
      </c>
      <c r="N84" s="162">
        <v>-87.322453873216958</v>
      </c>
    </row>
    <row r="85" spans="1:14">
      <c r="A85" s="161" t="s">
        <v>292</v>
      </c>
      <c r="B85" s="161" t="s">
        <v>293</v>
      </c>
      <c r="C85" s="162">
        <v>116450.841829</v>
      </c>
      <c r="D85" s="162">
        <v>92974.802565999998</v>
      </c>
      <c r="E85" s="162">
        <v>25.249894181098227</v>
      </c>
      <c r="F85" s="162">
        <v>6517.9254060000003</v>
      </c>
      <c r="G85" s="162">
        <v>6884.5217730000004</v>
      </c>
      <c r="H85" s="162">
        <v>-5.3249358355976559</v>
      </c>
      <c r="I85" s="162">
        <v>8601.1297799999993</v>
      </c>
      <c r="J85" s="162">
        <v>8461.2445430000007</v>
      </c>
      <c r="K85" s="162">
        <v>1.6532465914334771</v>
      </c>
      <c r="L85" s="162">
        <v>8511.6408790000005</v>
      </c>
      <c r="M85" s="162">
        <v>8375.6905509999997</v>
      </c>
      <c r="N85" s="162">
        <v>1.6231536632375854</v>
      </c>
    </row>
    <row r="86" spans="1:14">
      <c r="A86" s="161" t="s">
        <v>337</v>
      </c>
      <c r="B86" s="161" t="s">
        <v>338</v>
      </c>
      <c r="C86" s="162">
        <v>175928.43514700001</v>
      </c>
      <c r="D86" s="162">
        <v>179667.19926400002</v>
      </c>
      <c r="E86" s="162">
        <v>-2.0809386088922857</v>
      </c>
      <c r="F86" s="162">
        <v>4930.4635159999998</v>
      </c>
      <c r="G86" s="162">
        <v>6699.6028930000002</v>
      </c>
      <c r="H86" s="162">
        <v>-26.406630441461903</v>
      </c>
      <c r="I86" s="162">
        <v>6218.4295080000002</v>
      </c>
      <c r="J86" s="162">
        <v>9341.7250829999994</v>
      </c>
      <c r="K86" s="162">
        <v>-33.433820276768252</v>
      </c>
      <c r="L86" s="162">
        <v>6184.3838519999999</v>
      </c>
      <c r="M86" s="162">
        <v>8098.2067239999997</v>
      </c>
      <c r="N86" s="162">
        <v>-23.632674951704526</v>
      </c>
    </row>
    <row r="87" spans="1:14">
      <c r="A87" s="161" t="s">
        <v>133</v>
      </c>
      <c r="B87" s="161" t="s">
        <v>261</v>
      </c>
      <c r="C87" s="162">
        <v>221646.09055399999</v>
      </c>
      <c r="D87" s="162">
        <v>207934.970669</v>
      </c>
      <c r="E87" s="162">
        <v>6.5939460980933093</v>
      </c>
      <c r="F87" s="162">
        <v>-2356.3829820000001</v>
      </c>
      <c r="G87" s="162">
        <v>816.6201440000001</v>
      </c>
      <c r="H87" s="162">
        <v>-388.55312954415677</v>
      </c>
      <c r="I87" s="162">
        <v>-1905.001489</v>
      </c>
      <c r="J87" s="162">
        <v>1332.2706599999999</v>
      </c>
      <c r="K87" s="162">
        <v>-242.9890746824673</v>
      </c>
      <c r="L87" s="162">
        <v>-1744.5881649999999</v>
      </c>
      <c r="M87" s="162">
        <v>1860.008853</v>
      </c>
      <c r="N87" s="162">
        <v>-193.79461620229179</v>
      </c>
    </row>
    <row r="88" spans="1:14">
      <c r="A88" s="161" t="s">
        <v>77</v>
      </c>
      <c r="B88" s="161" t="s">
        <v>76</v>
      </c>
      <c r="C88" s="162">
        <v>335890.90828099998</v>
      </c>
      <c r="D88" s="162">
        <v>267728.105461</v>
      </c>
      <c r="E88" s="162">
        <v>25.459711337601526</v>
      </c>
      <c r="F88" s="162">
        <v>35567.313945000002</v>
      </c>
      <c r="G88" s="162">
        <v>28170.578573999999</v>
      </c>
      <c r="H88" s="162">
        <v>26.256952272278888</v>
      </c>
      <c r="I88" s="162">
        <v>29373.5363</v>
      </c>
      <c r="J88" s="162">
        <v>21760.056153000001</v>
      </c>
      <c r="K88" s="162">
        <v>34.988329503691787</v>
      </c>
      <c r="L88" s="162">
        <v>29443.138573</v>
      </c>
      <c r="M88" s="162">
        <v>21752.415818999998</v>
      </c>
      <c r="N88" s="162">
        <v>35.35571781081169</v>
      </c>
    </row>
  </sheetData>
  <mergeCells count="4">
    <mergeCell ref="C5:E5"/>
    <mergeCell ref="F5:H5"/>
    <mergeCell ref="I5:K5"/>
    <mergeCell ref="L5:N5"/>
  </mergeCells>
  <phoneticPr fontId="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topLeftCell="A7"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32"/>
      <c r="B1" s="30"/>
      <c r="C1" s="30"/>
      <c r="D1" s="30"/>
      <c r="E1" s="30"/>
      <c r="F1" s="30"/>
      <c r="G1" s="30"/>
      <c r="H1" s="30"/>
      <c r="I1" s="30"/>
      <c r="J1" s="31"/>
    </row>
    <row r="2" spans="1:10" ht="14.25" customHeight="1">
      <c r="A2" s="32"/>
      <c r="B2" s="30"/>
      <c r="C2" s="30"/>
      <c r="D2" s="30"/>
      <c r="E2" s="30"/>
      <c r="F2" s="30"/>
      <c r="G2" s="30"/>
      <c r="H2" s="30"/>
      <c r="I2" s="30"/>
      <c r="J2" s="31"/>
    </row>
    <row r="3" spans="1:10" ht="14.25" customHeight="1">
      <c r="A3" s="32"/>
      <c r="B3" s="30"/>
      <c r="C3" s="30"/>
      <c r="D3" s="30"/>
      <c r="E3" s="30"/>
      <c r="F3" s="30"/>
      <c r="G3" s="30"/>
      <c r="H3" s="30"/>
      <c r="I3" s="30"/>
      <c r="J3" s="31"/>
    </row>
    <row r="4" spans="1:10" ht="5.25" customHeight="1">
      <c r="A4" s="32"/>
      <c r="B4" s="30"/>
      <c r="C4" s="30"/>
      <c r="D4" s="30"/>
      <c r="E4" s="30"/>
      <c r="F4" s="30"/>
      <c r="G4" s="30"/>
      <c r="H4" s="30"/>
      <c r="I4" s="30"/>
      <c r="J4" s="31"/>
    </row>
    <row r="5" spans="1:10" ht="8.25" customHeight="1">
      <c r="A5" s="33"/>
      <c r="B5" s="59"/>
      <c r="C5" s="59"/>
      <c r="D5" s="59"/>
      <c r="E5" s="74"/>
      <c r="F5" s="75"/>
      <c r="G5" s="75"/>
      <c r="H5" s="75"/>
      <c r="I5" s="75"/>
      <c r="J5" s="76"/>
    </row>
    <row r="6" spans="1:10" ht="15.75" customHeight="1">
      <c r="A6" s="49"/>
      <c r="B6" s="50"/>
      <c r="C6" s="50"/>
      <c r="D6" s="50"/>
      <c r="E6" s="50"/>
      <c r="F6" s="50"/>
      <c r="G6" s="50"/>
      <c r="H6" s="50"/>
      <c r="I6" s="50"/>
      <c r="J6" s="51"/>
    </row>
    <row r="7" spans="1:10" ht="15" customHeight="1">
      <c r="A7" s="48" t="s">
        <v>15</v>
      </c>
      <c r="B7" s="52"/>
      <c r="C7" s="52"/>
      <c r="D7" s="52"/>
      <c r="E7" s="52"/>
      <c r="F7" s="52"/>
      <c r="G7" s="52"/>
      <c r="H7" s="52"/>
      <c r="I7" s="52"/>
      <c r="J7" s="53"/>
    </row>
    <row r="8" spans="1:10" ht="15" customHeight="1">
      <c r="A8" s="238" t="s">
        <v>45</v>
      </c>
      <c r="B8" s="237"/>
      <c r="C8" s="237"/>
      <c r="D8" s="237"/>
      <c r="E8" s="237"/>
      <c r="F8" s="237" t="s">
        <v>16</v>
      </c>
      <c r="G8" s="237"/>
      <c r="H8" s="237"/>
      <c r="I8" s="237"/>
      <c r="J8" s="237"/>
    </row>
    <row r="9" spans="1:10" ht="31.5" customHeight="1">
      <c r="A9" s="54" t="s">
        <v>0</v>
      </c>
      <c r="B9" s="239" t="s">
        <v>17</v>
      </c>
      <c r="C9" s="240"/>
      <c r="D9" s="240"/>
      <c r="E9" s="241"/>
      <c r="F9" s="54" t="s">
        <v>25</v>
      </c>
      <c r="G9" s="242" t="s">
        <v>18</v>
      </c>
      <c r="H9" s="242"/>
      <c r="I9" s="242"/>
      <c r="J9" s="242"/>
    </row>
    <row r="10" spans="1:10" ht="31.5" customHeight="1">
      <c r="A10" s="54" t="s">
        <v>19</v>
      </c>
      <c r="B10" s="242" t="s">
        <v>20</v>
      </c>
      <c r="C10" s="242"/>
      <c r="D10" s="242"/>
      <c r="E10" s="242"/>
      <c r="F10" s="54" t="s">
        <v>1</v>
      </c>
      <c r="G10" s="242" t="s">
        <v>13</v>
      </c>
      <c r="H10" s="242"/>
      <c r="I10" s="242"/>
      <c r="J10" s="242"/>
    </row>
    <row r="11" spans="1:10" ht="31.5" customHeight="1">
      <c r="A11" s="54" t="s">
        <v>21</v>
      </c>
      <c r="B11" s="242" t="s">
        <v>22</v>
      </c>
      <c r="C11" s="242"/>
      <c r="D11" s="242"/>
      <c r="E11" s="242"/>
      <c r="F11" s="54" t="s">
        <v>26</v>
      </c>
      <c r="G11" s="242" t="s">
        <v>14</v>
      </c>
      <c r="H11" s="242"/>
      <c r="I11" s="242"/>
      <c r="J11" s="242"/>
    </row>
    <row r="12" spans="1:10" ht="31.5" customHeight="1">
      <c r="A12" s="54" t="s">
        <v>23</v>
      </c>
      <c r="B12" s="242" t="s">
        <v>24</v>
      </c>
      <c r="C12" s="242"/>
      <c r="D12" s="242"/>
      <c r="E12" s="242"/>
      <c r="F12" s="54"/>
      <c r="G12" s="243"/>
      <c r="H12" s="243"/>
      <c r="I12" s="243"/>
      <c r="J12" s="243"/>
    </row>
    <row r="13" spans="1:10" ht="15" customHeight="1">
      <c r="A13" s="32"/>
      <c r="B13" s="30"/>
      <c r="C13" s="30"/>
      <c r="D13" s="30"/>
      <c r="E13" s="30"/>
      <c r="F13" s="30"/>
      <c r="G13" s="30"/>
      <c r="H13" s="30"/>
      <c r="I13" s="30"/>
      <c r="J13" s="31"/>
    </row>
    <row r="14" spans="1:10" ht="15" customHeight="1">
      <c r="A14" s="32"/>
      <c r="B14" s="30"/>
      <c r="C14" s="30"/>
      <c r="D14" s="30"/>
      <c r="E14" s="30"/>
      <c r="F14" s="30"/>
      <c r="G14" s="30"/>
      <c r="H14" s="30"/>
      <c r="I14" s="30"/>
      <c r="J14" s="31"/>
    </row>
    <row r="15" spans="1:10" ht="24.75" customHeight="1">
      <c r="A15" s="172"/>
      <c r="B15" s="172"/>
      <c r="C15" s="172"/>
      <c r="D15" s="172"/>
      <c r="E15" s="172"/>
      <c r="F15" s="172"/>
      <c r="G15" s="172"/>
    </row>
    <row r="16" spans="1:10" ht="12" customHeight="1">
      <c r="A16" s="172"/>
      <c r="B16" s="172"/>
      <c r="C16" s="172"/>
      <c r="D16" s="172"/>
      <c r="E16" s="172"/>
      <c r="F16" s="172"/>
      <c r="G16" s="172"/>
    </row>
    <row r="17" spans="1:7" ht="14.25" customHeight="1">
      <c r="A17" s="172"/>
      <c r="B17" s="172"/>
      <c r="C17" s="172"/>
      <c r="D17" s="172"/>
      <c r="E17" s="172"/>
      <c r="F17" s="172"/>
      <c r="G17" s="172"/>
    </row>
    <row r="18" spans="1:7" ht="14.25" customHeight="1">
      <c r="A18" s="172"/>
      <c r="B18" s="172"/>
      <c r="C18" s="172"/>
      <c r="D18" s="172"/>
      <c r="E18" s="172"/>
      <c r="F18" s="172"/>
      <c r="G18" s="172"/>
    </row>
    <row r="19" spans="1:7">
      <c r="A19" s="172"/>
      <c r="B19" s="172"/>
      <c r="C19" s="172"/>
      <c r="D19" s="172"/>
      <c r="E19" s="172"/>
      <c r="F19" s="172"/>
      <c r="G19" s="172"/>
    </row>
    <row r="20" spans="1:7" ht="6.75" customHeight="1">
      <c r="A20" s="172"/>
      <c r="B20" s="172"/>
      <c r="C20" s="172"/>
      <c r="D20" s="172"/>
      <c r="E20" s="172"/>
      <c r="F20" s="172"/>
      <c r="G20" s="172"/>
    </row>
    <row r="21" spans="1:7" ht="8.25" customHeight="1">
      <c r="A21" s="172"/>
      <c r="B21" s="172"/>
      <c r="C21" s="172"/>
      <c r="D21" s="172"/>
      <c r="E21" s="172"/>
      <c r="F21" s="172"/>
      <c r="G21" s="172"/>
    </row>
    <row r="22" spans="1:7">
      <c r="A22" s="172"/>
      <c r="B22" s="172"/>
      <c r="C22" s="172"/>
      <c r="D22" s="172"/>
      <c r="E22" s="172"/>
      <c r="F22" s="172"/>
      <c r="G22" s="172"/>
    </row>
    <row r="23" spans="1:7">
      <c r="A23" s="172"/>
      <c r="B23" s="172"/>
      <c r="C23" s="172"/>
      <c r="D23" s="172"/>
      <c r="E23" s="172"/>
      <c r="F23" s="172"/>
      <c r="G23" s="172"/>
    </row>
    <row r="24" spans="1:7">
      <c r="A24" s="172"/>
      <c r="B24" s="172"/>
      <c r="C24" s="172"/>
      <c r="D24" s="172"/>
      <c r="E24" s="172"/>
      <c r="F24" s="172"/>
      <c r="G24" s="172"/>
    </row>
    <row r="25" spans="1:7">
      <c r="A25" s="172"/>
      <c r="B25" s="172"/>
      <c r="C25" s="172"/>
      <c r="D25" s="172"/>
      <c r="E25" s="172"/>
      <c r="F25" s="172"/>
      <c r="G25" s="172"/>
    </row>
    <row r="26" spans="1:7">
      <c r="A26" s="172"/>
      <c r="B26" s="172"/>
      <c r="C26" s="172"/>
      <c r="D26" s="172"/>
      <c r="E26" s="172"/>
      <c r="F26" s="172"/>
      <c r="G26" s="172"/>
    </row>
    <row r="27" spans="1:7">
      <c r="A27" s="172"/>
      <c r="B27" s="172"/>
      <c r="C27" s="172"/>
      <c r="D27" s="172"/>
      <c r="E27" s="172"/>
      <c r="F27" s="172"/>
      <c r="G27" s="172"/>
    </row>
    <row r="28" spans="1:7">
      <c r="A28" s="172"/>
      <c r="B28" s="172"/>
      <c r="C28" s="172"/>
      <c r="D28" s="172"/>
      <c r="E28" s="172"/>
      <c r="F28" s="172"/>
      <c r="G28" s="172"/>
    </row>
    <row r="29" spans="1:7">
      <c r="A29" s="172"/>
      <c r="B29" s="172"/>
      <c r="C29" s="172"/>
      <c r="D29" s="172"/>
      <c r="E29" s="172"/>
      <c r="F29" s="172"/>
      <c r="G29" s="172"/>
    </row>
    <row r="30" spans="1:7">
      <c r="A30" s="172"/>
      <c r="B30" s="172"/>
      <c r="C30" s="172"/>
      <c r="D30" s="172"/>
      <c r="E30" s="172"/>
      <c r="F30" s="172"/>
      <c r="G30" s="172"/>
    </row>
    <row r="31" spans="1:7">
      <c r="A31" s="172"/>
      <c r="B31" s="172"/>
      <c r="C31" s="172"/>
      <c r="D31" s="172"/>
      <c r="E31" s="172"/>
      <c r="F31" s="172"/>
      <c r="G31" s="172"/>
    </row>
    <row r="32" spans="1:7">
      <c r="A32" s="172"/>
      <c r="B32" s="172"/>
      <c r="C32" s="172"/>
      <c r="D32" s="172"/>
      <c r="E32" s="172"/>
      <c r="F32" s="172"/>
      <c r="G32" s="172"/>
    </row>
    <row r="33" spans="1:7">
      <c r="A33" s="172"/>
      <c r="B33" s="172"/>
      <c r="C33" s="172"/>
      <c r="D33" s="172"/>
      <c r="E33" s="172"/>
      <c r="F33" s="172"/>
      <c r="G33" s="172"/>
    </row>
    <row r="34" spans="1:7">
      <c r="A34" s="172"/>
      <c r="B34" s="172"/>
      <c r="C34" s="172"/>
      <c r="D34" s="172"/>
      <c r="E34" s="172"/>
      <c r="F34" s="172"/>
      <c r="G34" s="172"/>
    </row>
    <row r="35" spans="1:7">
      <c r="A35" s="172"/>
      <c r="B35" s="172"/>
      <c r="C35" s="172"/>
      <c r="D35" s="172"/>
      <c r="E35" s="172"/>
      <c r="F35" s="172"/>
      <c r="G35" s="172"/>
    </row>
    <row r="36" spans="1:7">
      <c r="A36" s="172"/>
      <c r="B36" s="172"/>
      <c r="C36" s="172"/>
      <c r="D36" s="172"/>
      <c r="E36" s="172"/>
      <c r="F36" s="172"/>
      <c r="G36" s="172"/>
    </row>
    <row r="37" spans="1:7">
      <c r="A37" s="172"/>
      <c r="B37" s="172"/>
      <c r="C37" s="172"/>
      <c r="D37" s="172"/>
      <c r="E37" s="172"/>
      <c r="F37" s="172"/>
      <c r="G37" s="172"/>
    </row>
    <row r="38" spans="1:7">
      <c r="A38" s="172"/>
      <c r="B38" s="172"/>
      <c r="C38" s="172"/>
      <c r="D38" s="172"/>
      <c r="E38" s="172"/>
      <c r="F38" s="172"/>
      <c r="G38" s="172"/>
    </row>
    <row r="39" spans="1:7">
      <c r="A39" s="172"/>
      <c r="B39" s="172"/>
      <c r="C39" s="172"/>
      <c r="D39" s="172"/>
      <c r="E39" s="172"/>
      <c r="F39" s="172"/>
      <c r="G39" s="172"/>
    </row>
    <row r="40" spans="1:7">
      <c r="A40" s="172"/>
      <c r="B40" s="172"/>
      <c r="C40" s="172"/>
      <c r="D40" s="172"/>
      <c r="E40" s="172"/>
      <c r="F40" s="172"/>
      <c r="G40" s="172"/>
    </row>
    <row r="41" spans="1:7">
      <c r="A41" s="172"/>
      <c r="B41" s="172"/>
      <c r="C41" s="172"/>
      <c r="D41" s="172"/>
      <c r="E41" s="172"/>
      <c r="F41" s="172"/>
      <c r="G41" s="172"/>
    </row>
    <row r="42" spans="1:7">
      <c r="A42" s="172"/>
      <c r="B42" s="172"/>
      <c r="C42" s="172"/>
      <c r="D42" s="172"/>
      <c r="E42" s="172"/>
      <c r="F42" s="172"/>
      <c r="G42" s="172"/>
    </row>
    <row r="43" spans="1:7">
      <c r="A43" s="172"/>
      <c r="B43" s="172"/>
      <c r="C43" s="172"/>
      <c r="D43" s="172"/>
      <c r="E43" s="172"/>
      <c r="F43" s="172"/>
      <c r="G43" s="172"/>
    </row>
    <row r="44" spans="1:7">
      <c r="A44" s="30"/>
      <c r="B44" s="30"/>
      <c r="C44" s="30"/>
      <c r="D44" s="30"/>
      <c r="E44" s="30"/>
      <c r="F44" s="30"/>
      <c r="G44" s="30"/>
    </row>
    <row r="45" spans="1:7">
      <c r="A45" s="30"/>
      <c r="B45" s="30"/>
      <c r="C45" s="30"/>
      <c r="D45" s="30"/>
      <c r="E45" s="30"/>
      <c r="F45" s="30"/>
      <c r="G45" s="30"/>
    </row>
    <row r="46" spans="1:7">
      <c r="A46" s="30"/>
      <c r="B46" s="30"/>
      <c r="C46" s="30"/>
      <c r="D46" s="30"/>
      <c r="E46" s="30"/>
      <c r="F46" s="30"/>
      <c r="G46" s="30"/>
    </row>
    <row r="47" spans="1:7">
      <c r="A47" s="30"/>
      <c r="B47" s="30"/>
      <c r="C47" s="30"/>
      <c r="D47" s="30"/>
      <c r="E47" s="30"/>
      <c r="F47" s="30"/>
      <c r="G47" s="30"/>
    </row>
    <row r="48" spans="1:7">
      <c r="A48" s="30"/>
      <c r="B48" s="30"/>
      <c r="C48" s="30"/>
      <c r="D48" s="30"/>
      <c r="E48" s="30"/>
      <c r="F48" s="30"/>
      <c r="G48" s="30"/>
    </row>
    <row r="49" spans="1:7">
      <c r="A49" s="30"/>
      <c r="B49" s="30"/>
      <c r="C49" s="30"/>
      <c r="D49" s="30"/>
      <c r="E49" s="30"/>
      <c r="F49" s="30"/>
      <c r="G49" s="30"/>
    </row>
    <row r="50" spans="1:7">
      <c r="A50" s="30"/>
      <c r="B50" s="30"/>
      <c r="C50" s="30"/>
      <c r="D50" s="30"/>
      <c r="E50" s="30"/>
      <c r="F50" s="30"/>
      <c r="G50" s="30"/>
    </row>
    <row r="51" spans="1:7">
      <c r="A51" s="30"/>
      <c r="B51" s="30"/>
      <c r="C51" s="30"/>
      <c r="D51" s="30"/>
      <c r="E51" s="30"/>
      <c r="F51" s="30"/>
      <c r="G51" s="30"/>
    </row>
    <row r="52" spans="1:7">
      <c r="A52" s="30"/>
      <c r="B52" s="30"/>
      <c r="C52" s="30"/>
      <c r="D52" s="30"/>
      <c r="E52" s="30"/>
      <c r="F52" s="30"/>
      <c r="G52" s="30"/>
    </row>
  </sheetData>
  <mergeCells count="11">
    <mergeCell ref="G11:J11"/>
    <mergeCell ref="G12:J12"/>
    <mergeCell ref="A15:G43"/>
    <mergeCell ref="B11:E11"/>
    <mergeCell ref="B12:E12"/>
    <mergeCell ref="F8:J8"/>
    <mergeCell ref="A8:E8"/>
    <mergeCell ref="B9:E9"/>
    <mergeCell ref="B10:E10"/>
    <mergeCell ref="G9:J9"/>
    <mergeCell ref="G10:J10"/>
  </mergeCells>
  <phoneticPr fontId="4"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公司中报</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2014-09-09T02:13:58Z</dcterms:modified>
</cp:coreProperties>
</file>