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codeName="ThisWorkbook" defaultThemeVersion="124226"/>
  <bookViews>
    <workbookView xWindow="480" yWindow="375" windowWidth="5250" windowHeight="3300" tabRatio="863"/>
  </bookViews>
  <sheets>
    <sheet name="通信行业周报" sheetId="1" r:id="rId1"/>
    <sheet name="市场表现" sheetId="25" r:id="rId2"/>
    <sheet name="板块表现" sheetId="46" r:id="rId3"/>
    <sheet name="重点个股" sheetId="65" r:id="rId4"/>
    <sheet name="运营数据" sheetId="45" r:id="rId5"/>
    <sheet name="行业资讯" sheetId="63" r:id="rId6"/>
    <sheet name="运营商" sheetId="73" r:id="rId7"/>
    <sheet name="设备商" sheetId="76" r:id="rId8"/>
    <sheet name="公司资讯" sheetId="66" r:id="rId9"/>
    <sheet name="解禁与定增" sheetId="67" r:id="rId10"/>
    <sheet name="中报预告" sheetId="71" r:id="rId11"/>
    <sheet name="公司中报" sheetId="77" r:id="rId12"/>
    <sheet name="免责声明" sheetId="38" r:id="rId13"/>
  </sheets>
  <externalReferences>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7">OFFSET([1]传媒板块表现!$T$4,0,(3-[1]传媒板块表现!$B$10)*6+1,LOOKUP([1]传媒板块表现!$B$10,{1,2,3},{51,103,154}),1)</definedName>
    <definedName name="_zs1" localSheetId="6">OFFSET([1]传媒板块表现!$T$4,0,(3-[1]传媒板块表现!$B$10)*6+1,LOOKUP([1]传媒板块表现!$B$10,{1,2,3},{51,103,154}),1)</definedName>
    <definedName name="_zs1" localSheetId="3">OFFSET([1]传媒板块表现!$T$4,0,(3-[1]传媒板块表现!$B$10)*6+1,LOOKUP([1]传媒板块表现!$B$10,{1,2,3},{51,103,154}),1)</definedName>
    <definedName name="_zs1">OFFSET(市场表现!$O$4,0,(3-市场表现!$B$10)*7+1,LOOKUP(市场表现!$B$10,{1,2,3},{51,103,154})+1,1)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7">OFFSET([1]传媒板块表现!$T$4,0,(3-[1]传媒板块表现!$B$10)*6+2,LOOKUP([1]传媒板块表现!$B$10,{1,2,3},{51,103,154}),1)</definedName>
    <definedName name="_zs2" localSheetId="6">OFFSET([1]传媒板块表现!$T$4,0,(3-[1]传媒板块表现!$B$10)*6+2,LOOKUP([1]传媒板块表现!$B$10,{1,2,3},{51,103,154}),1)</definedName>
    <definedName name="_zs2" localSheetId="3">OFFSET([1]传媒板块表现!$T$4,0,(3-[1]传媒板块表现!$B$10)*6+2,LOOKUP([1]传媒板块表现!$B$10,{1,2,3},{51,103,154}),1)</definedName>
    <definedName name="_zs2">OFFSET(市场表现!$O$4,0,(3-市场表现!$B$10)*7+2,LOOKUP(市场表现!$B$10,{1,2,3},{51,103,154})+1,1)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7">OFFSET([1]传媒板块表现!$T$4,0,(3-[1]传媒板块表现!$B$10)*6+3,LOOKUP([1]传媒板块表现!$B$10,{1,2,3},{51,103,154}),1)</definedName>
    <definedName name="_zs3" localSheetId="6">OFFSET([1]传媒板块表现!$T$4,0,(3-[1]传媒板块表现!$B$10)*6+3,LOOKUP([1]传媒板块表现!$B$10,{1,2,3},{51,103,154}),1)</definedName>
    <definedName name="_zs3" localSheetId="3">OFFSET([1]传媒板块表现!$T$4,0,(3-[1]传媒板块表现!$B$10)*6+3,LOOKUP([1]传媒板块表现!$B$10,{1,2,3},{51,103,154}),1)</definedName>
    <definedName name="_zs3">OFFSET(市场表现!$O$4,0,(3-市场表现!$B$10)*7+3,LOOKUP(市场表现!$B$10,{1,2,3},{51,103,154})+1,1)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7">OFFSET([1]传媒板块表现!$T$4,0,(3-[1]传媒板块表现!$B$10)*6+4,LOOKUP([1]传媒板块表现!$B$10,{1,2,3},{51,103,154}),1)</definedName>
    <definedName name="_zs4" localSheetId="6">OFFSET([1]传媒板块表现!$T$4,0,(3-[1]传媒板块表现!$B$10)*6+4,LOOKUP([1]传媒板块表现!$B$10,{1,2,3},{51,103,154}),1)</definedName>
    <definedName name="_zs4" localSheetId="3">OFFSET([1]传媒板块表现!$T$4,0,(3-[1]传媒板块表现!$B$10)*6+4,LOOKUP([1]传媒板块表现!$B$10,{1,2,3},{51,103,154}),1)</definedName>
    <definedName name="_zs4">OFFSET(市场表现!$O$4,0,(3-市场表现!$B$10)*7+4,LOOKUP(市场表现!$B$10,{1,2,3},{51,103,154})+1,1)</definedName>
    <definedName name="_zs5">OFFSET(市场表现!$O$4,0,(3-市场表现!$B$10)*7+5,LOOKUP(市场表现!$B$10,{1,2,3},{51,103,154})+1,1)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7">OFFSET([1]传媒板块表现!$T$4,0,(3-[1]传媒板块表现!$B$10)*6,LOOKUP([1]传媒板块表现!$B$10,{1,2,3},{51,103,154}),1)</definedName>
    <definedName name="date" localSheetId="6">OFFSET([1]传媒板块表现!$T$4,0,(3-[1]传媒板块表现!$B$10)*6,LOOKUP([1]传媒板块表现!$B$10,{1,2,3},{51,103,154}),1)</definedName>
    <definedName name="date" localSheetId="3">OFFSET([1]传媒板块表现!$T$4,0,(3-[1]传媒板块表现!$B$10)*6,LOOKUP([1]传媒板块表现!$B$10,{1,2,3},{51,103,154}),1)</definedName>
    <definedName name="date">OFFSET([2]二级行业市场表现!$N$4,0,(3-[2]二级行业市场表现!$B$10)*6,LOOKUP([2]二级行业市场表现!$B$10,{1,2,3},{51,103,154}),1)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OFFSET([2]二级行业市场表现!$B$72,1,0,49,1)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OFFSET([2]二级行业市场表现!$B$72,2,4,49,1)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OFFSET([2]二级行业市场表现!$B$72,2,3,49,1)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6">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6">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6">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6">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6">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6">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6">OFFSET(#REF!,1,0,COUNT(#REF!),1)</definedName>
    <definedName name="snkrb_date" localSheetId="3">OFFSET(#REF!,1,0,COUNT(#REF!),1)</definedName>
    <definedName name="snkrb_date">OFFSET(#REF!,1,0,COUNT(#REF!),1)</definedName>
    <definedName name="zsdate">OFFSET(市场表现!$O$2,2,(3-市场表现!$B$10)*7,LOOKUP(市场表现!$B$10,{1,2,3},{51,103,154})-1,1)</definedName>
    <definedName name="运营商" comment="日期" localSheetId="7">OFFSET(#REF!,0,0,COUNT(#REF!),1)</definedName>
    <definedName name="运营商" comment="日期">OFFSET(#REF!,0,0,COUNT(#REF!),1)</definedName>
  </definedNames>
  <calcPr calcId="144525"/>
</workbook>
</file>

<file path=xl/calcChain.xml><?xml version="1.0" encoding="utf-8"?>
<calcChain xmlns="http://schemas.openxmlformats.org/spreadsheetml/2006/main">
  <c r="A6" i="25" l="1"/>
  <c r="P7" i="45" l="1"/>
  <c r="B4" i="65" l="1"/>
  <c r="AH6" i="25"/>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comments1.xml><?xml version="1.0" encoding="utf-8"?>
<comments xmlns="http://schemas.openxmlformats.org/spreadsheetml/2006/main">
  <authors>
    <author>王献义</author>
    <author>彭竑</author>
  </authors>
  <commentList>
    <comment ref="H1" authorId="0">
      <text>
        <r>
          <rPr>
            <b/>
            <sz val="9"/>
            <color indexed="81"/>
            <rFont val="Tahoma"/>
            <family val="2"/>
          </rPr>
          <t>cgBvAHcAcwA9ADEANQA2ACwAYwBvAGwAcwA9ADYA</t>
        </r>
      </text>
    </comment>
    <comment ref="H157" authorId="1">
      <text>
        <r>
          <rPr>
            <b/>
            <sz val="9"/>
            <color indexed="81"/>
            <rFont val="宋体"/>
            <family val="3"/>
            <charset val="134"/>
          </rPr>
          <t>cgBvAHcAcwA9ADEANQA3ACwAYwBvAGwAcwA9ADYA</t>
        </r>
      </text>
    </comment>
  </commentList>
</comments>
</file>

<file path=xl/sharedStrings.xml><?xml version="1.0" encoding="utf-8"?>
<sst xmlns="http://schemas.openxmlformats.org/spreadsheetml/2006/main" count="640" uniqueCount="460">
  <si>
    <t>强烈推荐</t>
  </si>
  <si>
    <t>中    性</t>
    <phoneticPr fontId="4" type="noConversion"/>
  </si>
  <si>
    <t>日期</t>
    <phoneticPr fontId="4" type="noConversion"/>
  </si>
  <si>
    <t>%</t>
    <phoneticPr fontId="4" type="noConversion"/>
  </si>
  <si>
    <t>近三年</t>
    <phoneticPr fontId="4" type="noConversion"/>
  </si>
  <si>
    <t>近两年</t>
    <phoneticPr fontId="4" type="noConversion"/>
  </si>
  <si>
    <t>近一年</t>
    <phoneticPr fontId="4" type="noConversion"/>
  </si>
  <si>
    <t>市场表现</t>
    <phoneticPr fontId="4"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</si>
  <si>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</si>
  <si>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4" type="noConversion"/>
  </si>
  <si>
    <t>本周表现</t>
    <phoneticPr fontId="4" type="noConversion"/>
  </si>
  <si>
    <t>%</t>
    <phoneticPr fontId="4" type="noConversion"/>
  </si>
  <si>
    <t>行业研究报告</t>
    <phoneticPr fontId="4" type="noConversion"/>
  </si>
  <si>
    <t>预期未来6个月内行业指数相对市场指数持平</t>
    <phoneticPr fontId="4" type="noConversion"/>
  </si>
  <si>
    <t>预期未来6个月内行业指数弱于市场指数5%以上</t>
    <phoneticPr fontId="4" type="noConversion"/>
  </si>
  <si>
    <t>投资评级定义</t>
    <phoneticPr fontId="4" type="noConversion"/>
  </si>
  <si>
    <t>行业评级</t>
    <phoneticPr fontId="4" type="noConversion"/>
  </si>
  <si>
    <t>预期未来6个月内股价相对市场基准指数升幅在15%以上</t>
    <phoneticPr fontId="4" type="noConversion"/>
  </si>
  <si>
    <t>预期未来6个月内行业指数优于市场指数5%以上</t>
    <phoneticPr fontId="4" type="noConversion"/>
  </si>
  <si>
    <t>推    荐</t>
    <phoneticPr fontId="4" type="noConversion"/>
  </si>
  <si>
    <t>预期未来6个月内股价相对市场基准指数升幅在5%到15%</t>
    <phoneticPr fontId="4" type="noConversion"/>
  </si>
  <si>
    <t>中    性</t>
    <phoneticPr fontId="4" type="noConversion"/>
  </si>
  <si>
    <t>预期未来6个月内股价相对市场基准指数变动在-5%到5%内</t>
    <phoneticPr fontId="4" type="noConversion"/>
  </si>
  <si>
    <t>卖    出</t>
    <phoneticPr fontId="4" type="noConversion"/>
  </si>
  <si>
    <t>预期未来 6 个月内股价相对市场基准指数跌幅在15%以上</t>
    <phoneticPr fontId="4" type="noConversion"/>
  </si>
  <si>
    <t>看    好</t>
    <phoneticPr fontId="4" type="noConversion"/>
  </si>
  <si>
    <t>看    淡</t>
    <phoneticPr fontId="4" type="noConversion"/>
  </si>
  <si>
    <r>
      <t>近</t>
    </r>
    <r>
      <rPr>
        <sz val="10"/>
        <color indexed="10"/>
        <rFont val="Calibri"/>
        <family val="2"/>
      </rPr>
      <t>1</t>
    </r>
    <r>
      <rPr>
        <sz val="10"/>
        <color indexed="10"/>
        <rFont val="宋体"/>
        <family val="3"/>
        <charset val="134"/>
      </rPr>
      <t>年</t>
    </r>
    <phoneticPr fontId="4" type="noConversion"/>
  </si>
  <si>
    <r>
      <t>近</t>
    </r>
    <r>
      <rPr>
        <sz val="10"/>
        <color indexed="10"/>
        <rFont val="Calibri"/>
        <family val="2"/>
      </rPr>
      <t>2</t>
    </r>
    <r>
      <rPr>
        <sz val="10"/>
        <color indexed="10"/>
        <rFont val="宋体"/>
        <family val="3"/>
        <charset val="134"/>
      </rPr>
      <t>年</t>
    </r>
    <phoneticPr fontId="4" type="noConversion"/>
  </si>
  <si>
    <r>
      <t>近</t>
    </r>
    <r>
      <rPr>
        <sz val="10"/>
        <color indexed="10"/>
        <rFont val="Calibri"/>
        <family val="2"/>
      </rPr>
      <t>3</t>
    </r>
    <r>
      <rPr>
        <sz val="10"/>
        <color indexed="10"/>
        <rFont val="宋体"/>
        <family val="3"/>
        <charset val="134"/>
      </rPr>
      <t>年</t>
    </r>
  </si>
  <si>
    <t xml:space="preserve">  通信行业最近一年市场表现</t>
    <phoneticPr fontId="4" type="noConversion"/>
  </si>
  <si>
    <t>行业：通信</t>
    <phoneticPr fontId="4"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</si>
  <si>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</si>
  <si>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</si>
  <si>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</si>
  <si>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</si>
  <si>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49"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</si>
  <si>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4" type="noConversion"/>
  </si>
  <si>
    <t>彭竑</t>
    <phoneticPr fontId="4" type="noConversion"/>
  </si>
  <si>
    <r>
      <t xml:space="preserve">  </t>
    </r>
    <r>
      <rPr>
        <sz val="11"/>
        <rFont val="仿宋_GB2312"/>
        <family val="3"/>
        <charset val="134"/>
      </rPr>
      <t>邮箱：</t>
    </r>
    <r>
      <rPr>
        <sz val="11"/>
        <rFont val="Calibri"/>
        <family val="2"/>
      </rPr>
      <t>penghong@hrsec.com.cn</t>
    </r>
    <phoneticPr fontId="49" type="noConversion"/>
  </si>
  <si>
    <r>
      <t xml:space="preserve">  </t>
    </r>
    <r>
      <rPr>
        <sz val="11"/>
        <rFont val="仿宋_GB2312"/>
        <family val="3"/>
        <charset val="134"/>
      </rPr>
      <t>电话：</t>
    </r>
    <r>
      <rPr>
        <sz val="11"/>
        <rFont val="Calibri"/>
        <family val="2"/>
      </rPr>
      <t>010-58565125</t>
    </r>
    <phoneticPr fontId="49"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</si>
  <si>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</si>
  <si>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49" type="noConversion"/>
  </si>
  <si>
    <r>
      <t xml:space="preserve">  </t>
    </r>
    <r>
      <rPr>
        <sz val="11"/>
        <rFont val="仿宋_GB2312"/>
        <family val="3"/>
        <charset val="134"/>
      </rPr>
      <t>邮箱：</t>
    </r>
    <r>
      <rPr>
        <sz val="11"/>
        <rFont val="Calibri"/>
        <family val="2"/>
      </rPr>
      <t>zhangbin@hrsec.com.cn</t>
    </r>
    <phoneticPr fontId="49" type="noConversion"/>
  </si>
  <si>
    <r>
      <t xml:space="preserve">  </t>
    </r>
    <r>
      <rPr>
        <sz val="11"/>
        <rFont val="仿宋_GB2312"/>
        <family val="3"/>
        <charset val="134"/>
      </rPr>
      <t>电话：</t>
    </r>
    <r>
      <rPr>
        <sz val="11"/>
        <rFont val="Calibri"/>
        <family val="2"/>
      </rPr>
      <t>010-58566807</t>
    </r>
    <phoneticPr fontId="49" type="noConversion"/>
  </si>
  <si>
    <t>公司评级</t>
    <phoneticPr fontId="4" type="noConversion"/>
  </si>
  <si>
    <t>通信行业周报</t>
    <phoneticPr fontId="4"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</si>
  <si>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</si>
  <si>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</si>
  <si>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</si>
  <si>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</si>
  <si>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</si>
  <si>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</si>
  <si>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</si>
  <si>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</si>
  <si>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</si>
  <si>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</si>
  <si>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</si>
  <si>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</si>
  <si>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</si>
  <si>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</si>
  <si>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</si>
  <si>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</si>
  <si>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</si>
  <si>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</si>
  <si>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</si>
  <si>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</si>
  <si>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光迅科技</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</si>
  <si>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</si>
  <si>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</si>
  <si>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</si>
  <si>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</si>
  <si>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</si>
  <si>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</si>
  <si>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</si>
  <si>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</si>
  <si>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</si>
  <si>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</si>
  <si>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</si>
  <si>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</si>
  <si>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</si>
  <si>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</si>
  <si>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</si>
  <si>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</si>
  <si>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</si>
  <si>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</si>
  <si>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简称</t>
  </si>
  <si>
    <t>变动后(万股)</t>
  </si>
  <si>
    <t>变动前(万股)</t>
  </si>
  <si>
    <t>网宿科技</t>
  </si>
  <si>
    <t>300017.SZ</t>
  </si>
  <si>
    <t>300322.SZ</t>
  </si>
  <si>
    <t>信维通信</t>
  </si>
  <si>
    <t>300136.SZ</t>
  </si>
  <si>
    <t>600804.SH</t>
    <phoneticPr fontId="4" type="noConversion"/>
  </si>
  <si>
    <t>000063.SZ</t>
    <phoneticPr fontId="4" type="noConversion"/>
  </si>
  <si>
    <t>300136.SZ</t>
    <phoneticPr fontId="4" type="noConversion"/>
  </si>
  <si>
    <t>300017.SZ</t>
    <phoneticPr fontId="4" type="noConversion"/>
  </si>
  <si>
    <t>002491.SZ</t>
    <phoneticPr fontId="4" type="noConversion"/>
  </si>
  <si>
    <t>300047.SZ</t>
    <phoneticPr fontId="4" type="noConversion"/>
  </si>
  <si>
    <t>通信设备</t>
    <phoneticPr fontId="4" type="noConversion"/>
  </si>
  <si>
    <t>CDN设备</t>
    <phoneticPr fontId="4" type="noConversion"/>
  </si>
  <si>
    <t>宽带增值</t>
    <phoneticPr fontId="4" type="noConversion"/>
  </si>
  <si>
    <t>300353.SZ</t>
    <phoneticPr fontId="4" type="noConversion"/>
  </si>
  <si>
    <t>工业以太网</t>
    <phoneticPr fontId="4" type="noConversion"/>
  </si>
  <si>
    <t>终端天线</t>
    <phoneticPr fontId="4" type="noConversion"/>
  </si>
  <si>
    <t>002115.SZ</t>
    <phoneticPr fontId="4" type="noConversion"/>
  </si>
  <si>
    <t>网络优化</t>
    <phoneticPr fontId="4" type="noConversion"/>
  </si>
  <si>
    <t>光通信</t>
    <phoneticPr fontId="4" type="noConversion"/>
  </si>
  <si>
    <t>002396.SZ</t>
    <phoneticPr fontId="4" type="noConversion"/>
  </si>
  <si>
    <t>2014年</t>
    <phoneticPr fontId="4" type="noConversion"/>
  </si>
  <si>
    <t>2015年</t>
    <phoneticPr fontId="4" type="noConversion"/>
  </si>
  <si>
    <t>预测PE水平</t>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</si>
  <si>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</si>
  <si>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</si>
  <si>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t>累计值(万信道)</t>
  </si>
  <si>
    <t>累计同比(%)</t>
  </si>
  <si>
    <t>移动基站设备产量</t>
    <phoneticPr fontId="73" type="noConversion"/>
  </si>
  <si>
    <t>3G移动用户数</t>
    <phoneticPr fontId="73" type="noConversion"/>
  </si>
  <si>
    <t>3G渗透率</t>
    <phoneticPr fontId="73" type="noConversion"/>
  </si>
  <si>
    <t>3G市场发展</t>
    <phoneticPr fontId="73" type="noConversion"/>
  </si>
  <si>
    <t>LTE 市场发展</t>
    <phoneticPr fontId="73" type="noConversion"/>
  </si>
  <si>
    <t>中移动
(万户）</t>
    <phoneticPr fontId="73" type="noConversion"/>
  </si>
  <si>
    <t>全球
(万户）</t>
    <phoneticPr fontId="73" type="noConversion"/>
  </si>
  <si>
    <t>固定资产投资</t>
    <phoneticPr fontId="73" type="noConversion"/>
  </si>
  <si>
    <t>本月（亿元）</t>
    <phoneticPr fontId="73"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</si>
  <si>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4" type="noConversion"/>
  </si>
  <si>
    <t>星网锐捷</t>
  </si>
  <si>
    <t>中兴通讯</t>
  </si>
  <si>
    <t>东土科技</t>
  </si>
  <si>
    <t>天源迪科</t>
  </si>
  <si>
    <t>三维通信</t>
  </si>
  <si>
    <t>通鼎光电</t>
  </si>
  <si>
    <t>运营支撑系统</t>
    <phoneticPr fontId="4" type="noConversion"/>
  </si>
  <si>
    <t>企业网设备</t>
    <phoneticPr fontId="4" type="noConversion"/>
  </si>
  <si>
    <t xml:space="preserve">  市场研究部 证券研究报告</t>
    <phoneticPr fontId="4" type="noConversion"/>
  </si>
  <si>
    <t>600797.SH</t>
  </si>
  <si>
    <t>300312.SZ</t>
  </si>
  <si>
    <t>300098.SZ</t>
  </si>
  <si>
    <t>300038.SZ</t>
  </si>
  <si>
    <t>300288.SZ</t>
  </si>
  <si>
    <t>002309.SZ</t>
  </si>
  <si>
    <t>300299.SZ</t>
  </si>
  <si>
    <t>300081.SZ</t>
  </si>
  <si>
    <t>300310.SZ</t>
  </si>
  <si>
    <t>000063.SZ</t>
  </si>
  <si>
    <t>000586.SZ</t>
  </si>
  <si>
    <t>300353.SZ</t>
  </si>
  <si>
    <t>000829.SZ</t>
  </si>
  <si>
    <t>300050.SZ</t>
  </si>
  <si>
    <t>002148.SZ</t>
  </si>
  <si>
    <t>300047.SZ</t>
  </si>
  <si>
    <t>000035.SZ</t>
  </si>
  <si>
    <t>300211.SZ</t>
  </si>
  <si>
    <t>000892.SZ</t>
  </si>
  <si>
    <t>002017.SZ</t>
  </si>
  <si>
    <t>300383.SZ</t>
  </si>
  <si>
    <t>中报业绩预告</t>
    <phoneticPr fontId="4" type="noConversion"/>
  </si>
  <si>
    <t>中国天楹</t>
  </si>
  <si>
    <t>000300.SH</t>
  </si>
  <si>
    <t>CI005026.WI</t>
  </si>
  <si>
    <t>CI005175.WI</t>
  </si>
  <si>
    <t>CI005181.WI</t>
  </si>
  <si>
    <t>沪深300</t>
  </si>
  <si>
    <t>通信(中信)</t>
  </si>
  <si>
    <t>电信运营Ⅱ(中信)</t>
  </si>
  <si>
    <t>通信设备制造(中信)</t>
  </si>
  <si>
    <t>周收盘价</t>
  </si>
  <si>
    <t>公司简称</t>
    <phoneticPr fontId="4" type="noConversion"/>
  </si>
  <si>
    <t>公司简称</t>
    <phoneticPr fontId="4" type="noConversion"/>
  </si>
  <si>
    <t>000555.SZ</t>
  </si>
  <si>
    <t>000836.SZ</t>
  </si>
  <si>
    <t>002261.SZ</t>
  </si>
  <si>
    <t>600057.SH</t>
  </si>
  <si>
    <t>002547.SZ</t>
  </si>
  <si>
    <t>600522.SH</t>
  </si>
  <si>
    <t>002446.SZ</t>
  </si>
  <si>
    <t>002316.SZ</t>
  </si>
  <si>
    <t>600485.SH</t>
  </si>
  <si>
    <t>300134.SZ</t>
  </si>
  <si>
    <t>600487.SH</t>
  </si>
  <si>
    <t>定向增发预案</t>
    <phoneticPr fontId="4" type="noConversion"/>
  </si>
  <si>
    <t>北纬通信</t>
    <phoneticPr fontId="4" type="noConversion"/>
  </si>
  <si>
    <t>亨通光电</t>
    <phoneticPr fontId="4" type="noConversion"/>
  </si>
  <si>
    <t>大富科技</t>
    <phoneticPr fontId="4" type="noConversion"/>
  </si>
  <si>
    <t>神州信息</t>
    <phoneticPr fontId="4" type="noConversion"/>
  </si>
  <si>
    <t>朗玛信息</t>
    <phoneticPr fontId="4" type="noConversion"/>
  </si>
  <si>
    <t>鑫茂科技</t>
    <phoneticPr fontId="4" type="noConversion"/>
  </si>
  <si>
    <t>拓维信息</t>
    <phoneticPr fontId="4" type="noConversion"/>
  </si>
  <si>
    <t>象屿股份</t>
    <phoneticPr fontId="4" type="noConversion"/>
  </si>
  <si>
    <t>春兴精工</t>
    <phoneticPr fontId="4" type="noConversion"/>
  </si>
  <si>
    <t>中天科技</t>
    <phoneticPr fontId="4" type="noConversion"/>
  </si>
  <si>
    <t>盛路通信</t>
    <phoneticPr fontId="4" type="noConversion"/>
  </si>
  <si>
    <t>光迅科技</t>
    <phoneticPr fontId="4" type="noConversion"/>
  </si>
  <si>
    <t>键桥通讯</t>
    <phoneticPr fontId="4" type="noConversion"/>
  </si>
  <si>
    <t>中创信测</t>
    <phoneticPr fontId="4" type="noConversion"/>
  </si>
  <si>
    <t>中国天楹</t>
    <phoneticPr fontId="4"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</si>
  <si>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4"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</si>
  <si>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4" type="noConversion"/>
  </si>
  <si>
    <t>限售股解禁</t>
    <phoneticPr fontId="4" type="noConversion"/>
  </si>
  <si>
    <t>定向增发</t>
    <phoneticPr fontId="4"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</si>
  <si>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4" type="noConversion"/>
  </si>
  <si>
    <t>本次非公开发行股票发行数量不超过2,307万股，27.31元/股。拟募集资金总额不超过63,000万元，在扣除发行费
用后实际募集资金净额将用于投资 宽带网络核心光电子芯片与器件产业化项目</t>
    <phoneticPr fontId="4"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</si>
  <si>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4"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</si>
  <si>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4"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</si>
  <si>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4"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</si>
  <si>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4"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</si>
  <si>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4"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</si>
  <si>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4"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</si>
  <si>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4"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</si>
  <si>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4"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</si>
  <si>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4"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</si>
  <si>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4"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</si>
  <si>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4" type="noConversion"/>
  </si>
  <si>
    <t>全球资讯</t>
    <phoneticPr fontId="4" type="noConversion"/>
  </si>
  <si>
    <t>国内资讯</t>
    <phoneticPr fontId="4" type="noConversion"/>
  </si>
  <si>
    <t>国内资讯</t>
    <phoneticPr fontId="4" type="noConversion"/>
  </si>
  <si>
    <t>资料来源：网络资料、华融证券整理</t>
    <phoneticPr fontId="4" type="noConversion"/>
  </si>
  <si>
    <t>重要公司资讯</t>
    <phoneticPr fontId="4" type="noConversion"/>
  </si>
  <si>
    <t>资料来源：公司公告、网络资料、华融证券整理</t>
    <phoneticPr fontId="4" type="noConversion"/>
  </si>
  <si>
    <r>
      <t xml:space="preserve">  </t>
    </r>
    <r>
      <rPr>
        <sz val="11"/>
        <rFont val="仿宋_GB2312"/>
        <family val="3"/>
        <charset val="134"/>
      </rPr>
      <t>分析师：张彬</t>
    </r>
    <phoneticPr fontId="49" type="noConversion"/>
  </si>
  <si>
    <t>净利润约6100万元,增长70%</t>
  </si>
  <si>
    <t>净利润约100000万元~115000万元,增长222.57%~270.96%</t>
  </si>
  <si>
    <t>汇源通信</t>
  </si>
  <si>
    <t>净利润约100万元~400万元,下降72.12%~93.03%</t>
  </si>
  <si>
    <t>天音控股</t>
  </si>
  <si>
    <t>净利润约17000万元</t>
  </si>
  <si>
    <t>鑫茂科技</t>
  </si>
  <si>
    <t>净利润约-6000万元~-5000万元,下降199.53%~219.44%</t>
  </si>
  <si>
    <t>星美联合</t>
  </si>
  <si>
    <t>净利润约-109万元</t>
  </si>
  <si>
    <t>东信和平</t>
  </si>
  <si>
    <t>净利润约1768万元~2040万元,增长30%~50%</t>
  </si>
  <si>
    <t>002089.SZ</t>
  </si>
  <si>
    <t>新海宜</t>
  </si>
  <si>
    <t>净利润约5545.12万元~7129.44万元,增长40%~80%</t>
  </si>
  <si>
    <t>002093.SZ</t>
  </si>
  <si>
    <t>国脉科技</t>
  </si>
  <si>
    <t>净利润约2841.64万元~4972.87万元,下降30%~60%</t>
  </si>
  <si>
    <t>002104.SZ</t>
  </si>
  <si>
    <t>恒宝股份</t>
  </si>
  <si>
    <t>净利润约8570.11万元~10712.64万元,增长20%~50%</t>
  </si>
  <si>
    <t>002115.SZ</t>
  </si>
  <si>
    <t>净利润约-3500万元~-2500万元</t>
  </si>
  <si>
    <t>北纬通信</t>
  </si>
  <si>
    <t>净利润约1247.46万元~1995.93万元,下降20%~50%</t>
  </si>
  <si>
    <t>002161.SZ</t>
  </si>
  <si>
    <t>远望谷</t>
  </si>
  <si>
    <t>净利润约-2619.84万元~0万元</t>
  </si>
  <si>
    <t>002194.SZ</t>
  </si>
  <si>
    <t>武汉凡谷</t>
  </si>
  <si>
    <t>净利润约5016.56万元~5459.20万元,增长240%~270%</t>
  </si>
  <si>
    <t>002230.SZ</t>
  </si>
  <si>
    <t>科大讯飞</t>
  </si>
  <si>
    <t>净利润约10724.35万元~12374.25万元,增长30%~50%</t>
  </si>
  <si>
    <t>002231.SZ</t>
  </si>
  <si>
    <t>奥维通信</t>
  </si>
  <si>
    <t>净利润约-1700万元~-1200万元</t>
  </si>
  <si>
    <t>拓维信息</t>
  </si>
  <si>
    <t>净利润约3388.48万元~3953.23万元,增长80%~110%</t>
  </si>
  <si>
    <t>净利润约6450.44万元~11057.89万元,增长-30%~20%</t>
  </si>
  <si>
    <t>净利润约2293万元~2497万元,增长125%~145%</t>
  </si>
  <si>
    <t>中利科技</t>
  </si>
  <si>
    <t>净利润约1893万元~3090万元,增长111.86%~119.36%</t>
  </si>
  <si>
    <t>002313.SZ</t>
  </si>
  <si>
    <t>日海通讯</t>
  </si>
  <si>
    <t>净利润约1105.42万元~6632.52万元,下降40%~90%</t>
  </si>
  <si>
    <t>键桥通讯</t>
  </si>
  <si>
    <t>净利润约1824万元~2280万元,增长20%~50%</t>
  </si>
  <si>
    <t>002335.SZ</t>
  </si>
  <si>
    <t>科华恒盛</t>
  </si>
  <si>
    <t>净利润约4907.05万元~6245.33万元,增长10%~40%</t>
  </si>
  <si>
    <t>002359.SZ</t>
  </si>
  <si>
    <t>齐星铁塔</t>
  </si>
  <si>
    <t>净利润约-1500万元~-1000万元</t>
  </si>
  <si>
    <t>002396.SZ</t>
  </si>
  <si>
    <t>净利润约4971.62万元~5875.54万元,增长10%~30%</t>
  </si>
  <si>
    <t>002416.SZ</t>
  </si>
  <si>
    <t>爱施德</t>
  </si>
  <si>
    <t>净利润约5500万元~8500万元,下降67.13%~78.73%</t>
  </si>
  <si>
    <t>002417.SZ</t>
  </si>
  <si>
    <t>三元达</t>
  </si>
  <si>
    <t>净利润约-5000万元~-3000万元,下降11.73%~86.22%</t>
  </si>
  <si>
    <t>盛路通信</t>
  </si>
  <si>
    <t>净利润约480万元~620万元,增长54%~99%</t>
  </si>
  <si>
    <t>002467.SZ</t>
  </si>
  <si>
    <t>二六三</t>
  </si>
  <si>
    <t>净利润约5715.82万元~6986万元,增长-10%~10%</t>
  </si>
  <si>
    <t>002491.SZ</t>
  </si>
  <si>
    <t>净利润约7650.49万元~10731.68万元,增长-25%~5%</t>
  </si>
  <si>
    <t>春兴精工</t>
  </si>
  <si>
    <t>净利润约4475.47万元~4972.74万元,增长170%~200%</t>
  </si>
  <si>
    <t>002583.SZ</t>
  </si>
  <si>
    <t>海能达</t>
  </si>
  <si>
    <t>净利润约-6300万元~-5850万元</t>
  </si>
  <si>
    <t>净利润约18401.00万元~20073.82万元,增长230%~260%</t>
  </si>
  <si>
    <t>净利润约2400万元~2750万元,增长431.14%~479.44%</t>
  </si>
  <si>
    <t>梅泰诺</t>
  </si>
  <si>
    <t>净利润约1201.63万元~1468.65万元,增长-10%~10%</t>
  </si>
  <si>
    <t>净利润约108万元~433万元,下降60%~90%</t>
  </si>
  <si>
    <t>世纪鼎利</t>
  </si>
  <si>
    <t>净利润约1510.78万元~1785.47万元,增长210%~230%</t>
  </si>
  <si>
    <t>恒信移动</t>
  </si>
  <si>
    <t>净利润约-2100万元~-1950万元,下降479.28%~508.46%</t>
  </si>
  <si>
    <t>高新兴</t>
  </si>
  <si>
    <t>净利润约3400万元~3800万元,增长356%~410%</t>
  </si>
  <si>
    <t>大富科技</t>
  </si>
  <si>
    <t>净利润约35660万元~37160万元,增长1271.79%~1321.08%</t>
  </si>
  <si>
    <t>净利润约2450万元~2750万元</t>
  </si>
  <si>
    <t>亿通科技</t>
  </si>
  <si>
    <t>净利润约900万元~980万元,增长0.88%~9.84%</t>
  </si>
  <si>
    <t>净利润约2308.64万元~2528.51万元,增长110%~130%</t>
  </si>
  <si>
    <t>净利润约1235.12万元~1543.90万元,增长0%~20%</t>
  </si>
  <si>
    <t>净利润约-932.18万元~-857.60万元,下降350%~330%</t>
  </si>
  <si>
    <t>朗玛信息</t>
  </si>
  <si>
    <t>净利润约1355万元~1694万元,下降50%~60%</t>
  </si>
  <si>
    <t>净利润约1250.00万元~1350.00万元,增长170.56%~192.21%</t>
  </si>
  <si>
    <t>富春通信</t>
  </si>
  <si>
    <t>净利润约524.48万元~709.58万元,增长-15%~15%</t>
  </si>
  <si>
    <t>宜通世纪</t>
  </si>
  <si>
    <t>净利润约2200万元~2600万元,增长1.70%~20.19%</t>
  </si>
  <si>
    <t>邦讯技术</t>
  </si>
  <si>
    <t>净利润约-1500万元~-1100万元,下降173.40%~200.09%</t>
  </si>
  <si>
    <t>硕贝德</t>
  </si>
  <si>
    <t>净利润约2402万元~2705万元,增长122%~150%</t>
  </si>
  <si>
    <t>净利润约97.42万元~389.68万元,下降90%~60%</t>
  </si>
  <si>
    <t>光环新网</t>
  </si>
  <si>
    <t>净利润约3700万元~4200万元,增长15.51%~31.12%</t>
  </si>
  <si>
    <t>600076.SH</t>
  </si>
  <si>
    <t>青鸟华光</t>
  </si>
  <si>
    <t>亏损</t>
  </si>
  <si>
    <t>600105.SH</t>
  </si>
  <si>
    <t>永鼎股份</t>
  </si>
  <si>
    <t>增长650%左右</t>
  </si>
  <si>
    <t>600198.SH</t>
  </si>
  <si>
    <t>大唐电信</t>
  </si>
  <si>
    <t>600289.SH</t>
  </si>
  <si>
    <t>亿阳信通</t>
  </si>
  <si>
    <t>600728.SH</t>
  </si>
  <si>
    <t>佳都科技</t>
  </si>
  <si>
    <t>下降30%~60%</t>
  </si>
  <si>
    <t>浙大网新</t>
  </si>
  <si>
    <t>净利润约-1800万元</t>
  </si>
  <si>
    <t>增长50%左右</t>
  </si>
  <si>
    <t>公告日期</t>
    <phoneticPr fontId="4" type="noConversion"/>
  </si>
  <si>
    <t>300292.SZ</t>
    <phoneticPr fontId="4" type="noConversion"/>
  </si>
  <si>
    <t>300025.SZ</t>
    <phoneticPr fontId="4" type="noConversion"/>
  </si>
  <si>
    <t>300264.SZ</t>
    <phoneticPr fontId="4" type="noConversion"/>
  </si>
  <si>
    <t>002281.SZ</t>
    <phoneticPr fontId="4" type="noConversion"/>
  </si>
  <si>
    <t>重点设备商资讯</t>
    <phoneticPr fontId="4" type="noConversion"/>
  </si>
  <si>
    <t>002544.SZ</t>
  </si>
  <si>
    <t>杰赛科技</t>
  </si>
  <si>
    <t>300113.SZ</t>
  </si>
  <si>
    <t>顺网科技</t>
  </si>
  <si>
    <t>300205.SZ</t>
  </si>
  <si>
    <t>天喻信息</t>
  </si>
  <si>
    <t>300248.SZ</t>
  </si>
  <si>
    <t>300366.SZ</t>
  </si>
  <si>
    <t>创意信息</t>
  </si>
  <si>
    <t>亨通光电</t>
  </si>
  <si>
    <t>预警类型</t>
    <phoneticPr fontId="4" type="noConversion"/>
  </si>
  <si>
    <t>预增</t>
  </si>
  <si>
    <t>预减</t>
  </si>
  <si>
    <t>扭亏</t>
  </si>
  <si>
    <t>首亏</t>
  </si>
  <si>
    <t>略增</t>
  </si>
  <si>
    <t>略减</t>
  </si>
  <si>
    <t>续亏</t>
  </si>
  <si>
    <t>续盈</t>
  </si>
  <si>
    <t>净利润约2699.44万元~3652.18万元,增长-15%~15%</t>
  </si>
  <si>
    <t>净利润约3346万元~4238万元,下降5%~25%</t>
  </si>
  <si>
    <t>净利润约4200万元~5000万元,增长56%~86%</t>
  </si>
  <si>
    <t>净利润约97万元~105万元,增长248.17%~276.88%</t>
  </si>
  <si>
    <t>净利润约1840万元~2208万元,增长0%~20%</t>
  </si>
  <si>
    <t>净利润约7566万元~8828万元,增长20%~40%</t>
  </si>
  <si>
    <t>CI005182.WI</t>
  </si>
  <si>
    <t>增值服务Ⅱ(中信)</t>
  </si>
  <si>
    <t>营业总收入(万元)</t>
  </si>
  <si>
    <t>营业利润(万元)</t>
  </si>
  <si>
    <t>净利润(含少数股东损益)(万元)</t>
  </si>
  <si>
    <t>归属母公司股东的净利润(万元)</t>
  </si>
  <si>
    <t>证券代码</t>
  </si>
  <si>
    <t>名称</t>
  </si>
  <si>
    <t>本期</t>
  </si>
  <si>
    <t>上年同期(调整后)</t>
  </si>
  <si>
    <t>增长率(%)</t>
  </si>
  <si>
    <t>600050.SH</t>
  </si>
  <si>
    <t>中国联通</t>
  </si>
  <si>
    <r>
      <rPr>
        <b/>
        <sz val="10"/>
        <color theme="0"/>
        <rFont val="宋体"/>
        <family val="3"/>
        <charset val="134"/>
      </rPr>
      <t>上年同期</t>
    </r>
    <r>
      <rPr>
        <b/>
        <sz val="10"/>
        <color theme="0"/>
        <rFont val="Calibri"/>
        <family val="2"/>
      </rPr>
      <t>(</t>
    </r>
    <r>
      <rPr>
        <b/>
        <sz val="10"/>
        <color theme="0"/>
        <rFont val="宋体"/>
        <family val="3"/>
        <charset val="134"/>
      </rPr>
      <t>调整后</t>
    </r>
    <r>
      <rPr>
        <b/>
        <sz val="10"/>
        <color theme="0"/>
        <rFont val="Calibri"/>
        <family val="2"/>
      </rPr>
      <t>)</t>
    </r>
    <phoneticPr fontId="4" type="noConversion"/>
  </si>
  <si>
    <t>,</t>
    <phoneticPr fontId="4" type="noConversion"/>
  </si>
  <si>
    <t>IMIC大会虚拟运营商论坛上仅有不足十人使用170号码</t>
    <phoneticPr fontId="4" type="noConversion"/>
  </si>
  <si>
    <t xml:space="preserve">    在8月14日下午进行的电信业开放与虚拟运营论坛上，云集了众多虚拟运营商人士，但在虚拟运营商人员众多的环境下，使用170号码的人也是寥寥无几。据虚拟运营商发展研究中心主任靳东滨现场调查显示，仅有不足10人使用170号码。这一情况大大出乎了在场听众的预料。这一情况的背后仍是由于170号码对于用户吸引力不足，无法支撑起170号码成为用户备卡甚至是主卡的角色。
    此前，有关170号码遭遇网站无法注册，银行系统不识别等问题，更是将170号码在人们心中的地位打击到了低谷。虽然，此后，虚拟运营商努力做出了努力来实现更多的业务支持170号码。但170号码不靠谱的形象已经在用户心中形成。
    而虚拟运营商所推广的越来越大的优惠措施也被看做是其业务推进缓慢而不得已为之的手段。如此前在China Joy上，蜗牛移动免费发放了数万张免卡，虽然使自己的用户数量快速增加，但难免有着为完成用户指标而不顾成本疯狂推广的嫌疑。日前，国美，苏宁也推出了购物送179号码话费、语音、流量的活动。这些活动正将虚拟运营商业务推广推向了更加不理性的深渊。
    这些行为也违背了工信部发放移动转售牌照的初衷。工信部在对虚拟运营商发牌进行解读时就曾表示，移动通信领域是目前电信业发展最重要也是最活跃的领域之一，随着转售企业进入移动通信市场，将会与基础企业出现一定程度的竞争。我们希望这种竞争是良性的，如果转售企业能够充分发挥自身灵活、创新的优势，抓住发展机遇，不断实现业务和服务创新，就能够实现与基础企业共同发展，将移动通信市场这块“蛋糕”做大。在试点过程中，我部也将采取有效措施，促进公平竞争，加强监管，保障用户合法权益，努力为民间资本的健康发展创造良好环境。
</t>
    <phoneticPr fontId="4" type="noConversion"/>
  </si>
  <si>
    <t>国务院修改电信条例 明确放开电信资费价格</t>
    <phoneticPr fontId="4" type="noConversion"/>
  </si>
  <si>
    <t xml:space="preserve">北京联通推微信专属宽带升速 可免费体验高速上网
</t>
    <phoneticPr fontId="97" type="noConversion"/>
  </si>
  <si>
    <t xml:space="preserve">    近日，北京联通结合北京联通沃宽客户端提速功能，推出“微信专属宽带升速”活动。用户自7月22日至12月31日，通过微信关联绑定，即可免费领取20小时/月的宽带升速体验时长，最高可享100M高速宽带。
    早在北京联通第三次宽带大提速时，就已推出沃宽客户端，用户可以足不出户网上申请提速，还可享受免费宽带提速体验。现在，北京联通履行“足不出户以指代步”的服务承诺，定制“微信专属宽带升速”活动。
    据了解，此次活动面向北京地区后付费宽带公众用户。自7月22日起到12月31日期间，用户通过微信关注“中国联通北京客服”，进行相应关联绑定，就可免费领取宽带升速时长，每月可体验20个小时。
    经北京联通工作人员介绍了解到，用户免费领取升速时长仅需两步。首先微信关注公众号“中国联通北京客服”，可直接扫描二维码或是添加朋友搜索进行关注；然后进入微信选择联联惊喜下拉菜单里的宽带升速，绑定成功后即可领取提速时长。
    需要注意的是，用户如果在家庭WIFI情况下，可直接点击“一键关联”，系统自动识别用户宽带信息；如果在非家庭WIFI 状态下，要先输入共线宽带固话号码或宽带单产品的宽带编码，通过服务密码验证进行宽带信息绑定，成功绑定后，进入宽带提速时长领取页面进行提速时长领取。
    另外，免费领取的提速时长和原有沃宽时长累加，并限当月使用。同时，用户可通过北京联通沃宽客户端使用提速功能和查询剩余提速时间。
    从沃宽客户端到微信专属宽带升速，北京联通一直努力完善提升用户体验。此次开展微信专属宽带提速活动，在极大方便用户日常宽带网络业务办理的同时，也使用户免费体验高速上网：在线视频、观影不卡顿、高清、3D大视频包快速下载、大型网游随意玩等。
</t>
    <phoneticPr fontId="97" type="noConversion"/>
  </si>
  <si>
    <t>中国电信张继平：三项举措使老企业焕发新青春</t>
    <phoneticPr fontId="97" type="noConversion"/>
  </si>
  <si>
    <t xml:space="preserve">    8月14日，中国电信集团副总经理张继平在会议期间致辞，他表示，传统运营商的挑战在持续加大，这推动了运营商自身的升级、创新、改造。2013年开始，中国电信提出“用5年时间再造一个中国电信”、“到2015年新型业务收入占比超过50%”。他表示：“在中国电信的创新转型之中，新业务的发展是最重要的。”
    张继平介绍了中国电信近几年的三大创新改革:
    一、互联网思维改造。中国电信不断尝试互联网思维，对传统业务流程、设施、观念进行升级改造，使得传统业务更能适应移动互联网业务的发展需求。“新的业务领域遵循互联网化的发展方式。”他举例介绍，中国电信与网易合作的易信，在7个月内发展了超过1亿用户，成为国内第三大社交APP
    第二、创新组织。近两年来，中国电信一直推进“化小核算单元”经营，希望通过改革方式焕发中国电信几十万人的活力。同时，对于新的互联网业务，实施隔离的运营机制，让新的产品在新的环境下运营。2011年起，中国电信8大基地全部完成了公司化运作，吸收了外部资本、帮助中国电信优化运营模式。
    第三、开放合作。张继平介绍，近年来中国电信通过有线宽带资源开放、驻地网合作、虚拟运营商引入等措施，与更多社会资源尝试合作共赢。“当然，在这方面，我们还有很长的路要走。”
    张继平表示：“中国电信在适应创新变革的环境，使得我们能够焕发老企业的青春。”
</t>
    <phoneticPr fontId="97" type="noConversion"/>
  </si>
  <si>
    <t>中国联通携手华为成立骨干网400G/1T联合创新中心</t>
    <phoneticPr fontId="4" type="noConversion"/>
  </si>
  <si>
    <t xml:space="preserve">    中国联通和全球领先的信息与通信解决方案供应商华为今日联合宣布，双方在深圳成立骨干网400G/1T联合创新中心。该中心主要聚焦于400G/1T核心路由器平台验证，研究40G/100G网络的平滑演进，并借助先进的400G/1T平台，提升骨干网建网效率。双方合作可进一步加强骨干网络SDN技术研究，推动中国互联网络在新一轮革新浪潮中，抢占技术制高点。
    建设网络强国是实现工业化、城镇化、农业现代化的重要手段，更是提升国家综合实力，实现中国梦的必由之路。随着移动互联网产业的迅猛发展，云计算数据中心业务的兴起，高清视频产业链的成熟，数字洪水给中国联通现有骨干网络带来了极大的挑战。IP骨干网作为互联网最核心的层次和具有战略高度的国家基础设施工程，其演进方向的选择和关键技术的选用一直是中国联通网络建设的重要课题。
    中国联通聚焦面向未来的前沿技术创新和实践，携手华为率先成立骨干网400G/1T联合创新中心，对未来骨干网演进方向和新技术应用领域进行研究，主要覆盖：400G/1T核心路由平台验证，在转发性能、系统可靠性、路由收敛能力等方面进行深度分析和测试；探讨骨干网从40/100G向400G/1T平滑演进方案，如何最大限度的保护网络现有投资，实现可持续演进；基于何种方式实现高效建网，制定核心网络的绿色节能关键标准；结合最前沿的SDN理念与技术，在骨干网创新地实现流量优化控制，缓解骨干网局部拥塞，提升整网资源的利用率。
   “我们很高兴和华为在骨干网高端核心路由器领域展开合作，希望联合中心能在该领域持续创新，推动骨干网络技术进步，最终实现网络强国的“中国梦”。我们充分认识到建设网络现代化的重要性和必要性，期待联合创新中心的后续研究成果能进一步为中国联通的客户创造更多价值。”中国联通集团网络公司副总经理兼网络建设部总经理张智江表示。
    华为固定网络产品线总裁查钧表示：“本次骨干网400G/1T联合创新中心的成立，标志着中国联通与华为在IP骨干网上 的创新合作又上了一个新台阶。此次合作，整合了中国联通在通信基础设施建设、运维及业务发展研究的独特优势，以及华为在IP领域的领先技术实力和全球范围的丰富商用交付经验，引领中国联通的骨干网全面进入400G时代，共同应对互联网应用与流量快速增长的挑战。华为将本着开放、合作、创新、共赢理念，继续携手中国联通打造全球领先的面向云时代的169互联骨干网。 ”
</t>
    <phoneticPr fontId="4" type="noConversion"/>
  </si>
  <si>
    <t xml:space="preserve">    8月14日下午，中国移动董事长奚国华在中期业绩记者会上表示，今年目标是将营销费用及手机补贴开支削减200亿元。在“营改增”影响下，4G手机的补贴必须要降低。
    去年中国移动手机补贴达340亿元，按照计划，今年将削减至210亿元以内，其中上半年已经使用153亿元。
    奚国华表示，由于三大运营商共同降低营销费用，所以不会影响市场竞争。在中国联通宣布参与后，他表示中国电信也会削减开支。
</t>
    <phoneticPr fontId="97" type="noConversion"/>
  </si>
  <si>
    <t>奚国华：今年削减200亿元营销与补贴开支</t>
    <phoneticPr fontId="97" type="noConversion"/>
  </si>
  <si>
    <t>中国移动发布2014年上半年财报</t>
    <phoneticPr fontId="97" type="noConversion"/>
  </si>
  <si>
    <t xml:space="preserve">    2014年上半年，中国移动营运收入达到3247亿元，同比增长7.1%；其中，通信服务收入为2979亿元，同比增长4.7%。数据业务收入达到1219亿元，同比增长27.8%，占通信服务收入比重上升至40.9%，其中无线上网业务收入达到720亿元，同比增长51.8%，同时，受“营改增”、网间结算标准调整等政策性因素影响，盈利水平有所下降，但继续保持同业领先。股东应占利润为577亿元，同比下降8.5%；EBITDA为1183亿元，同比下降4.4%，EBITDA率为36.4%，占通信服务收入比为39.7%。
    4G发展强劲，流量收入增长成为收入增长的主要推动力
    截至2014年6月底，中国移动客户总数超过7.9亿，比去年年末增长2341万。集团客户数总数达327万家，集团通信及信息化收入快速增长。
    4G发展态势良好。中国移动去年12月获发4G牌照后，率先推出4G商用服务，截至2014年6月底，4G客户已达1394万户。与此同时，中国移动快速建网，形成了网络能力，并充分尊重客户的自主选择，通过优化流量资费、提供便捷迅速升级服务、日益丰富4G终端等举措，积极推动4G客户发展，客户规模呈现加速增长态势。
    流量经营成效显著。中国移动顺应流量需求迅猛增长的趋势，推出多款以流量为主的资费套餐，移动数据流量同比增长91.4%，无线上网业务收入同比增长51.8%，占通信服务收入比重达到24.2%，流量收入增长成为收入增长的主要推动力。
    终端销售规模优势凸显。2014年上半年，全渠道销售TD手机1.2亿部，销量的大幅提升带动2G客户加速向3G和4G转移。终端销售为存量经营与流量经营提供了有力支撑，并为4G终端产业注入新活力。
    加快战略转型，持续推进存量经营、流量经营和集团客户经营三大驱动力及新业务发展
    面对复杂的竞争形势，中国移动持续推进存量经营、流量经营和集团客户经营三大驱动力与新业务发展，加快战略转型，推动公司发展从语音经营向流量经营、从移动通信业务向创新性全业务、从通信业务向数字化业务的转变。
    深化四网协同发展。目前，中国移动已开通41万个4G基站，覆盖超过300个城市，建成了全球最大的4G网络，并力争到年底实现全国绝大多数城市及县城城区的连续覆盖、重点乡镇的有效覆盖，力争早日实现VoLTE试商用。充分利用3G网络现有资源和承载能力，提升客户体验，做好客户维系；持续做好2G网络维护，保持语音品质优势和网络效率；有效发挥WLAN的承载效率和分流作用，满足流量需求。目前，3G/4G流量占移动数据流量比已达44%。同时，坚持“智能管道、开放平台、特色业务、友好界面”的方针，结合传统运营商的优势和移动互联网的特点，积极拓展移动互联网业务。2014年上半年，中国移动已推出“和沟通”、“和生活”、“和娱乐”、“和家庭”、“和商务”五大聚合产品平台。
    在终端领域，中国移动大幅降低销售渠道成本，丰富终端款型，并推出自主品牌五模十频千元手机M811有效引导行业走向在集客经营领域推出汽车前装等自主品牌产品创新合作模式在国际业务领域在全面落实国际漫游语音1/2/3元区的基础上国际漫游3/6/9元流量包覆盖了80个主要方向，同时大力拓展4G国际漫游。</t>
    <phoneticPr fontId="97" type="noConversion"/>
  </si>
  <si>
    <t>中国移动光分路器集采 烽火通信彰显行业领军地位</t>
    <phoneticPr fontId="4" type="noConversion"/>
  </si>
  <si>
    <t xml:space="preserve">    近日，中国移动2014年光分路器集采结果出炉，烽火通信凭借在ODN领域深厚的技术积累成功中标，份额名列前茅。这是公司继连续多年稳居中国电信、中国联通光分路器集采一类供应商名单以来，于中国移动ODN市场取得的重大突破，标志着烽火通信全面占领国内FTTH核心光器件市场高地，再次彰显出公司在ODN领域的行业领军地位。　　　
    本次集采项目，是中国移动时隔两年后再次启动光分路器产品集采，也是移动正式获得固网运营牌照之后的首次集采，超过200万套的招标规模也从侧面显示出中国移动集团加大固网宽带建设投入的决心。　　　
    面对巨大的建设规模，中国移动提高了厂商入围门槛。在资格预审环节，对厂商生产检测设备、销售业绩、注册资金等等硬性指标都做出了严格规定，并加强了厂验的考核力度。经过层层筛选，进入正式投标阶段的厂家数量仅有19家。面对激烈的竞争，烽火通信凭借着多年积累的雄厚技术实力、对产业链上下游的深度把控、营销服密切配合对投标文件细节的高度重视，最终脱颖而出，顺利入围。　　　
   “沧海横流方显英雄本色”，经过多年努力，烽火通信已经形成了国内首屈一指的光分路器生产及品质保证能力，引领行业技术标准与新产品开发风向标，产品遍布国内31个省市直辖市自治区。烽火通信将以实际行动，进一步夯实基础，深化客户需求分析，充分挖掘市场潜力，帮助客户构建一张优质稳定、维护高效的光纤基础网络。
</t>
    <phoneticPr fontId="4" type="noConversion"/>
  </si>
  <si>
    <t>ABI：LTE-A部署2014年获重大突破</t>
    <phoneticPr fontId="4" type="noConversion"/>
  </si>
  <si>
    <t xml:space="preserve">    北京时间8月14日下午消息（蒋均牧）LTE-Advanced网络部署在2014年正成为可触摸的现实。截至第一季度末，ABI Research估计全球范围有60张LTE-A网络在试验、承诺商用和商用部署之中。承诺商用的网络中22张来自西欧、16张来自亚太、5张来自北美。
    除此之外，LTE语音（VoLTE）通过在提供移动宽带的同时以可靠和可盈利的方式提供语音服务，在2014年正赢得市场。
   “载波聚合（CA）是LTE-A最重要的特性，帮助移动运营商利用所有频谱资源来提高数据速率。在法国，布依格电信（Bouygues Telecom）率先利用载波聚合于2014年6月中旬在6个城市推出LTE-A，Orange和SFR也都宣布将商业部署LTE-A。”ABI Research分析师Marina Lu评论说。
   “除了载波聚合，LTE-A还结合了其他增强功能，诸如先进的天线技术、干扰管理和异构网络的高效使用。”
    从全球来看，最近完成的和未来短期内的4G频谱拍卖中，约有四分之三即将到来的拍卖将在拉美、亚太和非洲举行。
   “迄今为止，大多数欧洲和亚太、中东发达国家的移动运营商已经获得了4G频谱。”ABI Research副总裁兼实践主管Jake Saunders表示，“一场重要的1700MHz和2100MHz频谱拍卖将于2014年11月在美国举行。预计AT&amp;T、Verizon无线等主要美国运营商之间的竞争将非常激烈。”
</t>
    <phoneticPr fontId="4" type="noConversion"/>
  </si>
  <si>
    <t>歌华有线正式推出手机电视与互联网电视内容服务平台</t>
    <phoneticPr fontId="4" type="noConversion"/>
  </si>
  <si>
    <t xml:space="preserve">    北京京歌华有线电视网络股份有限公司（以下简称“歌华有线”）在昨晚发布公告称，按照国家新闻出版广电总局《关于同意北京广播电视台开展移动通信网手机电视内容服务和互联网电视内容服务的批复》要求，已完成了手机电视内容服务平台和互联网电视内容服务平台建设，并分别与国家新闻出版广电总局批准的手机电视集成播控平台运营机构、互联网电视集成播控平台运营机构签署了合作协议，完成了联网对接。
    日前国家新闻出版广电总局下发了《信息网络传播视听节目许可证》，许可证内容如下：
    移动通信网手机电视
    业务类别：手机电视内容服务 播出名称：歌华手机电视 服务内容：新闻、影视剧、文娱、专业类节目的点播服务 接收终端：手机等手持终端设备 传输方式：专线接入手机电视集成播控平台，再由集成播控平台负责接入移动通信网络手机电视分发系统 传输范围：全国 二、互联网电视
    互联网电视内容服务
    播出名称：歌华互联网电视 服务内容：运营和管理互联网电视内容服务平台，开办新闻、影视剧、文娱、专业类节目的点播服务 接收终端：电视机 传输方式：通过互联网电视集成平台提供的路径和技术支持进行传输 传输范围：全国
    歌华有线在公告中指出，上述两项业务的开展，有利于公司融合体制内外资源，加快公司改革创新和实质性转型及跨越式发展步伐，加速由单一有线电视传输商向全业务综合服务提供商、由传统媒介向新型媒体战略转型，落实“一网两平台”的发展战略；有利于公司完善生态产业链，协同开发上下游产业链资源，依托北京布局全国，拥抱互联网，实现跨区域、跨网络、跨终端的覆盖，提升户均ARPU值，培育新的利润增长点。
</t>
    <phoneticPr fontId="4" type="noConversion"/>
  </si>
  <si>
    <t>俄将建立全球保密卫星通讯系统</t>
    <phoneticPr fontId="4" type="noConversion"/>
  </si>
  <si>
    <t xml:space="preserve">    通讯保密已成为各国军方都必须面对的难题。据俄媒14日报道，为确保保密移动通讯，俄罗斯政府计划耗资数百亿卢布建立一个能保障全球通讯保密的高级卫星通讯系统。
    报道称，俄罗斯正计划建立“椭圆”航天通讯综合体系统。该项目将耗资656亿卢布(约合112亿人民币)。未来“椭圆”系统将服务于国家领导和军方受保护的通讯装置。按计划，该系统将由四颗新一代“急使M1”、“急使M2”卫星组成。卫星上将安装有星载转播器和操纵空中运行设备。据介绍，到2020年，该系统可同时为近百万个用户终端提供服务。
    俄总统普京14日则表示，俄军将装备世界其他国家没有的现代化进攻与防御性武器。他在雅尔塔会见国家杜马各政党党团成员时说：“这些最现代化的武器会让我们的合作伙伴感到欣喜。其中战略进攻性武器已众所周知，另一些武器我们目前还不方便谈论，合适时我们会公开。”俄新网14日称，俄印已着手开发最新型迷你版“布拉莫斯”巡航导弹，首次试射这种导弹应该在2017年。
</t>
    <phoneticPr fontId="4" type="noConversion"/>
  </si>
  <si>
    <t>IDC：第二季度全球智能手机出货量首次突破3亿</t>
    <phoneticPr fontId="4" type="noConversion"/>
  </si>
  <si>
    <t xml:space="preserve">    北京时间8月14日晚间消息，市场研究公司IDC公布的最新报告显示，2014年第二季度，全球智能手机出货量首次超过3亿部，达到3.013亿部，较2013年同期的2.405亿部增长25.3%。
    第二季度，Android和iOS在全球智能手机市场的份额总和达到96.4%，其他操作系统的市场份额均很低。其中，Android手机的出货量为2.553亿部，同比增长33.3%，市场份额为84.7%，高于2013年同期的79.6%。iPhone的出货量同比增长12.7%，至3520万部，市场份额为11.7%，低于2013年同期的12.7%。
    IDC手机团队研究经理雷蒙·拉马斯(Ramon Llamas)表示：“随着许多OEM合作伙伴专注于200美元以下市场，Android在新兴市场取得了快速发展。第二季度，58.6%已出货Android手机的无合约价格不到200美元，因此相对于其他设备极具吸引力。凭借近期推出的Android One，谷歌向Android厂商展示了100美元以下手机的参考设计，因此不到200美元的手机所占比例将进一步提升。”
    IDC全球季度手机追踪报告的高级研究经理梅丽莎·周(Melissa Chau)表示：“其他操作系统均受到沉重打击。Windows Phone于2010年推出，但到目前的市场份额都没有突破5%。而尽管获得了全球最大手机厂商三星的支持，但Tizen尚未进入排名前列。最大的障碍在于找到足够多合作伙伴，这不仅包括手机厂商，也包括开发者。许多开发者专注于两个最大的生态系统，从而使开发成本最小化。”
    2014年第二季度，Android创下新的市场份额记录，较3年前几乎翻番。三星再次处于领先，在所有Android手机出货量中占29.3%，但低于两年前的40.0%。自那时以来，其他公司，包括酷派、华为、联想、LG、小米和中兴的出货量均有所增长。
    根据历史数据，第二季度可能是一年中iPhone出货量最小的一个季度。过去两年，第三季度的iPhone出货量通常受到新产品推出的提振，因此通常大于第二季度。今年是否会发生同样的情况仍有待观察，业内普遍预计苹果发布大屏幕iPhone。
    Windows Phone的出货量同比出现下降，但环比上季度略有增长。目前Windows Phone已成为第三大智能手机平台。这一系统的OEM合作伙伴与一年前相比没有太大改变，但2014年下半年这样的局面可能会有所变化。新兴市场的多家厂商可能将推出Windows Phone手机，包括BLU、Micromax、Prestigio和Yezz。当前的Windows Phone厂商还包括富士康、金立、JSR、Karbonn、Lava、联想、LG、Longcheer和中兴。
    在连续3个季度出现环比下降之后，黑莓手机的出货量第二季度略有反弹，但较去年同期仍低78.0%。在执行战略的过程中，黑莓在关键市场之一，即亚太市场取得了一定进展，并在北美和西欧赢得了一些企业客户。
</t>
    <phoneticPr fontId="4" type="noConversion"/>
  </si>
  <si>
    <t>阿尔卡特朗讯为先锋蜂窝在美国中西部部署LTE叠加网络</t>
    <phoneticPr fontId="4" type="noConversion"/>
  </si>
  <si>
    <t xml:space="preserve">    阿尔卡特朗讯宣布，它将在美国中西部的俄克拉荷马州和堪萨斯州部署一张完全的4G/LTE叠加网络，以使先锋电话公司（Pioneer Telephone Cooperative）旗下的先锋蜂窝（Pioneer Cellular）能够向其客户提供移动宽带接入。
    农村地区对移动宽带的需求与城市地区的并无二致，然而，扩展农村地区的网络一直是一个挑战。
    在阿尔卡特朗讯的支持下，先锋蜂窝将向其遍布在俄克拉何马州47个郡县和堪萨斯州14个郡县的企业客户提供基于LTE的移动服务。
    最初将有25个地点的部署在2014年底前完成，最终的计划是叠加覆盖先锋蜂窝所有的网络。
    阿尔卡特朗讯正为先锋蜂窝提供端到端4G/LTE叠加解决方案，包括LTE无线接入网、IP移动分组核心网络（MME、SGW/PGW、PCRF）、用户数据管理器、IP移动回传（7705 SAR）以及相关部署和集成服务。
    财务条款尚未披露。
</t>
    <phoneticPr fontId="4" type="noConversion"/>
  </si>
  <si>
    <t>沃达丰变形记：固网从移动补充变为主业</t>
    <phoneticPr fontId="97" type="noConversion"/>
  </si>
  <si>
    <t xml:space="preserve">    沃达丰，这家多年前就崛起的移动通信巨头，曾几何时几乎成了移动通信企业的代名词，一度移动用户最多、业务遍布全球30多个国家和地区。但如今再看沃达丰，任何人已经不能以移动通信运营商来定义它了。经过数年筹谋，沃达丰已经从一家业务单一的移动通信运营商成功转变为全业务运营商。这样彻底、这样迅速的转型可以说在全球并不多见，值得我们关注。
    去掉“唯移动”标签
   “沃达丰现在是欧洲最大的固定宽带服务提供商之一。”不久前，沃达丰公司首席执行官维托里奥·克劳在公布该公司最新季度业绩时如此说道。
    沃达丰靠移动起家，靠移动发迹，在许多人眼中，沃达丰是全球最具代表性的纯移动运营商之一。因此，克劳的这番表述有着颠覆性的意味。那么沃达丰的经营数据是否能支撑得起克劳的这番表述？让我们来仔细看看。沃达丰官方发布的数据显示，截至今年6月底，其在欧洲共有870万固网宽带用户，超过了英国电信旗下的宽带用户总数，接近德国电信和Orange（原法国电信），这一用户规模确实可以令其跃居欧洲最大宽带服务商之列。不过值得注意的是，英国电信仅在英国经营宽带业务，沃达丰则通过网络合作的形式将宽带业务拓展到了众多欧洲国家。就在沃达丰发布业绩期间，该公司刚刚完成对西班牙有线电视服务商Ono的收购，交易金额为72亿欧元。如果将Ono的用户数计入，沃达丰的固网宽带用户总数则达到了1100万。据克劳介绍，沃达丰目前网络覆盖的欧洲家庭总数为4000万。
    固网从移动补充变为主业
    事实上，沃达丰向固网的转型并非一蹴而就，其今日状况也并非是当初目标初定时的设想。回首数年前沃达丰刚刚涉足固网业务时的情形，固网更多地被视为是对移动主业的一种补充，避免因缺失固网业务而流失客户。因此，早期沃达丰更倾向于通过合作或是购买资产的方式获得固网资源。但如今看来，固网已经成为了沃达丰的另一个主业，沃达丰开始在自建设施方面加大投入，这可以说是最令外界惊讶的。
   “我们希望发挥固网业务的价值，不仅仅是帮助移动业务打反击战。”克劳对沃达丰当前的策略作出了这样的解释。数字显示，在截至6月底结束的季度中，沃达丰的固网业务收入同上年持平，为17亿英镑（约合175.44亿元人民币），但在集团业务总收入中所占的比例则由上年的13%提升到了18%。不难看出，固网以外的业务正呈现下滑态势。据估计，固网业务收入占比将持续增加。这也从某种程度上说明，沃达丰向固网转型迫在眉睫，确实已经面临相当严峻的形势。
    从近几年沃达丰的动作来看，其在固网领域频频出手，其中不乏大手笔交易。就在公布最新业绩前不久，沃达丰宣布了在三个月内和葡萄牙电信签订的第二批光纤合作计划。双方将在葡萄牙部署和共享光纤网络，这项协议始于今年12月，为期25年，目标是在2015年中期覆盖150万户家庭，现已早于时间表完成了100万户的覆盖。通过此交易，沃达丰可借助葡萄牙电信提供的接入在明年年底向近200万户家庭提供高速宽带、固定电话和电视服务，且沃达丰可自行进行零售定价，保持了完全的自主权和灵活性。沃达丰目前在葡萄牙拥有超过540万移动用户和约24万固定宽带用户，其中近19万为电视用户。 
    在此之前，沃达丰同爱尔兰主导电力公司ESB签署了一项协议，计划利用后者的电网基础设施部署光纤网络。据悉，沃达丰和ESB将投资4.5亿欧元建设这一网络，将为此成立合资公司，各持有一半股份。新公司拥有60人的雇员规模。合资公司将建设和管理网络，向所有电信运营商提供批发接入。爱尔兰也将因此成为欧洲第一个利用全国范围内现有的电力基础设施部署光纤直接到家庭和企业的国家。按照计划，这一光纤网络初步将覆盖爱尔兰50座城镇的50万栋楼宇。网络部署利用的是ESB现有的架空或地下基础设施。
    此前，沃达丰在西班牙联合西班牙电信同Orange在FTTH网络建设上投资13亿欧元，预计到2017年将覆盖到600万家庭用户。此外，沃达丰此前斥资收购Ono也是为了发展在西班牙的光纤业务。沃达丰计划在光纤套餐中加入机顶盒，届时可提供多屏内容服务。但该机顶盒尚需时日面市。
周密筹谋果断转型
沃达丰的转型可以说是经过周密部署的。经过了10年的黄金增长后，移动业务近年来的增势明显放缓，业务收入增幅显著减小。此外，沃达丰针对用户的消费习惯也进行了全方位的调研。
早在沃达丰最初计划放弃“唯移动”战略之际，该公司就对用户的消费习惯进行过调查。调查显示，在家庭环境里，仅有4%的用户只使用移动通信，1.1%的潜在用户可能在未来只使用移动通信，而94.9%的用户则需要多种接入方式。欧洲30%~40%的移动电话业务发生在家里，美国的这个比例为40%~50%。如果移动运营商不能提供针对家庭的解决方案，将会丧失大量业务。因此，移动运营商纷纷设法进入家庭市场，希望从固网运营商那里分享住宅市场。汇丰银行的全球电信、媒体和科技研究部门负责人Stephen Howard表示，在欧洲，每个国家仅约有1.5个固定网络，一般欧洲国家的电信运营商配置都是有一家全国性固网运营商和一家有50%覆盖的有线电视公司，另外就是3~4家移动运营商。
确定了明确的转型方向后，沃达丰果断启动了高达71亿英镑的资本支出计划——春天计划，目的是建设现代化的固定和移动网络，主要内容包括新增4G、3G、光缆和宽带投资，在公司业务覆盖的市场中完善企业客户服务和用户体验，以满足全球日益增长的高速数据处理需求。目前，该项目仅完成了25%。
而在此前，通过2012年收购大东环球和新西兰的TelstraClear以及去年10月以77亿欧元的价格获得了德国头号有线电视公司Kabel Deutschland的控制权，沃达丰已经从一定程度上弥补了自己在固网方面的短板。 “目前在一定时间内，在一些国家还有纯移动运营商发展的空间。”沃达丰频谱策略负责人Andy Hudson说，“但我不认为我们还能在未来10年内保持这一观点。”
到目前为止，沃达丰并未在英国本土推出面向消费者的固定宽带业务。但从克劳的几番暗示来看，外界猜测这一业务不久即将推出。事实上，在英国，宽带市场的竞争相当激烈。除几家有多年运营经验的宽带服务商外，英国最大的移动通信运营商EE不久前也杀入了这一市场。EE发布的最新数据显示，该公司第二季度新增了3万固网宽带用户，使得用户总数达到77.5万。此外，卫星服务商BSkyB一直在宽带领域颇有建树，其在截至6月底的12个月中新增了34.1万宽带用户，使其宽带用户总数达到520万。可以说，沃达丰如若进军这一市场将面临不小的竞争压力，但这也从某种程度上表明了该公司向固网转型的决心和力度。
</t>
    <phoneticPr fontId="97" type="noConversion"/>
  </si>
  <si>
    <t>摩托罗拉二季度智能手机销量同比翻倍</t>
    <phoneticPr fontId="4" type="noConversion"/>
  </si>
  <si>
    <t xml:space="preserve">    市场研究机构称，在Moto G和Moto E智能手机的推动下，摩托罗拉移动实现了出乎意料的反弹，不过日益激烈的市场竞争和被联想收购后的不确定性给该公司的未来蒙上了一层阴影。
    ABI Research发布的数据显示，今年第二季度，摩托罗拉移动售出了860万部智能手机，高于今年第一季度的650万部，比上年同期更是增长了一倍多。这些数据与苹果和三星相比仍然差距甚远，第二季度苹果和三星的智能手机销量仍然是3520万部和7500万部，但是摩托罗拉移动的现状远远好于一年前外界的预期。
    ABI Research高级主管尼克·斯宾塞（Nick Spencer）表示：“坦白讲，这家公司的复苏令我略感惊讶。我并没有预料到摩托罗拉会以一种有效的方式反弹，但它确实做到了。”
    另一家市场研究机构CCS Insight研究主管本·伍德（Ben Wood）持同样的观点。“如果一年前你问我摩托罗拉，我会说它正处于一条被人遗忘的轨道上。”伍德说。
    摩托罗拉的复苏与谷歌的关系并不大。三年前的这一周，谷歌宣布收购这家手机生产商。这笔交易给摩托罗拉带来了新的希望，但是谷歌并没有与这家公司建立起密切的运营关系，现在又计划把它出售给联想。
    被谷歌收购之后，摩托罗拉用了两年多时间才推出一款与消费者引起共鸣的手机。它的第一部手机是主打高端市场的Moto X，但并没有使用最新的部件，希望依靠软件功能来吸引消费者。事实证明，这是对市场形势的错误判断。
    但受益于LTE版的Moto G手机，摩托罗拉手机销售形势开始好转。显然，这家公司已经找到了取胜之道，推出了多款功能强大、价格低廉的手机，吸引了众多消费者。
    本·伍德说：“随着市场对旗舰型手机的需求减弱，很多人想要购买不受协议捆绑的手机，摩托罗拉的Moto G和Moto E趁势而入。”
    低价市场的竞争
    将高配置与低价格结合起来，这项战略并非摩托罗拉复苏的唯一原因。
    市场研究公司Gartner研究主管罗贝塔·科萨（Roberta Cozza）认为，摩托罗拉的产品避免了其他Android手机的拥挤界面，这一做法也起到了推动作用。尽管美国仍是摩托罗拉的重要市场，但它在印度市场的发展，以及重返欧洲市场，都提升了产品销量。
    摩托罗拉预计会在不久后推出Moto G和Moto X的后续产品，但随着低端智能手机市场越来越受重视，Moto G面临的竞争也会越来越激烈。
    本·伍德说：“现在摩托罗拉做得不错，但其他厂商正密切关注着它的成功，可以预计，今年剩余时间，我们会看到其他大型手机厂商推出多款价格低廉的Android设备。”
    三星已经透露出越来越重视低端市场的迹象。目前来看，三星仍是全球最大的智能手机生产商，但是第二季度面临的形势不容乐观。与摩托罗拉一样，中国和印度的本土手机厂商也在低端手机的风靡浪潮中趁势发展。
    分析人士认为，尽管面临更多竞争对手，Moto G仍有机会再次风靡，但是Moto X在高端市场的成功就很难复制了。科萨说：“这部分市场已经非常饱和，很难做到出类拔萃。”不过他认为，市场对于尝试三星以外的Android手机仍然抱有极大开放态度。
    被联想收购后的未来
    被联想收购之后，摩托罗拉的未来仍然存在不确定性。这笔交易仍在等待监管机构的批准，预计会在今年年底完成。本·伍德表示：“可以说，联想收购摩托罗拉的时机选择得非常恰当。”
    微软收购诺基亚之后，选择了大规模裁员，以期扭亏为盈。对此，伍德表示：“谷歌已经经历了这一阵痛。”或许摩托罗拉仍会亏损，但它现在已经进行了精简，成为一家专注于市场活跃领域的公司。
    联想面临的挑战是确定恰当的品牌战略。十年前收购IBM旗下的PC业务时，联想只需要处理誉满全球的Think品牌。这一次，联想需要整合摩托罗拉旗下的Vibe品牌和Moto品牌，并决定如何使用摩托罗拉这一名称。
    但有一点可以肯定，如果想要继续摩托罗拉的复苏趋势，联想在整合方面绝不能浪费时间。本·伍德认为，联想不仅要让摩托罗拉的供应链顺畅运转，还应当遵循摩托罗拉现有的路线图，而不是浪费时间重新考虑。
    伍德认为，联想还要谨慎行事，不要对摩托罗拉的产品成本进行大幅改动，因为“在那个价格区间，摩托罗拉手机的颜色、材料和做工都非常出色”。他表示：“与联想自己的Android产品相比，他们也未必能达到这样的高度。”
</t>
    <phoneticPr fontId="4" type="noConversion"/>
  </si>
  <si>
    <t>思科为何要裁员6000人？华为逼得太紧</t>
    <phoneticPr fontId="4" type="noConversion"/>
  </si>
  <si>
    <t xml:space="preserve">    受国际竞争压力增大的影响，继过去5年裁员近2万人之后，思科在周三披露将裁员6000余人。
    思科在国际市场面临的主要压力来自于中国最大的网络设备制造商华为。市场调研公司Infonetics Research联合创始人、首席分析师迈克尔·霍华德（Michael Howard）表示，华为在亚洲、非洲和拉美市场的业务取得了长足进步，而这些市场过去一直是思科用于提升业绩的主要市场。
    思科早已与华为交恶。此前，思科曾控诉华为剽窃其知识产权，并使用低于成本价销售产品的反竞争行为获取市场份额。2012年，众议院常设情报委员会（House Permanent Select Committee on Intelligence）曾发布报告，称华为和另外一家中国厂商中兴通讯与中国政府有着密切联系，他们的产品有损于美国国家安全。虽然这种做法限制了华为和中兴通讯在美国的业务，但是两家公司在全球其它市场均取得了长足的进步，并不断的蚕食思科的市场份额。
    霍华德表示，过去的两年间，华为在销售给电信运营商的、市场规模达到146亿美元的路由器市场增长速度最快。中兴通讯的市场份额同样也获得了提升。这些，均以蚕食思科的市场份额为代价。
    不过即便是如此，思科依旧是路由器市场的巨无霸，而且可能会一直是这样。虽然华为和中兴通讯无法在全球最大的经济体美国市场获得订单。但是这两家企业在欧洲等市场的优势，凸显了思科在海外市场面临的威胁。思科首席执行官约翰·钱伯斯（John Chambers）在周三的分析师电话会议中就表示，海外业务给公司业绩构成了很大程度的影响。
    华为和中兴通讯目前在中国市场具有绝对的优势，许多企业和政府机构都优先采用上述两家公司的产品。
    思科发言人约翰·恩哈德（John Earnhardt）周四强调，公司在一些领域进行裁员的同时，也会在一些领域招聘新员工，思科的员工总数与上一财年不会发生变化。过去5年间，虽然思科裁员近2万人，但公司的员工总数仍增长了约8000人。2004年，在华为同意调整公司部分产品的源代码以解决思科的抱怨之后，思科取消了对华为发起的专利侵权诉讼。
</t>
    <phoneticPr fontId="4" type="noConversion"/>
  </si>
  <si>
    <t>三星2亿美元收购智能家居初创企业SmartThings</t>
    <phoneticPr fontId="4" type="noConversion"/>
  </si>
  <si>
    <t xml:space="preserve">    据英国路透社8月14日消息，三星电子公司收购美国智能家居初创企业SmartThings。三星公司没有公布这次交易的价格。据TechCrunch博客7月消息，此次交易三星将支付超过2亿美元(约合人民币12.3亿元)。
    SmartThings隶属于Physical Graph公司，2012年登陆众筹平台Kickstarter。SmartThings移动应用平台可以控制电灯、温度调节器等连接到网络的设备。该公司称有5000位开发者构建设备以连接至SmartThings开放平台。目前SmartThings已经融资超过1550万美元(约合人民币9535.9万元)，投资方包括Greylock以及俄罗斯投资者Yuri Milner等。SmartThings在被收购后仍将独立运行，但公司将由华盛顿特区迁至加利福尼亚州的帕罗奥图。
    科技企业紧盯物联网智能市场，生产能联网的报警器、电视机以及电灯。但是智能家居产品兼容性有待提高。大型科技企业正寻求通过合作以制定下一代智能产品的通用标准。苹果公司以严格控制其产品与其他公司产品的交互而出名，于7月推出了针对智能家居的全新整合套件HomeKit。同时，谷歌公司的Nest与包括惠而浦公司、电灯生产商LIFX等公司合作，将其产品与温度控制与烟雾探测相结合。韩国电子制造商紧跟物联网潮流，继苹果公司和谷歌公司之后，进军智能家居领域。三星公司与英特尔公司和戴尔公司合作，已经开发出与互联网相连的电冰箱和洗衣机。高通公司与微软联手形成竞争同盟。
</t>
    <phoneticPr fontId="4" type="noConversion"/>
  </si>
  <si>
    <t>国美推出购物送话费业务</t>
    <phoneticPr fontId="4" type="noConversion"/>
  </si>
  <si>
    <t xml:space="preserve">    继京东推出购物送语音、流量后。国美极信推出了更为彻底的优惠，购物送话费。据了解，8月15日起，凡在国美门店消费超一定数额的用户，均可获赠不同档位的极信通信话费。客户当日购买家电金额累计越多，可得到的话费优惠券也就越多，最高可享受到两年通信免费。以极信1700号段为例，消费者当天购家电消费只要达到6888元，即可得到话费优惠券968元，客户以此话费优惠券办理极信80元套餐（合约一年），每月返还80元，用户即享受一年免费打活动；如客户当天累计消费金额达到9888元，即可以获赠的1448元话费优惠券办理极信60元套餐（合约2年），每月返还60元，用户将免费通话两年。
    目前，在套餐方面，本次活动覆盖了包括极尚 均衡版-C套餐/W套餐、极尚 上网版-C套餐、极尚 贴8-W套餐在内的全部极信通信套餐。与此同时，除新入网用户外，此前已经入网的老用户也可参加本次活动。
    此外，8月15日起国美在线同时启动“话费充值50元送50元并加送50元全场代金券”活动。活动期间，凡是在国美在线为极信通信号码充值50元，即可在获赠50元话费的基础上，再额外获得一张价值50元的国美在线全场代金券。从8月15日起，国美在线平台也将开启极信通信号码的销售业务。届时，消费者可通过登录国美在线网站进行极信通信号码的购买，同时，极信通信零零套餐（0门槛，用户用多少算多少，阶梯定价）以及贴8套餐（8元叠加套餐，含50分钟语音或40M流量）将同步在国美在线开始销售。
</t>
    <phoneticPr fontId="4" type="noConversion"/>
  </si>
  <si>
    <t>商务部最终裁定对印度单模光纤征反倾销税</t>
    <phoneticPr fontId="4" type="noConversion"/>
  </si>
  <si>
    <t xml:space="preserve">    8月13日，商务部发布2014年第56号公告，终裁决定自8月14日起，对原产于印度的进口单模光纤征收反倾销税，实施期限为5年。
    公告称，经调查，商务部最终裁定，在本案调查期内，原产于印度的进口单模光纤存在倾销，中国国内产业受到实质损害威胁，且倾销与实质损害威胁之间存在因果关系。根据《中华人民共和国反倾销条例》有关规定，商务部决定，自2014年8月14日起, 对上述产品征收反倾销税。进口经营者在进口上述产品时，应依据公告中列明的各公司税率缴纳反倾销税。
    应国内产业的申请，商务部于2013年8月14日正式对上述产品进行反倾销立案调查，并于2014年5月13日初裁决定对上述产品采取临时反倾销措施。
</t>
    <phoneticPr fontId="4" type="noConversion"/>
  </si>
  <si>
    <t>工信部：7月份4G手机出货量1542万部</t>
    <phoneticPr fontId="4" type="noConversion"/>
  </si>
  <si>
    <t>国务院：取消广电“境外电子出版物”审批职能</t>
    <phoneticPr fontId="4" type="noConversion"/>
  </si>
  <si>
    <t xml:space="preserve">    国务院8月13日日在中央人民政府网发布公告称，取消新闻出版广电总局的“电子出版物出版单位与境外机构合作出版电子出版物”审批职能。业内人士称，取消合作出版境外电子出版物审批后，或将为同属电子出版物的电子游戏出版松绑。
    在日前举行的第十二届中国国际数码互动娱乐展览会（ChinaJoy）产业高峰论坛上，新闻出版广电总局副局长孙寿山作了题为《勇于担当，不负使命，共同促进中国游戏出版产业健康繁荣发展》的主旨讲话。针对上海自贸区设立后游戏的审批管理办法他特意做了说明。
    孙寿山称，依据总局工作职责，对于游戏机内置的游戏和通过磁卡、光盘等介质导入的游戏，其著作权若属外资企业或者外国公民，将按照出版境外著作权人授权的电子出版物管理办法进行管理。其著作权若属内资企业或者中国公民，则由电子出版社出版。对于通过网上下载的游戏机游戏，则按照网络游戏出版审批管理办法进行内容管理。
    国务院取消电子出版物出版单位与境外机构合作出版电子出版物审批后，对于即将入华的XBOX ONE、PlayStation等游戏产品无疑是个利好消息。但业内人士对搜狐IT表示，出于对于游戏的内容把控要求，国家仍将执行相关的规定：
    1、游戏运营备案仍需要经过文化部的审批。
    2、进口网络游戏仍需要经过文化部的审批。
    3、根据《电子出版物管理规定》要求，含有相关内容的电子出版物仍然属于禁止之列。
</t>
    <phoneticPr fontId="4" type="noConversion"/>
  </si>
  <si>
    <t xml:space="preserve">铁塔公司拟10月正式运营 预计3年内收入达221亿
</t>
    <phoneticPr fontId="4" type="noConversion"/>
  </si>
  <si>
    <t xml:space="preserve">    8月14日消息，铁塔公司(三大运营商共同出资设立的中国通信设施服务股份有限公司)随着宣布对外公开选聘省级分公司总经理，铁塔公司开始逐渐步入实际运营。目前地方的组织构架已在同步规划中，铁塔公司有望在10月正式投入运营。
    目前铁塔公司已经制定未来三年的工作计划，到今年年底前，负责所有三大运营商新建铁塔以及无源系统，三大运营商均要向其租赁。
    从2015年开始，将陆续收编三大运营商存量铁塔，包括机房和机房内的有源设备，同时逐步收编存量基站站址和所有室内分布系统。到2016年中期，完成铁塔公司向“通信基础服务公司”转变。预计2020年，铁塔公司的收入可以达到221亿元，总资产规模690亿元。
    铁塔公司任职资格如下，年龄方面要求52周岁以下，履历方面则要求有丰富的业内经验。三家电信运营企业参与选聘的人员要求任省分公司副总及以上职务，副职要求具备2年及以上任职经历，有分管网络建设维护的工作经验，或具有地市正职经历，副省级城市分公司和省会城市分公司总经理3年及以上任职经历。
    工信部参与选聘的人员要求2年及以上副局级任职经历，并具有通信建设维护相关工作经验。聘用人员实行任期制，任期三年。
</t>
    <phoneticPr fontId="4" type="noConversion"/>
  </si>
  <si>
    <t>中移电子商务公司获基金销售支付结算牌照</t>
    <phoneticPr fontId="97" type="noConversion"/>
  </si>
  <si>
    <t xml:space="preserve">    8月13日，中国移动理财产品“和聚宝”正式上线。此前的8月7日，中国证券监督管理委员会正式向中移电子商务有限公司颁发了基金销售支付结算牌照，标志着中国移动正式获准开展“和聚宝”基金理财业务，同时也代表中国移动获得了进入“互联网金融”市场的入场门票。
    记者了解到，中国移动“和聚宝”已于8月13日正式上线并在湖南试点销售，这是中移电子商务有限公司推出的首款基金理财产品，类似于支付宝公司的“余额宝”，用户将钱存入“和聚宝”后，即可享受“和聚宝”专属货币基金带来的收益。“和聚宝”收益可达活期利率的十余倍，并且资金流转便利，可通过储蓄卡网银以及和包账户余额进行资金的转入，同时支持实时取现（两个小时内到账）。据了解，“和聚宝”待各项支撑到位后将面向全国开放销售。
    “和聚宝”还将与移动主营业务深度结合，打造差异化竞争力，助力移动大市场发展。目前“和聚宝”资金已支持用于缴话费，并可办理自动缴话费业务。另外，“和聚宝”还将与移动大市场流量经营、存量经营、终端销售、营销活动等进行结合与创新。
</t>
    <phoneticPr fontId="97" type="noConversion"/>
  </si>
  <si>
    <t>印度：智能手机的新战场</t>
    <phoneticPr fontId="4" type="noConversion"/>
  </si>
  <si>
    <t xml:space="preserve">    正如苹果前CEO John Sculley所说，行业的下一个大事件已经非常明确了：印度，智能手机。“我已经同移动行业打交道很多年了，这是全球最令人激动的机遇。”Sculley说，“印度的智能手机正在以难以置信的速度增长……这将是个巨大的市场。”如今，智能手机制造商正在加速向印度市场的转移。
    印度智能手机市场潜力巨大
    有分析师预测，印度的智能手机市场规模将在今年内翻番。这样抢眼的增速在全球其他智能手机市场如今已经很难见到了，即使在中国和东南亚等新兴经济体没有从功能型手机升级到智能手机的用户数量也变得越来越少。
    约有6.5亿印度人已经拥有手机，以销售额计算，印度是世界上第二大市场。但在2013年，印度仅有4000万人购买了智能手机。同中国市场相比，仅相当于中国智能手机销量的十分之一。但这也是印度市场吸引人的原因。中国智能手机市场正趋于饱和，大多数人已经拥有智能手机，但还有数亿印度人正在考虑购买第一部智能手机，因此智能手机制造商正在涌入这一市场。
    从印度手机销售量来看，仍有超过八成为功能手机，但随着印度本土品牌主打低价位智能手机的策略奏效，带动2013年印度智能手机市场出现爆炸性成长。据统计，2013年印度智能手机全年出货为4110万部，比2012年大增172％，智能手机渗透率则为16.6％，比起2010年时渗透率还不到3.6％、2012年渗透率也才6.85％来说，成长速度的确惊人。
    据IDC统计，自2014年第一季度起，印度成为亚洲增长最快的智能手机市场，销售额接近去年同期的4倍。并且在未来5年中，每年至少增长40个百分点。韩国三星电子应该成为主要的受益者。这家全球最大的智能手机制造商控制着印度市场智能手机近三分之一的销售额。尽管这一优势由于激烈的竞争正在下滑。三星的一部分压力来自苹果，但苹果的iPhone手机在对价格更为敏感的市场销售不多。更多压力来自于三个更便宜的印度本土品牌，Micromax、Karbonn和Lava，这三家企业的智能手机占到印度智能手机销售额的三分之一。
    印度的电信运营商不为智能手机提供补贴，这意味着消费者要承担购买智能手机的全部成本。Micromax等公司为市场提供与iPhone规格类似，但使用安卓操作系统并且价格大幅缩减的智能手机。
    Micromax、Karbonn两大印度品牌更是挤压国际品牌，分占印度智能手机销量的第2、3名。
    这三家印度本土企业的优势在于渠道。而小米等企业则计划只在网上销售手机。尽管这将迫使苹果、三星提供更大力度的折扣应对，但三星印度公司的副总裁Asim Warsi表示，任何想要满足真正大众市场诉求的公司必须为经营成千上万的门店付出努力，因为大多数印度人还是通过这一渠道购买手机。
    进军印度绝非易事
    打入印度市场并不是件容易的事。在印度，电信基础设施匮乏，3G服务仍然昂贵，并且只有在主要城市才能享受。 语言也是一个问题。在印度，10个人中只有一个会讲英语。印度全国使用十余种语言，这对于想在印度推出社交网站的公司无疑是一大考验，但这恰恰是升级手机最常见的原因之一。 
    但归根到底，抛开更快的网络连接或更精准的翻译，印度智能手机快速增长关键还在于价格的下降。因为，印度的人均收入水平更低，根据Gartner的数据，20%的中国家庭年收入达到4万美元以上，在印度这一比例仅有1.5%。在印度iPhone仍然是精英阶层的奢侈品。 
    那么印度的智能手机价格能有多低呢？
     Mozilla将要推出的一款火狐操作系统的手机售价仅为50美元，并计划在今年晚些时候推出售价为25美元的智能手机。
    印度国内其他手机厂商也推出低价手机，降低入门成本。印度手机厂商Karbonn 6月推出了Karbonn A50S廉价智能手机，尽管其售价约为44美元，但却拥有智能手机的大部分功能，比如触屏显示、网络连接、使用WiFi、下载应用、前后置摄像头、语音呼叫、短信以及双卡双待等。
    事实上，早在功能机时代，印度就是低成本手机的“天堂”，如今到了智能手机时代，低价策略更使得印度Micromax Informatics和Karbonn Mobiles从籍籍无名迅速蹿升为销量领先的手机生产商。六年前才创建的Micromax借助比国际知名品牌手机低30%的售价，在今年第二季度取代三星成为印度最畅销的手机品牌。
    不仅印度本土品牌，手机制造巨头也开始在印度市场走低价路线。印度人Sundar Pichai是谷歌公司负责安卓系统、谷歌浏览器和应用系统的副总裁。他表示：“每次我回到印度，看到手机能改变同胞们的生活，都会觉得很振奋。但是，让我感到非常痛心的是，只有10%的印度人有能力购买智能手机。我们希望能改变这种现状。”他希望能借助新的安卓ONE平台，帮助运营商设计出价格在100美元以下的高品质智能手机。Pichai说，这款手机将于今年秋季首先由印度运营商Micromax、Karbonn和Spice发售。
    同时，微软也希望能通过与Mircomax和Karbonn的合作，改进微软手机的性能。今年4月，微软宣布，计划向小尺寸设备免费提供Windows系统。对于制造低端智能手机来说，略小的屏幕更加有利。微软将在印度首发的产品为Canvas Win W092和Canvas Win W121，由Micromax负责发售，售价分别为110美元和160美元。
    除了传统的手机制造巨头，中国手机制造商作为手机制造业的后起之秀也将目光瞄向更关注价位而非品牌的印度消费者，小米、OPPO和金立等中国手机也开始进军印度市场。前不久小米在印度市场推出的“米3”的性能和三星Galaxy S系列手机相近，但价格仅为三星的三分之一。
    手机研究中心CCS Insight研究部负责人Ben Wood说：“10年前，手机技术还如此昂贵，而现在情况已经产生巨变。来自中国的硬件设备异常廉价，而且性能同样可靠。”
   “功能手机到智能手机的转变已经远远快过我们的预期。”IDC分析师Kiran Kumar说，“售价100美元以下的手机将迎来大增长，但我们还没有看到价格触底。”
</t>
    <phoneticPr fontId="4" type="noConversion"/>
  </si>
  <si>
    <t>中电信携手电商拓展4G布局 渠道变阵扩充产业联盟</t>
    <phoneticPr fontId="97" type="noConversion"/>
  </si>
  <si>
    <t>日本电信巨头NTT将建印度最大数据中心</t>
    <phoneticPr fontId="97" type="noConversion"/>
  </si>
  <si>
    <t xml:space="preserve">    日本电报电话公司（简写为NTT）创立于1976年，是日本最大电信服务提供商——日本电信电话株式会社的全资子公司。Netmagic作为日本电信巨头NTT通信子公司，在孟买正筹备建设一个大型数据中心，据说该数据中心将在该地区最大的数据中心。
    Netmagic拥有在印度服务提供商中最大的数据中心。虽然经济增长缓慢，但是近年来印度的经济发展与其他国家相比还是足够的好。强劲的经济通常意味着一个蓬勃发展的IT服务市场，进而数据中心服务提供商如Netmagic也都谋求更高层面的发展。
    在2012年，日本电报电话公司在Netmagic已经拥有74%的股份，当时印度公司处在扩张模式，在国内或在纳斯达克上市，或被体量更大的玩家收购。 董事总经理兼首席执行官创始人Sharad Sanghi除了Netmagic，还拥有其他的公司。
    孟买未来的数据中心，被称为“孟买DC5”，将有300000平方英尺的数据中心容量。 “这将是在孟买最大的数据中心，”Netmagic总裁兼执行董事Gupta说。
    目前，最大的数据中心规模是一个200000平方英尺的设施，他说。
    Netmagic将数据中心落户在孟买将尤其有吸引力，因为孟买的经济水平好，基础设施完善，所以房价相比一般地区更贵，因此数据中心供应商通常更愿意建立市区范围之外。
    除了一个方便的位置，孟买拥有国际机场和一个可靠的电力基础设施。 印度其他数据中心的电网不稳定性在印度国内臭名昭著，迫使运营商依靠发电机来工作的时间太长。因而落户孟买能有效提供可靠的电力供应。
    这是该公司第二次从头开始构建自己的数据中心。 第一次是班加罗尔的DC2设施。除了这两个以外，其他设施都是靠租赁和改造来实现的。
    与IBM和亚马逊竞争
    NTT将整个项目基金定于2015年7月完成。 项目目前处于设计阶段，但在施工现场已经开始打地基，古普塔说。
    Netmagic目前在印度有八个数据中心，位于印度四个主要枢纽位置：四个在孟买，两个在班加罗尔，一个在Deli，一个在Chennai.而孟买的数据中心占了该公司一半的市场份额。
    “我们在印度看到印度经济和电子商务的巨大的潜力，”贝佐斯说。 “按当前的规模和增长率，印度有望让我们完成我们国家有史以来最快的十亿美元的总销售额。”
    古普塔拒绝透露是否在印度购买亚马逊数据中心空间，但也表示，大不知名电子商务公司也正在筹划购买。Flipkart公司，作为印度最优秀的电子商务公司之一，该公司在与亚马逊支出20亿美元，用于购买250架Netmagic DC4设施。Netmagic正在不断缩小服务范围。“我们不做任何其他业务，除了数据中心”Gupta说。这意味着该公司将提供如主机托管、带宽和远程协助等服务，但不会做网络收集或系统集成。 约70%的收入来自于管理服务。该公司还提供各种各样的云基础设施服务。 它在这个区域的主要竞争对手是亚马逊和IBM，古普塔说。在数据中心，其服务覆盖范围，从电力和冷却到管理操作系统和安全服务。 员工将借助数据中心帮助为企业提供管理服务或电子商务应用程序。
</t>
    <phoneticPr fontId="97" type="noConversion"/>
  </si>
  <si>
    <t>澳洲电讯控股Ooyala 为发力视频流媒体业务</t>
    <phoneticPr fontId="97" type="noConversion"/>
  </si>
  <si>
    <t xml:space="preserve">    据外媒ZDNET消息称，澳洲电讯将以2.7亿美元的价格收购硅谷视频流媒体及分析公司Ooyala。在过去的两年内，澳洲电讯一共为Ooyala投资了6100万美元，占据23%的股权，而此次2.7亿美元的投资将确保澳洲电讯以绝对的股东地位持有Ooyala公司98％的股权。目前，该交易还有待美国监管机构的批准。
    Ooyala 成立于2007年，公司目前拥有330名员工，2014年营收预计将达到6500万美元。Ooyala是一家提供网页视频解决方案的创业公司，但同Youtube或是Hulu不一样的地方在于，它主要提供后端的视频服务，比如视频分发和广告，核心业务则是出售网页视频的分析数据，让视频制作者能够了解他们应该多放一些什么类型的视频或是发布的时段。
    澳洲电讯CEO David Thodey表示，此次投资是布局全球应用及平台组的市场计划的第一步。作为通讯巨头，澳洲电讯曾向澳大利亚证券交易所表示，“网络视频软件打破了传统的商业模式”。考虑到核心业务与流媒体视频业务紧密相关，此次投资有助于提升澳洲电讯在视频行业的全球市场占有率。
    首席执行官David Thodey对外表示：“要将Ooyala打造成为一个世界领先的个性化视频平台公司。Ooyala 可以确保广播公司，运营商和媒体机构提供的数字电视和视频内容，通过任何终端设备在广大观众之间互相传播，并借助数字分析来为用户进行推荐，包括个性化的内容和广告投放。”
    一直以来，Ooyala 都为广播公司、付费电视运营商和网络媒体网站在全球范围提供解决方案。除了澳洲电讯之外，Ooyala的客户还包括ESPN，悠景，电讯传媒集团，戴尔，丝芙兰，Foxtel电视，NBC环球，喜剧中心，新闻集团和华盛顿邮报。Ooyala 以云服务的形式为用户提供个性化的视频平台。这可以为客户节省前期的视频基础设施的投资费用，从而提高他们在视频内容方面的回报。
</t>
    <phoneticPr fontId="97" type="noConversion"/>
  </si>
  <si>
    <t>瑞士电信网络全面升级：已超过一百万家庭和企业接入超宽网络</t>
    <phoneticPr fontId="97" type="noConversion"/>
  </si>
  <si>
    <t xml:space="preserve">       日前举行的2014年天翼手机交易会恰逢电信联通获得FDD/TDD LTE混合组网许可，中国电信联合三星、HTC、华为、联想、酷派、海信等国内外著名手机厂商，推出一系列支持电信4G网络的智能手机新品。随着中国电信4G网络布局推进，电信版4G智能手机的上市速度和种类明显加快。近期，海信玛卡珑、三星首款电信版4G终端GALAXY S5 G9009W、中兴青漾2、HTC One（M8）等电信版4G手机纷纷上市，为国内用户提供了更多选择。值得关注的是，中国电信在4G手机渠道上加入了更多的互联网因素，与京东达成战略合作，不仅委托京东独家首发天翼4G，近期还将众多4G手机搬到京东平台上发布。这表明，4G时代中国电信的渠道和产业链合作正更趋开放。
    扩张4G电商渠道
    4G时代中国电信越发重视电商渠道的拓展，将4G终端首发放到业界领军的社会电商平台上，进行互联网特色的营销。这可以从其与京东商城的一系列合作可见一斑。
    6月27日工信部宣布LTE混合组网试验开闸，中国电信迅速与京东达成了战略合作，委托京东独家首发天翼4G终端。
    7月初，中国电信携手京东商城共同启动“万人免费试用FDD制式天翼4G手机”的招募活动。同时，所有入选用户按活动要求拍照晒单，即可获得全额京券返还购机款，从而免费使用电信天翼4G手机。这种互联网特色的营销模式贴合了社交化传播新趋势。
    在FDD试验网启动后7月15日，中国电信在上海、深圳、南京等16个城市实行177号段放号，并将4G放号主要集中在线上渠道，与京东联合线上首销20万个天翼4G号码。7月22日，线下渠道销售才正式开始。
    此后，中国电信4G手机频频在京东首发。在京东最新独家首发的电信版HTC新渴望8系预约页面上，截至8月12日１８点，预定人数已超过10万名。京东商城还推出了预约抽奖活动，15日10点至18点，所有预约成功的用户都可参加3次抽奖活动。
    另辟蹊径
    4G时代中国电信渠道变阵，同强势社会电商平台合作进行4G业务和终端首发，是内外部转型压力使然。
    一是顺延互联网经济发展趋势，最大限度拓展受众群体。CNNIC第33次中国互联网网络发展状况统计报告显示，2013年，中国网络购物用户规模达3.02亿人，使用率达到48.9%。手机网民规模保持稳定增长，网民中使用手机上网的人群占比由2012年底的74.5%提升至81.0%。如今，国内电信市场步入存量竞争阶段，4G商用初期很大一部分目标用户将是对移动互联网和新兴业务感兴趣、熟悉互联网销售渠道的年轻用户。将4G首发选择放在领军的电商平台上进行，有助于扩大中国电信4G业务受众，并起到更大的传播效应，树立良好的品牌形象。
    二是中国电信面临严峻的4G竞争形势，电商渠道将另辟蹊径。工信部数据显示，截至6月30日，我国4G用户数达1397万。另据中移动数据显示，其上半年4G用户数为1394.3万户。这意味着电信联通4G用户还不到移动的零头。财大气粗的中移动在4G布网上一骑绝尘、用户基数一家独大，凭借强大的号召力带动产业链迅速跟进；中联通尽管在4G发展上限于被动局面，但凭借固有的HSPA + 42M 3G网络优势和强产业链基础，可以有坐吃3G老本、平滑过渡4G的时间窗。中国电信则同时拥有CDMA和TD-LTE这两大并无演进先例的网络，研发成本过大一定程度上抑制了产业链投入热情。面对不占优的传统线下社会渠道，新兴电商渠道将为中国电信开辟新的市场空间。
    三是在“去电信化”转型背景下，电商渠道是运营商互联网思维的重要实践。积极推进全渠道合作，融入互联网发展趋势，融合电商开展营销，探索O2O合作模式，也是2014年中国电信发展规划中的重要组成部分。
    渠道多元化
    中国电信广州研究院专家韩海潮表示，FDD试验网启动预示着三大运营商开始全力备战，而渠道再次成为抢占重点之一，4G渠道的发力和互联网新渠道的创新运营将成为下半年的重点策略。在2014年中国电信终端产业链年会上，中国电信董事长王晓初透露，今年将投入更多资金在渠道补贴上，由之前的补贴用户转移到补贴渠道，由渠道掌握补贴方式，渠道支持力度加大。如何充分利用多渠道拓展市场是运营商需思考的问题。
    线上渠道大势所趋，成为中国电信拓展一线城市市场占有率的重要方式。按照3G市场发展经验，4G将首先在一二线城市出现快速增长。中国电信预计今年3G+4G手机销量将达到1亿部，其中通过电商销售的比重将越来越大。王晓初曾向媒体透露，中国电信今年将大幅降低自主渠道的操盘比例，鼓励公开社会渠道和互联网电商平台进行销售，目标是将后两者提升至90%。
    在三四线城市和农村市场，实体渠道是拓展业务的重要阵地。中国电信市场部总经理刘平表示，因为中国电信的3G基站已全面覆农村，高于另两大运营商的60%与40%覆盖率，因此向农村推广业务，借助文化下乡等活动，进一步向农村拉伸品牌非常重要。
    作为线上线下渠道的融合，O2O模式是运营商渠道发展方向之一。近日，中国电信与星美国际达成战略合作，星美还成为电信第三批虚拟运营商之一。借助星美的渠道，中国电信在帮助其发展移动互联网业务的同时，将共享用户资源。有业内人士分析，中国电信能够将文化娱乐产业集团拉入虚拟运营行业，眼光独到。目前移动宽带已可以满足流媒体的内容运营，如果加入星美的内容支撑，发展定会突飞猛进。随着移动互联网技术飞速发展，4G覆盖率逐渐增高，星美类合作伙伴或成为电信业务重要载体。
</t>
    <phoneticPr fontId="97" type="noConversion"/>
  </si>
  <si>
    <t xml:space="preserve">    瑞士电信（Swisscom）已经为超过一百万的家庭和企业提供超宽带服务。得益于系列化的光纤接入新技术，即使在偏远地区，用户也能够享受到超宽带服务。作为欧洲首批引入vectoring技术的先行者，从2014年初至今，瑞士电信已经通过Vectoring技术为超过20万的家庭和企业提供超宽带服务；同时，瑞士电信在数十个行政区已经完成了光纤到人井（FTTS）的建设，现在，这一方案已经在瑞士全国超过一百个行政区开始部署。
    不论是高清电视、云业务或视频会议，越来越多的个人和企业将宽带能力看的更加重要。这就是为什么瑞士电信正在积极推进超宽带网络建设，并已经为超过一百万的家庭和企业提供了超宽带网络服务。依靠vectoring、FTTS、FTTB、FTTH等一系列技术方案组合，瑞士电信已经可以为主要城市及卫星城之外的偏远地区客户提供100Mbps~1000Mbps的超宽带服务。
    2014年初，瑞士电信开始在已经部署了FTTC和VDSL的区域引入Vectoring技术，Vectoring技术的引入提升了线路的传输质量，使得每用户平均带宽比VDSL提升了近2倍。瑞士电信在整个瑞士范围内将FTTC升级到Vectoring，实现20万家庭与企业的覆盖，成为欧洲最早实现Vectoring广覆盖的运营商之一。
光纤到人井（FTTS：Fiber-to-the-Street）已经在数十个行政区投入服务，包括Croy (VD)、Wila (ZH)、 Iragna (TI)、 Prêles (BE) 和 Rothenthurm (SZ)。 该方案目前已经在超过一百个以上的行政区进行部署，得益于这一方案，用户可以得到100Mbps以上的带宽。瑞士电信已经联合华为公司共同研发、部署G.fast技术，作为VDSL之后的升级方案；未来，将有更多合作伙伴参与G.fast的创新与部署工作中。
FTTH的部署也在同期进行，目前全瑞士超过80个城镇、80多万家庭与企业已经实现了FTTH覆盖。
    瑞士电信的目标是在2015年底实现全国230万家庭和企业的超宽带覆盖，到2020年实现全国460万家庭和企业覆盖。截止目前，瑞士电信已经在整个瑞士部署了超过5.5万公里的光纤网络。伴随着每年的高投资，瑞士电信 在全球电信运营商排名中持续提升，根据AKamai的统计，瑞士10Mbps以上高带宽覆盖率排名已经达到欧洲第一、全球第三。
</t>
    <phoneticPr fontId="97" type="noConversion"/>
  </si>
  <si>
    <t>华为400G核心路由器全球部署100个商用网络 助IP骨干网高速发展</t>
    <phoneticPr fontId="4" type="noConversion"/>
  </si>
  <si>
    <t>沃达丰印度选择爱立信为7500余万用户改造预付费计费系统</t>
    <phoneticPr fontId="4" type="noConversion"/>
  </si>
  <si>
    <t xml:space="preserve">    全球领先的信息与通信解决方案供应商华为今日宣布，自2013年8月部署全球首个400G核心路由器商用网络至今，已助力全球客户部署100个商用网络，引领全球IP骨干网全面进入400G时代。华为NE5000E 400G核心路由器仅用一年左右的时间，赢得了全球客户的广泛认可和信任，有力推动了400G路由平台进入规模应用阶段。
    云时代所带来的信息风暴正无时无刻地改变我们的生活，各种日新月异的数据应用和服务层出不穷。互联网视频和OTT应用所带来的网络流量压力，将会远超过现有网络基础设施的承载能力。华为深刻理解大数据时代像太平洋一样带宽需求的压力与挑战，始终聚焦ICT基础设施领域，坚持“针尖战略”，在核心路由器领域长期坚持压强投入，发挥乌龟精神，终于一步一步追赶上来，实现了超越，领先业界首家推出400G核心路由器平台，有效满足运营商未来5-10年的网络业务发展需求。
    经过十八年持续压强投入和一点一滴地积累，在基础性科技取得重大突破，并在客户需求的牵引下，华为完成从追赶到超越的的历史转变，成为核心路由器领域的领导者。作为网络业务处理最关键的核心，过去一年，华为400G核心路由器获得业界的高度关注，华为携手国内三大运营商、沙特Mobily、俄罗斯MegaFon、泰国True和DTAC、西班牙Jazztel、阿联酋电信等领先运营商进行了400G核心路由器的规模部署，并稳定交付运行，推动了400G核心路由器进入规模成熟应用阶段，进一步掀起运营商IP骨干网新一轮升级换代的建设热潮。
    作为全球唯一具备规模商用能力的400G核心路由器，NE5000E平台无缝支持100G、400G和1T三代业务板卡，单框整机系统能力可根据运营商网络业务发展，从3.2T平滑扩容到32T，2+8 集群路由器系统已可支持高达128T的能力，充分保护客户的网络核心节点投资，满足未来5-8年的发展需求。同时，NE5000E 400G核心路由器全球首家通过第三方权威机构EANTC测试，在业务性能、机房可用性、绿色节能和整体TCO（总拥有成本）等方面获得业界的高度评价。
    华为固定网络业务部总裁查钧表示：“华为400G路由器在全球范围规模部署商用，离不开各位客户的充分认可与信任。面对未来互联网应用繁荣发展带来的更大的压力与挑战，我们将持续加强超宽带网络的核心技术创新与产业投入，以领先的技术与创新的解决方案为客户创造商业价值，助力客户的业务发展战略，以高效绿色节能的创新科技，践行可持续发展的社会责任，携手共建全联接的美好世界。”
    截至目前，NE5000E 400G核心路由器已在全球5大洲、超过37个国家、66个骨干网络规模部署，现网已零故障稳定运行一年以上。跨越100个400G合同的里程碑后，华为将继续以领先的技术和创新的解决方案，致力于为全球客户构建面向未来的400G安全可靠、高效智能的骨干网络。</t>
    <phoneticPr fontId="4" type="noConversion"/>
  </si>
  <si>
    <t xml:space="preserve">    爱立信将为沃达丰印度在7个印度市场区域推出计费平台，实现预付费和后付费领域的全新创收功能与潜在支付整合
    爱立信已为沃达丰印度成功部署了业界领先的计费系统。 爱立信计费系统可为7500多万印度预付费客户提供大量的新服务，譬如针对多种其他不同语音和数据产品的灵活充值、群组计费和实时账户余额通知等。这些客户可以自己调整套餐方案，将获得提升的整体客户体验。此外，借助爱立信的预付费系统，沃达丰能够了解个人消费者的服务消费习惯，并为客户提供个性化服务。
    作为五年期协议的一部分，爱立信已在孟买和马哈拉施特拉邦区部署了新的计费系统，并将在西乌塔普拉德西、东乌塔普拉德西、旁遮普邦、哈里亚纳邦和喜马偕尔邦等五个新区采用此新计费系统取代传统设施。此次部署将实现付费方法和设备的整合，使沃达丰以后能够通过移动宽带计费来激活增强型数据计费。
    沃达丰印度公司技术总监Vishant Vora表示： “当快速成熟的印度移动互联网消费者想要选择服务类型并考虑如何支付这些服务时，他们期望拥有更多的选择、更灵活的付费方式。个性化服务迅速取代了‘一刀切’和‘阶梯定价’式服务。我们选择部署爱立信计费系统，以满足客户不断变化的需求。”
    爱立信印度总裁Chris Houghton表示： “我们的解决方案能创造更多的盈利机会，同时还能降低服务的激活、管理和交付整体成本。更重要的是，它能使沃达丰灵活地在同一个融合系统上，完成跨服务、网络和支付方式的计费。”
    此解决方案提供一个密集的计算平台，能够处理几乎双倍于传统方案的流量。这还将有助于节约数据中心空间，并减少能量需求。借助爱立信新解决方案的先进功能，可以更好地细分市场，推动沃达丰印度提供更高创收的服务，包括个性化的产品管理、灵活充值、群组计费等。
    爱立信是沃达丰的长期合作伙伴。2010年，爱立信被沃达丰选为3G HSPA硬件、软件和相关服务独家供应商，在孟买、德里和加尔各答等印度大都市部署了最新的HSPA移动宽带网络。
    在全球范围内，爱立信每年在多厂商和多技术环境中提供超过1,500个咨询和系统集成项目，并为超过280家计费和计账客户提供服务，是遥遥领先的实时计费领域的市场领导者。</t>
    <phoneticPr fontId="4" type="noConversion"/>
  </si>
  <si>
    <t>诺基亚通信巩固LTE领先厂商地位，运营利润连续8个季度表现强劲</t>
    <phoneticPr fontId="4" type="noConversion"/>
  </si>
  <si>
    <t xml:space="preserve">    诺基亚通信在第二季度延续了上一季度强劲的营收势头
    根据非国际财务报告准则(non-IFRS)计算，诺基亚通2014年第二季度营业利润达2.81亿欧元，运营毛利润率高达11%，净销售额比上一季度增长了近10%，已连续8个季度实现丰厚运营利润，其中连续5个季度运营利润超过35%。借助LTE领先地位和全球服务展示真正全球运营能力，预计2014年下半年将实现销售额年度同比增长。
    移动宽带助力网络业务增长，诺基亚实现技术创新与服务交付能力的不断提升；持续投资新技术，推进5G与电信云研发。
    2014年第二季度诺基亚通信在全球共达成了 145 个商用 LTE 交易，在中国，持续巩固中国移动最大非本土厂商地位，助力运营商拓展4G业务。
    持续领跑4G 技术，并投资技术创新：连续第三年被列入 Gartner 年度“LTE 网络基础设施魔力象限”中的“领导者”象限。魔力象限指出，在过去的 12 个月，诺基亚 LTE 客户的增长率居于业内的最高水平。在全球十家最大型 LTE 运营商（按 LTE 用户衡量）中，诺基亚是其中八家的 LTE/TD-LTE 无线供应商。此外，诺基亚通信还与韩国 SK Telecom 共同演示了近 4 Gbps 的吞吐量速度，并且完成了对澳大利亚公司 Mesaplexx Pt Ltd 的收购，后者紧凑型高性能无线频率过滤技术可用于缩小无线基站的外形。
    在新技术研发方面，诺基亚通信和 NTT DoCoMo Inc. 已同意就5G 技术研究和标准化展开协作，并共同开发 5G 概念验证系统，并与纽约大学无线研究中心共同举办了首届布鲁克林 5G 峰会；诺基亚继续投资电信云，宣布扩展与 Juniper 的长期合作伙伴关系，以推进移动宽带电信云，与俄罗斯 MTS 携手，在电信云基础设施上进行了全球首例 LTE 语音通话；诺基亚通信成立了专门的安全部门，以确保新产品的安全性、增强安全产品和服务组合并围绕电信安全开发业务模式，并且宣布其将通过大笔捐赠来帮助OpenSSL项目防范未来的安全漏洞。
    巩固中国非本土厂商领导地位，加速推动中国4G网络建设，获得政府和业界广泛认可。
    大中国区二季度销售额实现同比两位数增长。在中国移动TD-LTE二期招标中，诺基亚通信是唯一一家获得2位数份额的外资厂商，并将进一步扩展其在中国的4G业务范围，覆盖31个省市自治区中的18个，包括首都北京、上海、广东等特大城市和省份；诺基亚通信还携手中国移动为在中国上海举行的世界顶级赛车大赛赛场提供 TD-LTE 服务，确保了在整个赛事过程中提供无间断的4G通信服务。此外，诺基亚通信还参与了 “2014亚洲移动通信博览会”并以“诺基亚创新日”的形式推出9大技术两点，描绘出 2020年的技术愿景 - 移动网络在满足每人每天 1GB 个性化数据消费的同时实现盈利。“
    诺基亚通信与中国政府的沟通也不断深入，近期，中国国务院总理李克强在北京人民大会堂会见出席全球CEO委员会第二届圆桌峰会的代表并座谈。诺基亚新任总裁及首席执行官苏立作为通信行业的唯一代表，在会上发言并同李克强总理进行深入交流。</t>
    <phoneticPr fontId="4" type="noConversion"/>
  </si>
  <si>
    <t>亿阳信通：中标1.59亿哈尔滨公安交通智能化项目</t>
    <phoneticPr fontId="4" type="noConversion"/>
  </si>
  <si>
    <t xml:space="preserve">    亿阳信通8月14日晚间公告，公司收到哈尔滨市城市建设投资集团有限公司发来的《中标通知书》。确定公司为“哈尔滨市公安交通智能化管控系统建设项目”中标单位。中标金额1.59亿元，占2013年公司经审计的营业总收入的14.24%。</t>
    <phoneticPr fontId="4" type="noConversion"/>
  </si>
  <si>
    <t>京东二季度增长强劲 占自营电商份额升至54.3%</t>
    <phoneticPr fontId="4" type="noConversion"/>
  </si>
  <si>
    <t xml:space="preserve">    8月15日，京东交出了赴美上市之后的首份成绩单。
　　数据显示，京东2014年第二季度交易总额达到630亿元，同比增长107%；净收入为286亿元，同比增长64%。在中国的自营电商市场占有率达到54.3%，相比去年上升了近6个百分点，持续蝉联中国最大的自营电商企业，而且优势不断扩大。
　　在激烈的市场竞争环境下，京东交易额不断攀升、体量不断增大，是什么支撑了京东的业绩大幅增长？分析人士认为，这一方面与其在3C等领域的竞争优势有关，另一方面也与其在日用百货、开放平台等业务方面的增长不无相关。
　　与此同时，京东持续在物流、渠道下沉、移动等方面进行业务布局。不断增强用户体验及扩展新用户群体，从而为其未来的持续高速发展奠定基础。
　　二季度交易总额增长107%
　　8月15日晚，京东发布了赴美上市之后的首份季度财务报告。数据显示，京东的业绩强劲增长，2014年第二季度交易总额达到630亿元，同比增长107%；净收入为286亿元，同比增长64%。同时，活跃用户数和订单量也增长强劲，季度活跃用户数相比去年同期增长94%，二季度完成订单量相比去年同期增长也高达126%。
　　另外，来自艾瑞咨询的数据显示，截至2014年第二季度，京东在中国的自营电商市场占有率达到54.3%，相比去年上升了近6个百分点，持续蝉联中国最大的自营电商企业，而且优势不断扩大。
　　在激烈的市场竞争环境下，京东交易额不断攀升、体量不断增大何以实现如此快速的增长？
　　分析人士认为，这除了与其在3C等领域的竞争优势密切相关外，与其日用百货、开放平台等业务的增长不无相关。
　　在财报电话会议上，京东首席财务官黄宣德表示，家用电器和日用百货的营收呈现净增长，而且服装鞋帽、体育用品、食品和箱包等品类的增长率均超过平均水平。截至6月30日，京东开放平台商家已达38000家，这为其实现全品类增长爆发奠定了基础。
　　物流扩展、渠道下沉、移动端发力
　　在第二季度，京东在持续高速增长的同时，继续在物流、渠道下沉、移动等方面进行业务布局。
　　在物流上，上海“亚洲一号”物流中心在今年6月投入试运行，物流中心采用最新技术与高自动化物流体系，未来将显著加强公司的仓储容量与物流效率。同时，京东自建物流不断扩展覆盖，目前已经在全国建成97个大型仓库，拥有1808个配送站和715个自提点和自提柜，覆盖区县也达到1780个。
　　在渠道下沉方面，京东集团创始人兼CEO刘强东在财报电话会议上详解了二季度的工作，“第一是我们配送服务对三到六线城市的覆盖。今年第二季度，我们新增的区县覆盖数量是历史上最多的一个季度，3个月内完成了376个新区县的覆盖。第二，我们在146个城市的大型广告牌已经落地，吸引本地消费者的关注。我们目前正在做的一件事是，丰富适合于三到六线城市的商品品类(SKU)。这一工作预计到今年年底才能全部完成。”
　　二季度，京东通过移动端渠道完成订单量占总完成订单量的比例为24%。同时，继6月初开通微信购物一级入口、8月8日开通手机QQ一级入口之后，京东在移动端上形成了手机客户端、微信、手机QQ三线出击的布局，在移动电商方面处于领先地位。
　　业内专家表示，京东在电商市场取得领先地位后持续保持高速增长，证明了其发展战略和商业模式的正确性。通过物流扩展、渠道下沉、移动端发力等面向未来的诸多举措，京东也在不断增强用户体验及扩展新用户群体，从而为其未来的持续高速发展奠定基础。</t>
    <phoneticPr fontId="4" type="noConversion"/>
  </si>
  <si>
    <t>板块PE（TTM 2014.8.15）</t>
    <phoneticPr fontId="73" type="noConversion"/>
  </si>
  <si>
    <t>(2014/8/11-2014/8/17)</t>
    <phoneticPr fontId="4" type="noConversion"/>
  </si>
  <si>
    <t xml:space="preserve">    据工信部电信研究院近日发布的《2014年7月国内手机市场运行分析报告》显示，2014年7月份，全国手机市场整体出货量为4233.0万部，其中2G手机出货量569.3万部，3G手机出货量为2121.4万部，4G手机出货量为1542.2万部。
    报告显示，2014年1-7月份，全国手机市场累积出货量为2.63亿部。其中，2G手机出货量为3173.9万部，3G手机出货量达到1.75亿部，4G手机出货量达5581.6万部。
    报告还显示，2014年7月份，国产品牌手机出货量3569.8万部，同比下降22.0%，占手机总出货量的84.3%。2014年1-7月份，国产品牌手机出货量2.04亿部，同比下降26.7%，占手机出货总量的77.5%，TD-LTE手机中，国产品牌占比73.8%。
</t>
    <phoneticPr fontId="4" type="noConversion"/>
  </si>
  <si>
    <t xml:space="preserve">    中国政府网15日消息，国务院修改21部行政法规的部分条款，其中包括对《中华人民共和国电信条例》进行修改。比对原条例与修改处可发现，国务院放开了网间互联协议和电信资费定价的限制。电信资费由原来的“实行以成本为基础的定价原则”改为实行市场调节价。
    《中华人民共和国电信条例》具体修改如下:
     1. 原文：网间互联协议应当向国务院信息产业主管部门备案。
        修改：删除
     2. 原文：未经国务院信息产业主管部门批准，任何一方不得擅自中断互联互通。
        修改：遵守网间互联协议和国务院信息产业主管部门的相关规定，保障网间通信畅通，任何一方不得擅自中断互联互通。
     3. 原文：电信资费标准实行以成本为基础的定价原则，同时考虑国民经济与社会发展要求、电信业的发展和电信用户的承受能力等因素。
        修改：电信资费实行市场调节价。电信业务经营者应当统筹考虑生产经营成本、电信市场供求状况等因素，合理确定电信业务资费标准。
     4. 原文：电信资费分为市场调节价、政府指导价和政府定价。
        修改：删除
     5. 原文：政府定价的重要的电信业务资费标准，由国务院信息产业主管部门提出方案，经征求国务院价格主管部门意见，
              报国务院批准后公布施行。
        修改：国家依法加强对电信业务经营者资费行为的监管，建立健全监管规则，维护消费者合法权益。
     6. 原文：制定政府定价和政府指导价的电信业务资费标准，应当采取举行听证会等形式，听取电信业务经营者、电信用户和其他有关方面的意见
        修改：删除
     7. 原文：电信业务经营者在电信服务中，不得有下列行为：(三)违反国家规定，擅自改变或者变相改变资费标准，擅自增加或者变相增加收费
              项目。
        修改：删除
</t>
    <phoneticPr fontId="4" type="noConversion"/>
  </si>
  <si>
    <t>投资评级：看好</t>
    <phoneticPr fontId="4" type="noConversion"/>
  </si>
  <si>
    <t>电信资费放开 数据流量掘金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</si>
</sst>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s>
  <fonts count="101">
    <font>
      <sz val="12"/>
      <name val="宋体"/>
      <charset val="134"/>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b/>
      <sz val="9"/>
      <color indexed="81"/>
      <name val="Tahoma"/>
      <family val="2"/>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9"/>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2"/>
      <charset val="134"/>
    </font>
    <font>
      <b/>
      <sz val="9"/>
      <color rgb="FFFF0000"/>
      <name val="宋体"/>
      <family val="3"/>
      <charset val="134"/>
    </font>
    <font>
      <b/>
      <sz val="9"/>
      <color indexed="81"/>
      <name val="宋体"/>
      <family val="3"/>
      <charset val="134"/>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s>
  <cellStyleXfs count="135">
    <xf numFmtId="0" fontId="0" fillId="0" borderId="0"/>
    <xf numFmtId="0" fontId="3" fillId="0" borderId="0"/>
    <xf numFmtId="0" fontId="3" fillId="0" borderId="0"/>
    <xf numFmtId="0" fontId="52" fillId="0" borderId="0"/>
    <xf numFmtId="0" fontId="52" fillId="0" borderId="0"/>
    <xf numFmtId="0" fontId="3" fillId="0" borderId="0"/>
    <xf numFmtId="0" fontId="52" fillId="0" borderId="0"/>
    <xf numFmtId="0" fontId="8" fillId="0" borderId="0"/>
    <xf numFmtId="0" fontId="8" fillId="0" borderId="0"/>
    <xf numFmtId="0" fontId="8" fillId="0" borderId="0"/>
    <xf numFmtId="0" fontId="8" fillId="0" borderId="0"/>
    <xf numFmtId="0" fontId="25" fillId="0" borderId="0"/>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4" borderId="0" applyNumberFormat="0" applyBorder="0" applyAlignment="0" applyProtection="0">
      <alignment vertical="center"/>
    </xf>
    <xf numFmtId="0" fontId="54" fillId="4" borderId="0" applyNumberFormat="0" applyBorder="0" applyAlignment="0" applyProtection="0">
      <alignment vertical="center"/>
    </xf>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5" borderId="0" applyNumberFormat="0" applyBorder="0" applyAlignment="0" applyProtection="0">
      <alignment vertical="center"/>
    </xf>
    <xf numFmtId="0" fontId="54" fillId="5"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8" borderId="0" applyNumberFormat="0" applyBorder="0" applyAlignment="0" applyProtection="0">
      <alignment vertical="center"/>
    </xf>
    <xf numFmtId="0" fontId="54" fillId="8" borderId="0" applyNumberFormat="0" applyBorder="0" applyAlignment="0" applyProtection="0">
      <alignment vertical="center"/>
    </xf>
    <xf numFmtId="0" fontId="5" fillId="9" borderId="0" applyNumberFormat="0" applyBorder="0" applyAlignment="0" applyProtection="0">
      <alignment vertical="center"/>
    </xf>
    <xf numFmtId="0" fontId="54" fillId="9"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6" borderId="0" applyNumberFormat="0" applyBorder="0" applyAlignment="0" applyProtection="0">
      <alignment vertical="center"/>
    </xf>
    <xf numFmtId="0" fontId="54" fillId="6"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8" borderId="0" applyNumberFormat="0" applyBorder="0" applyAlignment="0" applyProtection="0">
      <alignment vertical="center"/>
    </xf>
    <xf numFmtId="0" fontId="55" fillId="8" borderId="0" applyNumberFormat="0" applyBorder="0" applyAlignment="0" applyProtection="0">
      <alignment vertical="center"/>
    </xf>
    <xf numFmtId="0" fontId="26" fillId="9" borderId="0" applyNumberFormat="0" applyBorder="0" applyAlignment="0" applyProtection="0">
      <alignment vertical="center"/>
    </xf>
    <xf numFmtId="0" fontId="55" fillId="9" borderId="0" applyNumberFormat="0" applyBorder="0" applyAlignment="0" applyProtection="0">
      <alignment vertical="center"/>
    </xf>
    <xf numFmtId="0" fontId="26" fillId="7" borderId="0" applyNumberFormat="0" applyBorder="0" applyAlignment="0" applyProtection="0">
      <alignment vertical="center"/>
    </xf>
    <xf numFmtId="0" fontId="55" fillId="7"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3" borderId="0" applyNumberFormat="0" applyBorder="0" applyAlignment="0" applyProtection="0">
      <alignment vertical="center"/>
    </xf>
    <xf numFmtId="0" fontId="55"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1" borderId="0" applyNumberFormat="0" applyBorder="0" applyAlignment="0" applyProtection="0">
      <alignment vertical="center"/>
    </xf>
    <xf numFmtId="0" fontId="55" fillId="11" borderId="0" applyNumberFormat="0" applyBorder="0" applyAlignment="0" applyProtection="0">
      <alignment vertical="center"/>
    </xf>
    <xf numFmtId="0" fontId="26" fillId="12" borderId="0" applyNumberFormat="0" applyBorder="0" applyAlignment="0" applyProtection="0">
      <alignment vertical="center"/>
    </xf>
    <xf numFmtId="0" fontId="55" fillId="12" borderId="0" applyNumberFormat="0" applyBorder="0" applyAlignment="0" applyProtection="0">
      <alignment vertical="center"/>
    </xf>
    <xf numFmtId="0" fontId="26" fillId="13" borderId="0" applyNumberFormat="0" applyBorder="0" applyAlignment="0" applyProtection="0">
      <alignment vertical="center"/>
    </xf>
    <xf numFmtId="0" fontId="55" fillId="1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9" fillId="2" borderId="1" applyNumberFormat="0" applyAlignment="0" applyProtection="0">
      <alignment vertical="center"/>
    </xf>
    <xf numFmtId="0" fontId="57" fillId="2" borderId="1" applyNumberFormat="0" applyAlignment="0" applyProtection="0">
      <alignment vertical="center"/>
    </xf>
    <xf numFmtId="0" fontId="27" fillId="16" borderId="2" applyNumberFormat="0" applyAlignment="0" applyProtection="0">
      <alignment vertical="center"/>
    </xf>
    <xf numFmtId="0" fontId="58" fillId="16" borderId="2" applyNumberFormat="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8" fillId="0" borderId="3" applyNumberFormat="0" applyFill="0" applyAlignment="0" applyProtection="0">
      <alignment vertical="center"/>
    </xf>
    <xf numFmtId="0" fontId="61" fillId="0" borderId="3" applyNumberFormat="0" applyFill="0" applyAlignment="0" applyProtection="0">
      <alignment vertical="center"/>
    </xf>
    <xf numFmtId="0" fontId="29" fillId="0" borderId="4" applyNumberFormat="0" applyFill="0" applyAlignment="0" applyProtection="0">
      <alignment vertical="center"/>
    </xf>
    <xf numFmtId="0" fontId="62" fillId="0" borderId="4" applyNumberFormat="0" applyFill="0" applyAlignment="0" applyProtection="0">
      <alignment vertical="center"/>
    </xf>
    <xf numFmtId="0" fontId="30" fillId="0" borderId="5" applyNumberFormat="0" applyFill="0" applyAlignment="0" applyProtection="0">
      <alignment vertical="center"/>
    </xf>
    <xf numFmtId="0" fontId="63" fillId="0" borderId="5" applyNumberFormat="0" applyFill="0" applyAlignment="0" applyProtection="0">
      <alignment vertical="center"/>
    </xf>
    <xf numFmtId="0" fontId="3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3" borderId="1" applyNumberFormat="0" applyAlignment="0" applyProtection="0">
      <alignment vertical="center"/>
    </xf>
    <xf numFmtId="0" fontId="64" fillId="3" borderId="1" applyNumberFormat="0" applyAlignment="0" applyProtection="0">
      <alignment vertical="center"/>
    </xf>
    <xf numFmtId="0" fontId="21" fillId="0" borderId="6" applyNumberFormat="0" applyFill="0" applyAlignment="0" applyProtection="0">
      <alignment vertical="center"/>
    </xf>
    <xf numFmtId="0" fontId="65" fillId="0" borderId="6" applyNumberFormat="0" applyFill="0" applyAlignment="0" applyProtection="0">
      <alignment vertical="center"/>
    </xf>
    <xf numFmtId="0" fontId="22" fillId="9" borderId="0" applyNumberFormat="0" applyBorder="0" applyAlignment="0" applyProtection="0">
      <alignment vertical="center"/>
    </xf>
    <xf numFmtId="0" fontId="66" fillId="9" borderId="0" applyNumberFormat="0" applyBorder="0" applyAlignment="0" applyProtection="0">
      <alignment vertical="center"/>
    </xf>
    <xf numFmtId="0" fontId="5" fillId="4" borderId="7" applyNumberFormat="0" applyFont="0" applyAlignment="0" applyProtection="0">
      <alignment vertical="center"/>
    </xf>
    <xf numFmtId="0" fontId="54" fillId="4" borderId="7" applyNumberFormat="0" applyFont="0" applyAlignment="0" applyProtection="0">
      <alignment vertical="center"/>
    </xf>
    <xf numFmtId="0" fontId="23" fillId="2" borderId="8" applyNumberFormat="0" applyAlignment="0" applyProtection="0">
      <alignment vertical="center"/>
    </xf>
    <xf numFmtId="0" fontId="67" fillId="2" borderId="8" applyNumberFormat="0" applyAlignment="0" applyProtection="0">
      <alignment vertical="center"/>
    </xf>
    <xf numFmtId="0" fontId="3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 fillId="0" borderId="9" applyNumberFormat="0" applyFill="0" applyAlignment="0" applyProtection="0">
      <alignment vertical="center"/>
    </xf>
    <xf numFmtId="0" fontId="69" fillId="0" borderId="9" applyNumberFormat="0" applyFill="0" applyAlignment="0" applyProtection="0">
      <alignment vertical="center"/>
    </xf>
    <xf numFmtId="0" fontId="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8" borderId="0" applyNumberFormat="0" applyBorder="0" applyAlignment="0" applyProtection="0">
      <alignment vertical="center"/>
    </xf>
    <xf numFmtId="0" fontId="56" fillId="18"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8" fillId="0" borderId="0">
      <alignment vertical="center"/>
    </xf>
    <xf numFmtId="0" fontId="52" fillId="0" borderId="0"/>
    <xf numFmtId="0" fontId="77" fillId="0" borderId="0"/>
    <xf numFmtId="0" fontId="71" fillId="0" borderId="0"/>
    <xf numFmtId="0" fontId="74" fillId="0" borderId="0"/>
    <xf numFmtId="0" fontId="25" fillId="0" borderId="0"/>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5" borderId="0" applyNumberFormat="0" applyBorder="0" applyAlignment="0" applyProtection="0">
      <alignment vertical="center"/>
    </xf>
    <xf numFmtId="0" fontId="60" fillId="5"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5" fillId="0" borderId="0"/>
    <xf numFmtId="0" fontId="5" fillId="0" borderId="0" applyFill="0" applyBorder="0" applyAlignment="0" applyProtection="0"/>
    <xf numFmtId="0" fontId="3" fillId="0" borderId="0"/>
    <xf numFmtId="0" fontId="2" fillId="0" borderId="0">
      <alignment vertical="center"/>
    </xf>
    <xf numFmtId="0" fontId="1" fillId="0" borderId="0">
      <alignment vertical="center"/>
    </xf>
  </cellStyleXfs>
  <cellXfs count="240">
    <xf numFmtId="0" fontId="0" fillId="0" borderId="0" xfId="0" applyAlignment="1">
      <alignment vertical="center"/>
    </xf>
    <xf numFmtId="0" fontId="12" fillId="0" borderId="0" xfId="0" applyFont="1" applyAlignment="1">
      <alignment vertical="center"/>
    </xf>
    <xf numFmtId="178" fontId="12" fillId="0" borderId="0" xfId="0" applyNumberFormat="1" applyFont="1" applyAlignment="1">
      <alignment vertical="center"/>
    </xf>
    <xf numFmtId="14" fontId="12"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180" fontId="32" fillId="0" borderId="0" xfId="0" applyNumberFormat="1" applyFont="1" applyBorder="1" applyAlignment="1">
      <alignment horizontal="right" vertical="center"/>
    </xf>
    <xf numFmtId="180" fontId="12" fillId="0" borderId="0" xfId="0" applyNumberFormat="1" applyFont="1" applyBorder="1" applyAlignment="1">
      <alignment horizontal="left" vertical="center"/>
    </xf>
    <xf numFmtId="0" fontId="16" fillId="0" borderId="0" xfId="0" applyFont="1" applyAlignment="1">
      <alignment vertical="center"/>
    </xf>
    <xf numFmtId="0" fontId="16" fillId="19" borderId="0" xfId="0" applyFont="1" applyFill="1" applyAlignment="1">
      <alignment vertical="center"/>
    </xf>
    <xf numFmtId="0" fontId="16" fillId="19" borderId="0" xfId="0" applyFont="1" applyFill="1" applyBorder="1" applyAlignment="1">
      <alignment vertical="center"/>
    </xf>
    <xf numFmtId="0" fontId="12" fillId="20" borderId="10" xfId="0" applyNumberFormat="1" applyFont="1" applyFill="1" applyBorder="1" applyAlignment="1">
      <alignment horizontal="center" vertical="center"/>
    </xf>
    <xf numFmtId="0" fontId="12" fillId="20" borderId="11" xfId="0" applyNumberFormat="1" applyFont="1" applyFill="1" applyBorder="1" applyAlignment="1">
      <alignment horizontal="center" vertical="center"/>
    </xf>
    <xf numFmtId="180" fontId="12" fillId="0" borderId="0" xfId="0" applyNumberFormat="1" applyFont="1" applyBorder="1" applyAlignment="1">
      <alignment horizontal="center" vertical="center"/>
    </xf>
    <xf numFmtId="0" fontId="12" fillId="0" borderId="0" xfId="0" applyFont="1" applyBorder="1" applyAlignment="1">
      <alignment vertical="center"/>
    </xf>
    <xf numFmtId="176" fontId="12" fillId="0" borderId="0" xfId="0" applyNumberFormat="1" applyFont="1" applyFill="1" applyAlignment="1">
      <alignment vertical="center"/>
    </xf>
    <xf numFmtId="179" fontId="12" fillId="20" borderId="11" xfId="0" applyNumberFormat="1" applyFont="1" applyFill="1" applyBorder="1" applyAlignment="1">
      <alignment horizontal="center" vertical="center"/>
    </xf>
    <xf numFmtId="0" fontId="13" fillId="21" borderId="12" xfId="0" applyFont="1" applyFill="1" applyBorder="1" applyAlignment="1">
      <alignment horizontal="center" vertical="center"/>
    </xf>
    <xf numFmtId="0" fontId="14" fillId="21" borderId="13" xfId="0" applyFont="1" applyFill="1" applyBorder="1" applyAlignment="1">
      <alignment horizontal="center" vertical="center"/>
    </xf>
    <xf numFmtId="14" fontId="12" fillId="20" borderId="14" xfId="0" applyNumberFormat="1" applyFont="1" applyFill="1" applyBorder="1" applyAlignment="1">
      <alignment horizontal="center" vertical="center"/>
    </xf>
    <xf numFmtId="180" fontId="12" fillId="0" borderId="15" xfId="0" applyNumberFormat="1" applyFont="1" applyBorder="1" applyAlignment="1">
      <alignment horizontal="center" vertical="center"/>
    </xf>
    <xf numFmtId="178" fontId="12" fillId="0" borderId="0" xfId="0" applyNumberFormat="1" applyFont="1" applyBorder="1" applyAlignment="1">
      <alignment vertical="center"/>
    </xf>
    <xf numFmtId="14" fontId="12" fillId="0" borderId="0" xfId="0" applyNumberFormat="1" applyFont="1" applyBorder="1" applyAlignment="1">
      <alignment vertical="center"/>
    </xf>
    <xf numFmtId="0" fontId="14" fillId="21" borderId="11" xfId="0" applyNumberFormat="1" applyFont="1" applyFill="1" applyBorder="1" applyAlignment="1">
      <alignment horizontal="center" vertical="center"/>
    </xf>
    <xf numFmtId="179" fontId="12" fillId="20" borderId="16" xfId="0" applyNumberFormat="1" applyFont="1" applyFill="1" applyBorder="1" applyAlignment="1">
      <alignment horizontal="center" vertical="center"/>
    </xf>
    <xf numFmtId="0" fontId="12" fillId="22" borderId="17" xfId="0" applyFont="1" applyFill="1" applyBorder="1" applyAlignment="1">
      <alignment vertical="center"/>
    </xf>
    <xf numFmtId="0" fontId="14" fillId="22" borderId="17" xfId="0" applyFont="1" applyFill="1" applyBorder="1" applyAlignment="1">
      <alignment vertical="center"/>
    </xf>
    <xf numFmtId="0" fontId="14" fillId="21" borderId="16" xfId="0" applyNumberFormat="1" applyFont="1" applyFill="1" applyBorder="1" applyAlignment="1">
      <alignment horizontal="center" vertical="center"/>
    </xf>
    <xf numFmtId="0" fontId="14" fillId="21" borderId="10" xfId="0" applyNumberFormat="1" applyFont="1" applyFill="1" applyBorder="1" applyAlignment="1">
      <alignment horizontal="center" vertical="center"/>
    </xf>
    <xf numFmtId="0" fontId="11"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3"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25" borderId="12" xfId="0" applyFont="1" applyFill="1" applyBorder="1" applyAlignment="1">
      <alignment vertical="center"/>
    </xf>
    <xf numFmtId="0" fontId="34" fillId="25" borderId="13" xfId="0" applyFont="1" applyFill="1" applyBorder="1" applyAlignment="1">
      <alignment vertical="center"/>
    </xf>
    <xf numFmtId="0" fontId="34"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7" fillId="25" borderId="0" xfId="0" applyFont="1" applyFill="1" applyBorder="1" applyAlignment="1">
      <alignment vertical="center"/>
    </xf>
    <xf numFmtId="0" fontId="39" fillId="25" borderId="0" xfId="0" applyFont="1" applyFill="1" applyBorder="1" applyAlignment="1">
      <alignment vertical="center"/>
    </xf>
    <xf numFmtId="0" fontId="40" fillId="0" borderId="15"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0" fillId="0" borderId="0"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wrapText="1"/>
    </xf>
    <xf numFmtId="10" fontId="12" fillId="20" borderId="19" xfId="0" applyNumberFormat="1" applyFont="1" applyFill="1" applyBorder="1" applyAlignment="1">
      <alignment horizontal="center" vertical="center"/>
    </xf>
    <xf numFmtId="0" fontId="0" fillId="24" borderId="0" xfId="0" applyFill="1" applyAlignment="1">
      <alignment vertical="center"/>
    </xf>
    <xf numFmtId="0" fontId="43" fillId="25" borderId="0" xfId="0" applyFont="1" applyFill="1" applyBorder="1" applyAlignment="1">
      <alignment vertical="center"/>
    </xf>
    <xf numFmtId="0" fontId="46" fillId="25" borderId="0" xfId="0" applyFont="1" applyFill="1" applyBorder="1" applyAlignment="1">
      <alignment horizontal="center" vertical="center"/>
    </xf>
    <xf numFmtId="0" fontId="45" fillId="26" borderId="0" xfId="0" applyFont="1" applyFill="1" applyBorder="1" applyAlignment="1">
      <alignment vertical="center"/>
    </xf>
    <xf numFmtId="0" fontId="9" fillId="26" borderId="16" xfId="0" applyFont="1" applyFill="1" applyBorder="1" applyAlignment="1">
      <alignment vertical="center"/>
    </xf>
    <xf numFmtId="0" fontId="0" fillId="26" borderId="22" xfId="0" applyFill="1" applyBorder="1" applyAlignment="1">
      <alignment vertical="center"/>
    </xf>
    <xf numFmtId="0" fontId="38" fillId="26" borderId="22" xfId="0" applyFont="1" applyFill="1" applyBorder="1" applyAlignment="1">
      <alignment vertical="center"/>
    </xf>
    <xf numFmtId="0" fontId="0" fillId="26" borderId="10" xfId="0" applyFill="1" applyBorder="1" applyAlignment="1">
      <alignment vertical="center"/>
    </xf>
    <xf numFmtId="0" fontId="46" fillId="25" borderId="15" xfId="0" applyFont="1" applyFill="1" applyBorder="1" applyAlignment="1">
      <alignment horizontal="center" vertical="center"/>
    </xf>
    <xf numFmtId="0" fontId="46" fillId="25" borderId="18" xfId="0" applyFont="1" applyFill="1" applyBorder="1" applyAlignment="1">
      <alignment vertical="center"/>
    </xf>
    <xf numFmtId="180" fontId="12" fillId="0" borderId="19" xfId="0" applyNumberFormat="1" applyFont="1" applyBorder="1" applyAlignment="1">
      <alignment horizontal="center" vertical="center"/>
    </xf>
    <xf numFmtId="0" fontId="37" fillId="25" borderId="19" xfId="0" applyFont="1" applyFill="1" applyBorder="1" applyAlignment="1">
      <alignment vertical="center"/>
    </xf>
    <xf numFmtId="0" fontId="16" fillId="25" borderId="0" xfId="0" applyFont="1" applyFill="1" applyBorder="1" applyAlignment="1">
      <alignment vertical="center"/>
    </xf>
    <xf numFmtId="0" fontId="79" fillId="0" borderId="0" xfId="0" applyFont="1" applyAlignment="1">
      <alignment vertical="center"/>
    </xf>
    <xf numFmtId="0" fontId="80" fillId="0" borderId="0" xfId="0" applyFont="1" applyAlignment="1">
      <alignment vertical="center"/>
    </xf>
    <xf numFmtId="0" fontId="51" fillId="25" borderId="0" xfId="0" applyFont="1" applyFill="1" applyBorder="1" applyAlignment="1">
      <alignment vertical="center"/>
    </xf>
    <xf numFmtId="0" fontId="81" fillId="0" borderId="0" xfId="0" applyFont="1" applyAlignment="1">
      <alignment vertical="center"/>
    </xf>
    <xf numFmtId="0" fontId="76"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1" fillId="25" borderId="0" xfId="0" applyFont="1" applyFill="1" applyBorder="1" applyAlignment="1">
      <alignment vertical="center"/>
    </xf>
    <xf numFmtId="181" fontId="4" fillId="0" borderId="0" xfId="0" applyNumberFormat="1" applyFont="1" applyAlignment="1">
      <alignment horizontal="right" vertical="center"/>
    </xf>
    <xf numFmtId="178" fontId="12" fillId="0" borderId="0" xfId="0" applyNumberFormat="1" applyFont="1" applyAlignment="1">
      <alignment horizontal="center" vertical="center"/>
    </xf>
    <xf numFmtId="0" fontId="4" fillId="0" borderId="0" xfId="0" applyNumberFormat="1" applyFont="1" applyAlignment="1">
      <alignment horizontal="right" vertical="center"/>
    </xf>
    <xf numFmtId="0" fontId="16" fillId="28" borderId="0" xfId="132" applyFont="1" applyFill="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3" fillId="28" borderId="0" xfId="132" applyFill="1" applyAlignment="1">
      <alignment vertical="center"/>
    </xf>
    <xf numFmtId="0" fontId="16" fillId="0" borderId="0" xfId="132" applyFont="1" applyAlignment="1">
      <alignment vertical="center"/>
    </xf>
    <xf numFmtId="0" fontId="86" fillId="0" borderId="0" xfId="132" applyFont="1" applyAlignment="1">
      <alignment vertical="center"/>
    </xf>
    <xf numFmtId="0" fontId="86" fillId="28" borderId="0" xfId="132" applyFont="1" applyFill="1" applyAlignment="1">
      <alignment vertical="center"/>
    </xf>
    <xf numFmtId="0" fontId="81" fillId="0" borderId="0" xfId="132" applyFont="1" applyAlignment="1">
      <alignment vertical="center"/>
    </xf>
    <xf numFmtId="0" fontId="16" fillId="19" borderId="0" xfId="132" applyFont="1" applyFill="1" applyBorder="1" applyAlignment="1">
      <alignment vertical="center"/>
    </xf>
    <xf numFmtId="0" fontId="12" fillId="0" borderId="0" xfId="132" applyFont="1" applyAlignment="1">
      <alignment vertical="center"/>
    </xf>
    <xf numFmtId="0" fontId="43" fillId="0" borderId="0" xfId="110" applyNumberFormat="1" applyFont="1" applyAlignment="1"/>
    <xf numFmtId="0" fontId="12" fillId="0" borderId="0" xfId="113" applyNumberFormat="1" applyFont="1"/>
    <xf numFmtId="0" fontId="3" fillId="0" borderId="0" xfId="132" applyFont="1" applyAlignment="1">
      <alignment vertical="center"/>
    </xf>
    <xf numFmtId="183" fontId="4" fillId="19" borderId="28" xfId="115" applyNumberFormat="1" applyFont="1" applyFill="1" applyBorder="1" applyAlignment="1">
      <alignment horizontal="center"/>
    </xf>
    <xf numFmtId="0" fontId="12" fillId="0" borderId="0" xfId="132" applyFont="1" applyFill="1" applyAlignment="1">
      <alignment vertical="center"/>
    </xf>
    <xf numFmtId="0" fontId="88" fillId="0" borderId="29" xfId="132" applyFont="1" applyFill="1" applyBorder="1" applyAlignment="1">
      <alignment horizontal="center" vertical="center"/>
    </xf>
    <xf numFmtId="0" fontId="88" fillId="0" borderId="27" xfId="132" applyFont="1" applyFill="1" applyBorder="1" applyAlignment="1">
      <alignment horizontal="center" vertical="center"/>
    </xf>
    <xf numFmtId="180" fontId="89" fillId="19" borderId="0" xfId="132" applyNumberFormat="1" applyFont="1" applyFill="1" applyBorder="1" applyAlignment="1">
      <alignment horizontal="center" vertical="center"/>
    </xf>
    <xf numFmtId="180" fontId="12" fillId="19" borderId="0" xfId="132" applyNumberFormat="1" applyFont="1" applyFill="1" applyBorder="1" applyAlignment="1">
      <alignment horizontal="center" vertical="center"/>
    </xf>
    <xf numFmtId="0" fontId="12" fillId="0" borderId="0" xfId="132" applyFont="1" applyAlignment="1">
      <alignment horizontal="right" vertical="center"/>
    </xf>
    <xf numFmtId="0" fontId="32" fillId="28" borderId="0" xfId="132" applyFont="1" applyFill="1" applyAlignment="1">
      <alignment vertical="center"/>
    </xf>
    <xf numFmtId="0" fontId="90" fillId="0" borderId="0" xfId="133" applyFont="1" applyAlignment="1">
      <alignment horizontal="center" vertical="center"/>
    </xf>
    <xf numFmtId="0" fontId="90" fillId="0" borderId="0" xfId="133" applyFont="1" applyAlignment="1">
      <alignment horizontal="center" vertical="top"/>
    </xf>
    <xf numFmtId="184" fontId="90" fillId="0" borderId="0" xfId="133" applyNumberFormat="1" applyFont="1" applyAlignment="1">
      <alignment horizontal="center" vertical="top"/>
    </xf>
    <xf numFmtId="4" fontId="90" fillId="0" borderId="0" xfId="133" applyNumberFormat="1" applyFont="1" applyAlignment="1">
      <alignment horizontal="center" vertical="top"/>
    </xf>
    <xf numFmtId="182" fontId="83" fillId="31" borderId="11" xfId="0" applyNumberFormat="1" applyFont="1" applyFill="1" applyBorder="1" applyAlignment="1">
      <alignment horizontal="center" vertical="center" wrapText="1"/>
    </xf>
    <xf numFmtId="182" fontId="91" fillId="31" borderId="11" xfId="0" applyNumberFormat="1" applyFont="1" applyFill="1" applyBorder="1" applyAlignment="1">
      <alignment horizontal="center" vertical="center" wrapText="1"/>
    </xf>
    <xf numFmtId="183" fontId="4" fillId="19" borderId="29" xfId="115" applyNumberFormat="1" applyFont="1" applyFill="1" applyBorder="1" applyAlignment="1">
      <alignment horizontal="center"/>
    </xf>
    <xf numFmtId="0" fontId="32" fillId="28" borderId="0" xfId="132" applyFont="1" applyFill="1" applyBorder="1" applyAlignment="1">
      <alignment horizontal="left" vertical="center" wrapText="1"/>
    </xf>
    <xf numFmtId="0" fontId="12" fillId="28" borderId="0" xfId="132" applyFont="1" applyFill="1" applyBorder="1" applyAlignment="1">
      <alignment horizontal="left" vertical="center" wrapText="1"/>
    </xf>
    <xf numFmtId="0" fontId="10" fillId="0" borderId="0" xfId="132" applyFont="1" applyAlignment="1">
      <alignment vertical="center"/>
    </xf>
    <xf numFmtId="0" fontId="92" fillId="28" borderId="0" xfId="132" applyFont="1" applyFill="1" applyAlignment="1">
      <alignment vertical="center"/>
    </xf>
    <xf numFmtId="0" fontId="10" fillId="28" borderId="0" xfId="132" applyFont="1" applyFill="1" applyAlignment="1">
      <alignment vertical="center"/>
    </xf>
    <xf numFmtId="185" fontId="90" fillId="0" borderId="11" xfId="0" applyNumberFormat="1" applyFont="1" applyBorder="1" applyAlignment="1">
      <alignment horizontal="center" vertical="top"/>
    </xf>
    <xf numFmtId="4" fontId="90" fillId="0" borderId="11" xfId="0" applyNumberFormat="1" applyFont="1" applyBorder="1" applyAlignment="1">
      <alignment horizontal="center" vertical="top"/>
    </xf>
    <xf numFmtId="185" fontId="90" fillId="0" borderId="0" xfId="0" applyNumberFormat="1" applyFont="1" applyAlignment="1">
      <alignment horizontal="center" vertical="top"/>
    </xf>
    <xf numFmtId="4" fontId="90" fillId="0" borderId="0" xfId="0" applyNumberFormat="1" applyFont="1" applyAlignment="1">
      <alignment horizontal="center" vertical="top"/>
    </xf>
    <xf numFmtId="185" fontId="94" fillId="0" borderId="0" xfId="0" applyNumberFormat="1" applyFont="1" applyAlignment="1">
      <alignment horizontal="center" vertical="top"/>
    </xf>
    <xf numFmtId="0" fontId="32" fillId="0" borderId="0" xfId="0" applyFont="1" applyAlignment="1">
      <alignment horizontal="center" vertical="center" wrapText="1"/>
    </xf>
    <xf numFmtId="0" fontId="0" fillId="0" borderId="0" xfId="0" applyAlignment="1">
      <alignment horizontal="center" vertical="center"/>
    </xf>
    <xf numFmtId="49" fontId="11" fillId="28" borderId="0" xfId="0" applyNumberFormat="1" applyFont="1" applyFill="1" applyBorder="1" applyAlignment="1">
      <alignment horizontal="left" vertical="center"/>
    </xf>
    <xf numFmtId="0" fontId="32" fillId="0" borderId="11" xfId="0" applyFont="1" applyBorder="1" applyAlignment="1">
      <alignment horizontal="center" vertical="center"/>
    </xf>
    <xf numFmtId="182" fontId="95" fillId="31" borderId="11" xfId="0" applyNumberFormat="1" applyFont="1" applyFill="1" applyBorder="1" applyAlignment="1">
      <alignment horizontal="center" vertical="center" wrapText="1"/>
    </xf>
    <xf numFmtId="188" fontId="4" fillId="0" borderId="0" xfId="0" applyNumberFormat="1" applyFont="1" applyAlignment="1">
      <alignment horizontal="right" vertical="center"/>
    </xf>
    <xf numFmtId="14" fontId="32" fillId="0" borderId="0" xfId="0" applyNumberFormat="1" applyFont="1" applyAlignment="1">
      <alignment horizontal="center" vertical="center"/>
    </xf>
    <xf numFmtId="14" fontId="32" fillId="0" borderId="11" xfId="0" applyNumberFormat="1" applyFont="1" applyBorder="1" applyAlignment="1">
      <alignment horizontal="center" vertical="center"/>
    </xf>
    <xf numFmtId="0" fontId="90" fillId="0" borderId="11" xfId="133" applyFont="1" applyBorder="1" applyAlignment="1">
      <alignment horizontal="center" vertical="center"/>
    </xf>
    <xf numFmtId="4" fontId="90" fillId="0" borderId="11" xfId="133" applyNumberFormat="1" applyFont="1" applyBorder="1" applyAlignment="1">
      <alignment horizontal="center" vertical="center"/>
    </xf>
    <xf numFmtId="0" fontId="3" fillId="28" borderId="0" xfId="132" applyFill="1" applyAlignment="1">
      <alignment vertical="top"/>
    </xf>
    <xf numFmtId="0" fontId="32" fillId="0" borderId="0" xfId="0" applyFont="1" applyBorder="1" applyAlignment="1">
      <alignment horizontal="center" vertical="center"/>
    </xf>
    <xf numFmtId="0" fontId="90" fillId="0" borderId="0" xfId="133" applyFont="1" applyBorder="1" applyAlignment="1">
      <alignment horizontal="center" vertical="center"/>
    </xf>
    <xf numFmtId="14" fontId="32" fillId="0" borderId="0" xfId="0" applyNumberFormat="1" applyFont="1" applyBorder="1" applyAlignment="1">
      <alignment horizontal="center" vertical="center"/>
    </xf>
    <xf numFmtId="4" fontId="90" fillId="0" borderId="0" xfId="133" applyNumberFormat="1" applyFont="1" applyBorder="1" applyAlignment="1">
      <alignment horizontal="center" vertical="center" wrapText="1"/>
    </xf>
    <xf numFmtId="4" fontId="90" fillId="0" borderId="0" xfId="133" applyNumberFormat="1" applyFont="1" applyBorder="1" applyAlignment="1">
      <alignment horizontal="center" vertical="center"/>
    </xf>
    <xf numFmtId="0" fontId="90" fillId="0" borderId="11" xfId="133" quotePrefix="1" applyFont="1" applyBorder="1" applyAlignment="1">
      <alignment horizontal="center" vertical="center"/>
    </xf>
    <xf numFmtId="184" fontId="90" fillId="0" borderId="11" xfId="133" applyNumberFormat="1" applyFont="1" applyBorder="1" applyAlignment="1">
      <alignment horizontal="center" vertical="center"/>
    </xf>
    <xf numFmtId="0" fontId="90" fillId="0" borderId="11" xfId="0" applyFont="1" applyBorder="1" applyAlignment="1">
      <alignment horizontal="center" vertical="center"/>
    </xf>
    <xf numFmtId="183" fontId="87" fillId="33" borderId="38" xfId="115" applyNumberFormat="1" applyFont="1" applyFill="1" applyBorder="1" applyAlignment="1">
      <alignment horizontal="center"/>
    </xf>
    <xf numFmtId="183" fontId="87" fillId="33" borderId="39" xfId="115" applyNumberFormat="1" applyFont="1" applyFill="1" applyBorder="1" applyAlignment="1">
      <alignment horizontal="center"/>
    </xf>
    <xf numFmtId="0" fontId="84" fillId="28" borderId="0" xfId="132" applyFont="1" applyFill="1" applyAlignment="1">
      <alignment vertical="top"/>
    </xf>
    <xf numFmtId="0" fontId="98" fillId="0" borderId="11" xfId="0" quotePrefix="1" applyFont="1" applyFill="1" applyBorder="1" applyAlignment="1">
      <alignment horizontal="center" vertical="center"/>
    </xf>
    <xf numFmtId="0" fontId="16" fillId="0" borderId="0" xfId="132" applyFont="1" applyAlignment="1">
      <alignment horizontal="center" vertical="center"/>
    </xf>
    <xf numFmtId="0" fontId="0" fillId="0" borderId="0" xfId="0" applyNumberFormat="1" applyAlignment="1">
      <alignment horizontal="right" vertical="center"/>
    </xf>
    <xf numFmtId="188" fontId="0" fillId="0" borderId="0" xfId="0" applyNumberFormat="1" applyAlignment="1">
      <alignment horizontal="right" vertical="center"/>
    </xf>
    <xf numFmtId="188" fontId="12" fillId="0" borderId="0" xfId="0" applyNumberFormat="1" applyFont="1" applyAlignment="1">
      <alignment horizontal="right" vertical="center"/>
    </xf>
    <xf numFmtId="188" fontId="12" fillId="0" borderId="0" xfId="0" applyNumberFormat="1" applyFont="1" applyBorder="1" applyAlignment="1">
      <alignment horizontal="right" vertical="center"/>
    </xf>
    <xf numFmtId="181" fontId="0" fillId="0" borderId="0" xfId="0" applyNumberFormat="1" applyAlignment="1">
      <alignment horizontal="right" vertical="center"/>
    </xf>
    <xf numFmtId="181" fontId="12" fillId="0" borderId="0" xfId="0" applyNumberFormat="1" applyFont="1" applyAlignment="1">
      <alignment horizontal="right" vertical="center"/>
    </xf>
    <xf numFmtId="181" fontId="12" fillId="0" borderId="0" xfId="0" applyNumberFormat="1" applyFont="1" applyBorder="1" applyAlignment="1">
      <alignment horizontal="right" vertical="center"/>
    </xf>
    <xf numFmtId="0" fontId="82" fillId="23" borderId="11" xfId="0" applyNumberFormat="1" applyFont="1" applyFill="1" applyBorder="1" applyAlignment="1">
      <alignment horizontal="right" vertical="center"/>
    </xf>
    <xf numFmtId="188" fontId="99" fillId="0" borderId="0" xfId="0" applyNumberFormat="1" applyFont="1" applyAlignment="1">
      <alignment horizontal="right" vertical="center"/>
    </xf>
    <xf numFmtId="0" fontId="90" fillId="0" borderId="11" xfId="0" quotePrefix="1" applyFont="1" applyBorder="1" applyAlignment="1">
      <alignment horizontal="center" vertical="center"/>
    </xf>
    <xf numFmtId="184" fontId="90" fillId="0" borderId="11" xfId="0" applyNumberFormat="1" applyFont="1" applyBorder="1" applyAlignment="1">
      <alignment horizontal="center" vertical="center"/>
    </xf>
    <xf numFmtId="4" fontId="9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4" fontId="32" fillId="0" borderId="0" xfId="0" applyNumberFormat="1" applyFont="1" applyAlignment="1">
      <alignment horizontal="center" vertical="center"/>
    </xf>
    <xf numFmtId="186" fontId="90" fillId="0" borderId="0" xfId="0" applyNumberFormat="1" applyFont="1" applyAlignment="1">
      <alignment horizontal="right" vertical="center"/>
    </xf>
    <xf numFmtId="185" fontId="93" fillId="0" borderId="11" xfId="0" applyNumberFormat="1" applyFont="1" applyBorder="1" applyAlignment="1">
      <alignment horizontal="center" vertical="center"/>
    </xf>
    <xf numFmtId="0" fontId="32" fillId="0" borderId="11" xfId="0" applyFont="1" applyBorder="1" applyAlignment="1">
      <alignment horizontal="center" vertical="center" wrapText="1"/>
    </xf>
    <xf numFmtId="186" fontId="90" fillId="0" borderId="11" xfId="0" applyNumberFormat="1" applyFont="1" applyBorder="1" applyAlignment="1">
      <alignment horizontal="center" vertical="center"/>
    </xf>
    <xf numFmtId="187" fontId="90" fillId="0" borderId="11" xfId="0" applyNumberFormat="1" applyFont="1" applyBorder="1" applyAlignment="1">
      <alignment horizontal="center" vertical="center"/>
    </xf>
    <xf numFmtId="0" fontId="0" fillId="0" borderId="11" xfId="0" applyBorder="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46" fillId="25" borderId="15" xfId="0" applyFont="1" applyFill="1" applyBorder="1" applyAlignment="1">
      <alignment horizontal="center" vertical="center"/>
    </xf>
    <xf numFmtId="0" fontId="46" fillId="25" borderId="0" xfId="0" applyFont="1" applyFill="1" applyBorder="1" applyAlignment="1">
      <alignment horizontal="center" vertical="center"/>
    </xf>
    <xf numFmtId="0" fontId="46" fillId="25" borderId="18" xfId="0" applyFont="1" applyFill="1" applyBorder="1" applyAlignment="1">
      <alignment horizontal="center" vertical="center"/>
    </xf>
    <xf numFmtId="0" fontId="0" fillId="0" borderId="0" xfId="0" applyBorder="1" applyAlignment="1">
      <alignment horizontal="center" vertical="center"/>
    </xf>
    <xf numFmtId="14" fontId="3" fillId="0" borderId="15" xfId="0" applyNumberFormat="1" applyFont="1" applyBorder="1" applyAlignment="1">
      <alignment horizontal="center" vertical="center"/>
    </xf>
    <xf numFmtId="0" fontId="16" fillId="0" borderId="0" xfId="0" applyFont="1" applyBorder="1" applyAlignment="1">
      <alignment vertical="center"/>
    </xf>
    <xf numFmtId="0" fontId="16" fillId="0" borderId="18" xfId="0" applyFont="1" applyBorder="1" applyAlignment="1">
      <alignment vertical="center"/>
    </xf>
    <xf numFmtId="14" fontId="42" fillId="26" borderId="22" xfId="0" applyNumberFormat="1" applyFont="1" applyFill="1" applyBorder="1" applyAlignment="1">
      <alignment horizontal="center" vertical="center"/>
    </xf>
    <xf numFmtId="0" fontId="42" fillId="26" borderId="22" xfId="0" applyFont="1" applyFill="1" applyBorder="1" applyAlignment="1">
      <alignment horizontal="center" vertical="center"/>
    </xf>
    <xf numFmtId="0" fontId="42" fillId="26" borderId="10" xfId="0" applyFont="1" applyFill="1" applyBorder="1" applyAlignment="1">
      <alignment horizontal="center" vertical="center"/>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5" fillId="23" borderId="11" xfId="0" applyNumberFormat="1" applyFont="1" applyFill="1" applyBorder="1" applyAlignment="1">
      <alignment horizontal="center" vertical="center"/>
    </xf>
    <xf numFmtId="177" fontId="15" fillId="23" borderId="16" xfId="0" applyNumberFormat="1" applyFont="1" applyFill="1" applyBorder="1" applyAlignment="1">
      <alignment horizontal="center" vertical="center"/>
    </xf>
    <xf numFmtId="177" fontId="15" fillId="23" borderId="10" xfId="0" applyNumberFormat="1" applyFont="1" applyFill="1" applyBorder="1" applyAlignment="1">
      <alignment horizontal="center" vertical="center"/>
    </xf>
    <xf numFmtId="0" fontId="53" fillId="27" borderId="0" xfId="0" applyFont="1" applyFill="1" applyBorder="1" applyAlignment="1">
      <alignment horizontal="center" vertical="center"/>
    </xf>
    <xf numFmtId="0" fontId="11" fillId="0" borderId="0" xfId="0" applyFont="1" applyBorder="1" applyAlignment="1">
      <alignment horizontal="center" vertical="center"/>
    </xf>
    <xf numFmtId="0" fontId="75" fillId="0" borderId="0" xfId="0" applyFont="1" applyBorder="1" applyAlignment="1">
      <alignment horizontal="center" vertical="center"/>
    </xf>
    <xf numFmtId="0" fontId="10"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0" fillId="0" borderId="0" xfId="132" applyFont="1" applyBorder="1" applyAlignment="1">
      <alignment horizontal="center" vertical="center"/>
    </xf>
    <xf numFmtId="0" fontId="11" fillId="0" borderId="0" xfId="132" applyFont="1" applyBorder="1" applyAlignment="1">
      <alignment horizontal="center" vertical="center"/>
    </xf>
    <xf numFmtId="0" fontId="88" fillId="0" borderId="35" xfId="132" applyFont="1" applyFill="1" applyBorder="1" applyAlignment="1">
      <alignment horizontal="center" vertical="center"/>
    </xf>
    <xf numFmtId="0" fontId="88" fillId="0" borderId="27" xfId="132" applyFont="1" applyFill="1" applyBorder="1" applyAlignment="1">
      <alignment horizontal="center" vertical="center"/>
    </xf>
    <xf numFmtId="0" fontId="88" fillId="0" borderId="37" xfId="132" applyFont="1" applyFill="1" applyBorder="1" applyAlignment="1">
      <alignment horizontal="center" vertical="center"/>
    </xf>
    <xf numFmtId="0" fontId="88" fillId="0" borderId="36" xfId="132" applyFont="1" applyFill="1" applyBorder="1" applyAlignment="1">
      <alignment horizontal="center" vertical="center"/>
    </xf>
    <xf numFmtId="0" fontId="88" fillId="0" borderId="31" xfId="132" applyFont="1" applyFill="1" applyBorder="1" applyAlignment="1">
      <alignment horizontal="center" vertical="center"/>
    </xf>
    <xf numFmtId="0" fontId="88" fillId="0" borderId="30" xfId="132" applyFont="1" applyFill="1" applyBorder="1" applyAlignment="1">
      <alignment horizontal="center" vertical="center"/>
    </xf>
    <xf numFmtId="0" fontId="88" fillId="0" borderId="34" xfId="132" applyFont="1" applyFill="1" applyBorder="1" applyAlignment="1">
      <alignment horizontal="center" vertical="center"/>
    </xf>
    <xf numFmtId="0" fontId="88" fillId="0" borderId="33" xfId="132" applyFont="1" applyFill="1" applyBorder="1" applyAlignment="1">
      <alignment horizontal="center" vertical="center"/>
    </xf>
    <xf numFmtId="0" fontId="88" fillId="0" borderId="32" xfId="132" applyFont="1" applyFill="1" applyBorder="1" applyAlignment="1">
      <alignment horizontal="center" vertical="center"/>
    </xf>
    <xf numFmtId="4" fontId="90" fillId="0" borderId="11" xfId="0" applyNumberFormat="1" applyFont="1" applyBorder="1" applyAlignment="1">
      <alignment horizontal="center" vertical="top"/>
    </xf>
    <xf numFmtId="0" fontId="41" fillId="0" borderId="11" xfId="0" applyFont="1" applyBorder="1" applyAlignment="1">
      <alignment horizontal="center" vertical="center"/>
    </xf>
    <xf numFmtId="0" fontId="85" fillId="20" borderId="16" xfId="132" applyNumberFormat="1" applyFont="1" applyFill="1" applyBorder="1" applyAlignment="1">
      <alignment horizontal="left" vertical="center"/>
    </xf>
    <xf numFmtId="0" fontId="85" fillId="20" borderId="22" xfId="132" applyNumberFormat="1" applyFont="1" applyFill="1" applyBorder="1" applyAlignment="1">
      <alignment horizontal="left" vertical="center"/>
    </xf>
    <xf numFmtId="0" fontId="85" fillId="20" borderId="10" xfId="132" applyNumberFormat="1" applyFont="1" applyFill="1" applyBorder="1" applyAlignment="1">
      <alignment horizontal="left" vertical="center"/>
    </xf>
    <xf numFmtId="0" fontId="12" fillId="28" borderId="26" xfId="132" applyFont="1" applyFill="1" applyBorder="1" applyAlignment="1">
      <alignment horizontal="left" vertical="distributed" wrapText="1"/>
    </xf>
    <xf numFmtId="0" fontId="10" fillId="32" borderId="25" xfId="132" applyFont="1" applyFill="1" applyBorder="1" applyAlignment="1">
      <alignment horizontal="left" vertical="distributed"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2" fillId="28" borderId="25" xfId="132" applyFont="1" applyFill="1" applyBorder="1" applyAlignment="1">
      <alignment horizontal="left" vertical="top" wrapText="1"/>
    </xf>
    <xf numFmtId="0" fontId="12" fillId="28" borderId="24" xfId="132" applyFont="1" applyFill="1" applyBorder="1" applyAlignment="1">
      <alignment horizontal="left" vertical="top" wrapText="1"/>
    </xf>
    <xf numFmtId="0" fontId="12" fillId="28" borderId="23" xfId="132" applyFont="1" applyFill="1" applyBorder="1" applyAlignment="1">
      <alignment horizontal="left" vertical="top" wrapText="1"/>
    </xf>
    <xf numFmtId="0" fontId="10" fillId="32" borderId="24" xfId="132" applyFont="1" applyFill="1" applyBorder="1" applyAlignment="1">
      <alignment horizontal="left" vertical="distributed" wrapText="1"/>
    </xf>
    <xf numFmtId="0" fontId="10" fillId="32" borderId="23" xfId="132" applyFont="1" applyFill="1" applyBorder="1" applyAlignment="1">
      <alignment horizontal="left" vertical="distributed" wrapText="1"/>
    </xf>
    <xf numFmtId="0" fontId="32" fillId="28" borderId="24" xfId="132" applyFont="1" applyFill="1" applyBorder="1" applyAlignment="1">
      <alignment horizontal="left" vertical="top" wrapText="1"/>
    </xf>
    <xf numFmtId="0" fontId="32" fillId="28" borderId="23" xfId="132" applyFont="1" applyFill="1" applyBorder="1" applyAlignment="1">
      <alignment horizontal="left" vertical="top" wrapText="1"/>
    </xf>
    <xf numFmtId="182" fontId="95" fillId="31" borderId="16" xfId="0" applyNumberFormat="1" applyFont="1" applyFill="1" applyBorder="1" applyAlignment="1">
      <alignment horizontal="center" vertical="center" wrapText="1"/>
    </xf>
    <xf numFmtId="182" fontId="91" fillId="31" borderId="22" xfId="0" applyNumberFormat="1" applyFont="1" applyFill="1" applyBorder="1" applyAlignment="1">
      <alignment horizontal="center" vertical="center" wrapText="1"/>
    </xf>
    <xf numFmtId="182" fontId="91" fillId="31" borderId="10" xfId="0" applyNumberFormat="1" applyFont="1" applyFill="1" applyBorder="1" applyAlignment="1">
      <alignment horizontal="center" vertical="center" wrapText="1"/>
    </xf>
    <xf numFmtId="4" fontId="90" fillId="0" borderId="11" xfId="133" applyNumberFormat="1" applyFont="1" applyBorder="1" applyAlignment="1">
      <alignment horizontal="center" vertical="center" wrapText="1"/>
    </xf>
    <xf numFmtId="4" fontId="90" fillId="0" borderId="11" xfId="133" applyNumberFormat="1" applyFont="1" applyBorder="1" applyAlignment="1">
      <alignment horizontal="center" vertical="center"/>
    </xf>
    <xf numFmtId="182" fontId="83" fillId="31" borderId="16" xfId="0" applyNumberFormat="1" applyFont="1" applyFill="1" applyBorder="1" applyAlignment="1">
      <alignment horizontal="center" vertical="center" wrapText="1"/>
    </xf>
    <xf numFmtId="182" fontId="83" fillId="31" borderId="22" xfId="0" applyNumberFormat="1" applyFont="1" applyFill="1" applyBorder="1" applyAlignment="1">
      <alignment horizontal="center" vertical="center" wrapText="1"/>
    </xf>
    <xf numFmtId="182" fontId="83" fillId="31" borderId="10" xfId="0" applyNumberFormat="1" applyFont="1" applyFill="1" applyBorder="1" applyAlignment="1">
      <alignment horizontal="center" vertical="center" wrapText="1"/>
    </xf>
    <xf numFmtId="182" fontId="96" fillId="31" borderId="16" xfId="0" applyNumberFormat="1" applyFont="1" applyFill="1" applyBorder="1" applyAlignment="1">
      <alignment horizontal="center" vertical="center" wrapText="1"/>
    </xf>
    <xf numFmtId="4" fontId="90" fillId="0" borderId="16" xfId="133" applyNumberFormat="1" applyFont="1" applyBorder="1" applyAlignment="1">
      <alignment horizontal="center" vertical="center" wrapText="1"/>
    </xf>
    <xf numFmtId="4" fontId="90" fillId="0" borderId="22" xfId="133" applyNumberFormat="1" applyFont="1" applyBorder="1" applyAlignment="1">
      <alignment horizontal="center" vertical="center" wrapText="1"/>
    </xf>
    <xf numFmtId="4" fontId="90" fillId="0" borderId="10" xfId="133" applyNumberFormat="1" applyFont="1"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40" fillId="0" borderId="11" xfId="0" applyFont="1" applyBorder="1" applyAlignment="1">
      <alignment horizontal="center" vertical="center"/>
    </xf>
    <xf numFmtId="0" fontId="32" fillId="0" borderId="11" xfId="0" applyFont="1" applyBorder="1" applyAlignment="1">
      <alignment horizontal="center" vertical="center"/>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40" fillId="0" borderId="11" xfId="0" applyFont="1" applyBorder="1" applyAlignment="1">
      <alignment horizontal="center" vertical="center" wrapText="1"/>
    </xf>
  </cellXfs>
  <cellStyles count="135">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41133</c:v>
                </c:pt>
                <c:pt idx="1">
                  <c:v>41140</c:v>
                </c:pt>
                <c:pt idx="2">
                  <c:v>41147</c:v>
                </c:pt>
                <c:pt idx="3">
                  <c:v>41154</c:v>
                </c:pt>
                <c:pt idx="4">
                  <c:v>41161</c:v>
                </c:pt>
                <c:pt idx="5">
                  <c:v>41168</c:v>
                </c:pt>
                <c:pt idx="6">
                  <c:v>41175</c:v>
                </c:pt>
                <c:pt idx="7">
                  <c:v>41182</c:v>
                </c:pt>
                <c:pt idx="8">
                  <c:v>41196</c:v>
                </c:pt>
                <c:pt idx="9">
                  <c:v>41203</c:v>
                </c:pt>
                <c:pt idx="10">
                  <c:v>41210</c:v>
                </c:pt>
                <c:pt idx="11">
                  <c:v>41217</c:v>
                </c:pt>
                <c:pt idx="12">
                  <c:v>41224</c:v>
                </c:pt>
                <c:pt idx="13">
                  <c:v>41231</c:v>
                </c:pt>
                <c:pt idx="14">
                  <c:v>41238</c:v>
                </c:pt>
                <c:pt idx="15">
                  <c:v>41245</c:v>
                </c:pt>
                <c:pt idx="16">
                  <c:v>41252</c:v>
                </c:pt>
                <c:pt idx="17">
                  <c:v>41259</c:v>
                </c:pt>
                <c:pt idx="18">
                  <c:v>41266</c:v>
                </c:pt>
                <c:pt idx="19">
                  <c:v>41273</c:v>
                </c:pt>
                <c:pt idx="20">
                  <c:v>41280</c:v>
                </c:pt>
                <c:pt idx="21">
                  <c:v>41287</c:v>
                </c:pt>
                <c:pt idx="22">
                  <c:v>41294</c:v>
                </c:pt>
                <c:pt idx="23">
                  <c:v>41301</c:v>
                </c:pt>
                <c:pt idx="24">
                  <c:v>41308</c:v>
                </c:pt>
                <c:pt idx="25">
                  <c:v>41315</c:v>
                </c:pt>
                <c:pt idx="26">
                  <c:v>41329</c:v>
                </c:pt>
                <c:pt idx="27">
                  <c:v>41336</c:v>
                </c:pt>
                <c:pt idx="28">
                  <c:v>41343</c:v>
                </c:pt>
                <c:pt idx="29">
                  <c:v>41350</c:v>
                </c:pt>
                <c:pt idx="30">
                  <c:v>41357</c:v>
                </c:pt>
                <c:pt idx="31">
                  <c:v>41364</c:v>
                </c:pt>
                <c:pt idx="32">
                  <c:v>41371</c:v>
                </c:pt>
                <c:pt idx="33">
                  <c:v>41378</c:v>
                </c:pt>
                <c:pt idx="34">
                  <c:v>41385</c:v>
                </c:pt>
                <c:pt idx="35">
                  <c:v>41392</c:v>
                </c:pt>
                <c:pt idx="36">
                  <c:v>41399</c:v>
                </c:pt>
                <c:pt idx="37">
                  <c:v>41406</c:v>
                </c:pt>
                <c:pt idx="38">
                  <c:v>41413</c:v>
                </c:pt>
                <c:pt idx="39">
                  <c:v>41420</c:v>
                </c:pt>
                <c:pt idx="40">
                  <c:v>41427</c:v>
                </c:pt>
                <c:pt idx="41">
                  <c:v>41434</c:v>
                </c:pt>
                <c:pt idx="42">
                  <c:v>41441</c:v>
                </c:pt>
                <c:pt idx="43">
                  <c:v>41448</c:v>
                </c:pt>
                <c:pt idx="44">
                  <c:v>41455</c:v>
                </c:pt>
                <c:pt idx="45">
                  <c:v>41462</c:v>
                </c:pt>
                <c:pt idx="46">
                  <c:v>41469</c:v>
                </c:pt>
                <c:pt idx="47">
                  <c:v>41476</c:v>
                </c:pt>
                <c:pt idx="48">
                  <c:v>41483</c:v>
                </c:pt>
                <c:pt idx="49">
                  <c:v>41490</c:v>
                </c:pt>
                <c:pt idx="50">
                  <c:v>41497</c:v>
                </c:pt>
                <c:pt idx="51">
                  <c:v>41504</c:v>
                </c:pt>
                <c:pt idx="52">
                  <c:v>41511</c:v>
                </c:pt>
                <c:pt idx="53">
                  <c:v>41518</c:v>
                </c:pt>
                <c:pt idx="54">
                  <c:v>41525</c:v>
                </c:pt>
                <c:pt idx="55">
                  <c:v>41532</c:v>
                </c:pt>
                <c:pt idx="56">
                  <c:v>41539</c:v>
                </c:pt>
                <c:pt idx="57">
                  <c:v>41546</c:v>
                </c:pt>
                <c:pt idx="58">
                  <c:v>41553</c:v>
                </c:pt>
                <c:pt idx="59">
                  <c:v>41560</c:v>
                </c:pt>
                <c:pt idx="60">
                  <c:v>41567</c:v>
                </c:pt>
                <c:pt idx="61">
                  <c:v>41574</c:v>
                </c:pt>
                <c:pt idx="62">
                  <c:v>41581</c:v>
                </c:pt>
                <c:pt idx="63">
                  <c:v>41588</c:v>
                </c:pt>
                <c:pt idx="64">
                  <c:v>41595</c:v>
                </c:pt>
                <c:pt idx="65">
                  <c:v>41602</c:v>
                </c:pt>
                <c:pt idx="66">
                  <c:v>41609</c:v>
                </c:pt>
                <c:pt idx="67">
                  <c:v>41616</c:v>
                </c:pt>
                <c:pt idx="68">
                  <c:v>41623</c:v>
                </c:pt>
                <c:pt idx="69">
                  <c:v>41630</c:v>
                </c:pt>
                <c:pt idx="70">
                  <c:v>41637</c:v>
                </c:pt>
                <c:pt idx="71">
                  <c:v>41644</c:v>
                </c:pt>
                <c:pt idx="72">
                  <c:v>41651</c:v>
                </c:pt>
                <c:pt idx="73">
                  <c:v>41658</c:v>
                </c:pt>
                <c:pt idx="74">
                  <c:v>41665</c:v>
                </c:pt>
                <c:pt idx="75">
                  <c:v>41672</c:v>
                </c:pt>
                <c:pt idx="76">
                  <c:v>41679</c:v>
                </c:pt>
                <c:pt idx="77">
                  <c:v>41686</c:v>
                </c:pt>
                <c:pt idx="78">
                  <c:v>41693</c:v>
                </c:pt>
                <c:pt idx="79">
                  <c:v>41700</c:v>
                </c:pt>
                <c:pt idx="80">
                  <c:v>41707</c:v>
                </c:pt>
                <c:pt idx="81">
                  <c:v>41714</c:v>
                </c:pt>
                <c:pt idx="82">
                  <c:v>41721</c:v>
                </c:pt>
                <c:pt idx="83">
                  <c:v>41728</c:v>
                </c:pt>
                <c:pt idx="84">
                  <c:v>41735</c:v>
                </c:pt>
                <c:pt idx="85">
                  <c:v>41742</c:v>
                </c:pt>
                <c:pt idx="86">
                  <c:v>41749</c:v>
                </c:pt>
                <c:pt idx="87">
                  <c:v>41756</c:v>
                </c:pt>
                <c:pt idx="88">
                  <c:v>41763</c:v>
                </c:pt>
                <c:pt idx="89">
                  <c:v>41770</c:v>
                </c:pt>
                <c:pt idx="90">
                  <c:v>41777</c:v>
                </c:pt>
                <c:pt idx="91">
                  <c:v>41784</c:v>
                </c:pt>
                <c:pt idx="92">
                  <c:v>41791</c:v>
                </c:pt>
                <c:pt idx="93">
                  <c:v>41798</c:v>
                </c:pt>
                <c:pt idx="94">
                  <c:v>41805</c:v>
                </c:pt>
                <c:pt idx="95">
                  <c:v>41812</c:v>
                </c:pt>
                <c:pt idx="96">
                  <c:v>41819</c:v>
                </c:pt>
                <c:pt idx="97">
                  <c:v>41826</c:v>
                </c:pt>
                <c:pt idx="98">
                  <c:v>41833</c:v>
                </c:pt>
                <c:pt idx="99">
                  <c:v>41840</c:v>
                </c:pt>
                <c:pt idx="100">
                  <c:v>41847</c:v>
                </c:pt>
                <c:pt idx="101">
                  <c:v>41854</c:v>
                </c:pt>
              </c:numCache>
            </c:numRef>
          </c:cat>
          <c:val>
            <c:numRef>
              <c:f>[0]!_zs1</c:f>
              <c:numCache>
                <c:formatCode>0.0%</c:formatCode>
                <c:ptCount val="104"/>
                <c:pt idx="0">
                  <c:v>0</c:v>
                </c:pt>
                <c:pt idx="1">
                  <c:v>-3.5951646650006608E-2</c:v>
                </c:pt>
                <c:pt idx="2">
                  <c:v>-5.1702864172157859E-2</c:v>
                </c:pt>
                <c:pt idx="3">
                  <c:v>-8.1209675503833623E-2</c:v>
                </c:pt>
                <c:pt idx="4">
                  <c:v>-3.4408569889125995E-2</c:v>
                </c:pt>
                <c:pt idx="5">
                  <c:v>-3.5090723995948037E-2</c:v>
                </c:pt>
                <c:pt idx="6">
                  <c:v>-8.3628676475184349E-2</c:v>
                </c:pt>
                <c:pt idx="7">
                  <c:v>-4.444002731950103E-2</c:v>
                </c:pt>
                <c:pt idx="8">
                  <c:v>-3.9679116708358553E-2</c:v>
                </c:pt>
                <c:pt idx="9">
                  <c:v>-2.8036658803351044E-2</c:v>
                </c:pt>
                <c:pt idx="10">
                  <c:v>-6.3274898104011656E-2</c:v>
                </c:pt>
                <c:pt idx="11">
                  <c:v>-3.8744436401943472E-2</c:v>
                </c:pt>
                <c:pt idx="12">
                  <c:v>-6.6184783337938091E-2</c:v>
                </c:pt>
                <c:pt idx="13">
                  <c:v>-9.27225366298422E-2</c:v>
                </c:pt>
                <c:pt idx="14">
                  <c:v>-8.6290202608520716E-2</c:v>
                </c:pt>
                <c:pt idx="15">
                  <c:v>-0.10838207797392319</c:v>
                </c:pt>
                <c:pt idx="16">
                  <c:v>-6.3754114489378289E-2</c:v>
                </c:pt>
                <c:pt idx="17">
                  <c:v>-1.8287730685392134E-2</c:v>
                </c:pt>
                <c:pt idx="18">
                  <c:v>-1.1563283023947157E-2</c:v>
                </c:pt>
                <c:pt idx="19">
                  <c:v>3.3460971575800968E-2</c:v>
                </c:pt>
                <c:pt idx="20">
                  <c:v>5.1946222753944005E-2</c:v>
                </c:pt>
                <c:pt idx="21">
                  <c:v>3.4786525768714993E-2</c:v>
                </c:pt>
                <c:pt idx="22">
                  <c:v>8.1545126973590065E-2</c:v>
                </c:pt>
                <c:pt idx="23">
                  <c:v>7.1642016192513314E-2</c:v>
                </c:pt>
                <c:pt idx="24">
                  <c:v>0.14317027058223952</c:v>
                </c:pt>
                <c:pt idx="25">
                  <c:v>0.15500524846119434</c:v>
                </c:pt>
                <c:pt idx="26">
                  <c:v>8.2030594007461488E-2</c:v>
                </c:pt>
                <c:pt idx="27">
                  <c:v>0.11213038352729088</c:v>
                </c:pt>
                <c:pt idx="28">
                  <c:v>8.6332290308452908E-2</c:v>
                </c:pt>
                <c:pt idx="29">
                  <c:v>5.8390224652474343E-2</c:v>
                </c:pt>
                <c:pt idx="30">
                  <c:v>9.1074865683981265E-2</c:v>
                </c:pt>
                <c:pt idx="31">
                  <c:v>3.9725788217194191E-2</c:v>
                </c:pt>
                <c:pt idx="32">
                  <c:v>3.4918622807116106E-2</c:v>
                </c:pt>
                <c:pt idx="33">
                  <c:v>2.5986446093782201E-2</c:v>
                </c:pt>
                <c:pt idx="34">
                  <c:v>5.5870796595146821E-2</c:v>
                </c:pt>
                <c:pt idx="35">
                  <c:v>1.981663930966171E-2</c:v>
                </c:pt>
                <c:pt idx="36">
                  <c:v>3.8821111023601862E-2</c:v>
                </c:pt>
                <c:pt idx="37">
                  <c:v>5.879151628648116E-2</c:v>
                </c:pt>
                <c:pt idx="38">
                  <c:v>8.0132063701608747E-2</c:v>
                </c:pt>
                <c:pt idx="39">
                  <c:v>8.2290620985260521E-2</c:v>
                </c:pt>
                <c:pt idx="40">
                  <c:v>8.6123518648393071E-2</c:v>
                </c:pt>
                <c:pt idx="41">
                  <c:v>3.5174065976011581E-2</c:v>
                </c:pt>
                <c:pt idx="42">
                  <c:v>7.0924025034264648E-3</c:v>
                </c:pt>
                <c:pt idx="43">
                  <c:v>-3.4318977260557659E-2</c:v>
                </c:pt>
                <c:pt idx="44">
                  <c:v>-8.2971941672281835E-2</c:v>
                </c:pt>
                <c:pt idx="45">
                  <c:v>-7.2049975184925397E-2</c:v>
                </c:pt>
                <c:pt idx="46">
                  <c:v>-5.1829543981854798E-2</c:v>
                </c:pt>
                <c:pt idx="47">
                  <c:v>-8.7206130969421425E-2</c:v>
                </c:pt>
                <c:pt idx="48">
                  <c:v>-7.3233848011731384E-2</c:v>
                </c:pt>
                <c:pt idx="49">
                  <c:v>-6.3543259279817077E-2</c:v>
                </c:pt>
                <c:pt idx="50">
                  <c:v>-4.7397000772163467E-2</c:v>
                </c:pt>
                <c:pt idx="51">
                  <c:v>-3.9840383439782023E-2</c:v>
                </c:pt>
                <c:pt idx="52">
                  <c:v>-4.7014044373770436E-2</c:v>
                </c:pt>
                <c:pt idx="53">
                  <c:v>-3.577079455326837E-2</c:v>
                </c:pt>
                <c:pt idx="54">
                  <c:v>-1.7488897806480774E-2</c:v>
                </c:pt>
                <c:pt idx="55">
                  <c:v>3.7150104323323552E-2</c:v>
                </c:pt>
                <c:pt idx="56">
                  <c:v>1.3650999624544413E-2</c:v>
                </c:pt>
                <c:pt idx="57">
                  <c:v>-1.9918733235240182E-3</c:v>
                </c:pt>
                <c:pt idx="58">
                  <c:v>3.8695681343603461E-3</c:v>
                </c:pt>
                <c:pt idx="59">
                  <c:v>2.8651722616221287E-2</c:v>
                </c:pt>
                <c:pt idx="60">
                  <c:v>1.0960720508085942E-2</c:v>
                </c:pt>
                <c:pt idx="61">
                  <c:v>-1.2998015210744729E-2</c:v>
                </c:pt>
                <c:pt idx="62">
                  <c:v>-6.1635561356158108E-3</c:v>
                </c:pt>
                <c:pt idx="63">
                  <c:v>-3.8256469108670088E-2</c:v>
                </c:pt>
                <c:pt idx="64">
                  <c:v>-2.0425869183927969E-2</c:v>
                </c:pt>
                <c:pt idx="65">
                  <c:v>-7.4549401167045559E-4</c:v>
                </c:pt>
                <c:pt idx="66">
                  <c:v>1.6332111123195547E-2</c:v>
                </c:pt>
                <c:pt idx="67">
                  <c:v>2.1892271323149526E-2</c:v>
                </c:pt>
                <c:pt idx="68">
                  <c:v>2.8702977933960927E-3</c:v>
                </c:pt>
                <c:pt idx="69">
                  <c:v>-5.0678174527273967E-2</c:v>
                </c:pt>
                <c:pt idx="70">
                  <c:v>-4.0117912233394226E-2</c:v>
                </c:pt>
                <c:pt idx="71">
                  <c:v>-4.5409711257543006E-2</c:v>
                </c:pt>
                <c:pt idx="72">
                  <c:v>-8.1216759572138919E-2</c:v>
                </c:pt>
                <c:pt idx="73">
                  <c:v>-9.2202482674244246E-2</c:v>
                </c:pt>
                <c:pt idx="74">
                  <c:v>-6.4203744471822422E-2</c:v>
                </c:pt>
                <c:pt idx="75">
                  <c:v>-8.2217280042804597E-2</c:v>
                </c:pt>
                <c:pt idx="76">
                  <c:v>-7.8036429612905689E-2</c:v>
                </c:pt>
                <c:pt idx="77">
                  <c:v>-4.3411170575614055E-2</c:v>
                </c:pt>
                <c:pt idx="78">
                  <c:v>-5.6446272967487165E-2</c:v>
                </c:pt>
                <c:pt idx="79">
                  <c:v>-9.2001211792390181E-2</c:v>
                </c:pt>
                <c:pt idx="80">
                  <c:v>-9.642375396447378E-2</c:v>
                </c:pt>
                <c:pt idx="81">
                  <c:v>-0.11539322204678748</c:v>
                </c:pt>
                <c:pt idx="82">
                  <c:v>-0.10040750061152193</c:v>
                </c:pt>
                <c:pt idx="83">
                  <c:v>-0.10325487936040034</c:v>
                </c:pt>
                <c:pt idx="84">
                  <c:v>-8.9292180730417448E-2</c:v>
                </c:pt>
                <c:pt idx="85">
                  <c:v>-5.3790997482655478E-2</c:v>
                </c:pt>
                <c:pt idx="86">
                  <c:v>-7.303757764868124E-2</c:v>
                </c:pt>
                <c:pt idx="87">
                  <c:v>-9.6645443631443451E-2</c:v>
                </c:pt>
                <c:pt idx="88">
                  <c:v>-0.10046542328766617</c:v>
                </c:pt>
                <c:pt idx="89">
                  <c:v>-0.11077815990075646</c:v>
                </c:pt>
                <c:pt idx="90">
                  <c:v>-0.10576055599101741</c:v>
                </c:pt>
                <c:pt idx="91">
                  <c:v>-0.10473461621643243</c:v>
                </c:pt>
                <c:pt idx="92">
                  <c:v>-0.10138010151886601</c:v>
                </c:pt>
                <c:pt idx="93">
                  <c:v>-0.11044270843099979</c:v>
                </c:pt>
                <c:pt idx="94">
                  <c:v>-9.3138413110360196E-2</c:v>
                </c:pt>
                <c:pt idx="95">
                  <c:v>-0.10960387140165806</c:v>
                </c:pt>
                <c:pt idx="96">
                  <c:v>-0.10396620316024474</c:v>
                </c:pt>
                <c:pt idx="97">
                  <c:v>-9.2116223724878155E-2</c:v>
                </c:pt>
                <c:pt idx="98">
                  <c:v>-0.10490338372606167</c:v>
                </c:pt>
                <c:pt idx="99">
                  <c:v>-9.8179769484417534E-2</c:v>
                </c:pt>
                <c:pt idx="100">
                  <c:v>-5.804643898471129E-2</c:v>
                </c:pt>
                <c:pt idx="101">
                  <c:v>-2.9315124777529067E-2</c:v>
                </c:pt>
                <c:pt idx="102">
                  <c:v>-2.8593383230176905E-2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41133</c:v>
                </c:pt>
                <c:pt idx="1">
                  <c:v>41140</c:v>
                </c:pt>
                <c:pt idx="2">
                  <c:v>41147</c:v>
                </c:pt>
                <c:pt idx="3">
                  <c:v>41154</c:v>
                </c:pt>
                <c:pt idx="4">
                  <c:v>41161</c:v>
                </c:pt>
                <c:pt idx="5">
                  <c:v>41168</c:v>
                </c:pt>
                <c:pt idx="6">
                  <c:v>41175</c:v>
                </c:pt>
                <c:pt idx="7">
                  <c:v>41182</c:v>
                </c:pt>
                <c:pt idx="8">
                  <c:v>41196</c:v>
                </c:pt>
                <c:pt idx="9">
                  <c:v>41203</c:v>
                </c:pt>
                <c:pt idx="10">
                  <c:v>41210</c:v>
                </c:pt>
                <c:pt idx="11">
                  <c:v>41217</c:v>
                </c:pt>
                <c:pt idx="12">
                  <c:v>41224</c:v>
                </c:pt>
                <c:pt idx="13">
                  <c:v>41231</c:v>
                </c:pt>
                <c:pt idx="14">
                  <c:v>41238</c:v>
                </c:pt>
                <c:pt idx="15">
                  <c:v>41245</c:v>
                </c:pt>
                <c:pt idx="16">
                  <c:v>41252</c:v>
                </c:pt>
                <c:pt idx="17">
                  <c:v>41259</c:v>
                </c:pt>
                <c:pt idx="18">
                  <c:v>41266</c:v>
                </c:pt>
                <c:pt idx="19">
                  <c:v>41273</c:v>
                </c:pt>
                <c:pt idx="20">
                  <c:v>41280</c:v>
                </c:pt>
                <c:pt idx="21">
                  <c:v>41287</c:v>
                </c:pt>
                <c:pt idx="22">
                  <c:v>41294</c:v>
                </c:pt>
                <c:pt idx="23">
                  <c:v>41301</c:v>
                </c:pt>
                <c:pt idx="24">
                  <c:v>41308</c:v>
                </c:pt>
                <c:pt idx="25">
                  <c:v>41315</c:v>
                </c:pt>
                <c:pt idx="26">
                  <c:v>41329</c:v>
                </c:pt>
                <c:pt idx="27">
                  <c:v>41336</c:v>
                </c:pt>
                <c:pt idx="28">
                  <c:v>41343</c:v>
                </c:pt>
                <c:pt idx="29">
                  <c:v>41350</c:v>
                </c:pt>
                <c:pt idx="30">
                  <c:v>41357</c:v>
                </c:pt>
                <c:pt idx="31">
                  <c:v>41364</c:v>
                </c:pt>
                <c:pt idx="32">
                  <c:v>41371</c:v>
                </c:pt>
                <c:pt idx="33">
                  <c:v>41378</c:v>
                </c:pt>
                <c:pt idx="34">
                  <c:v>41385</c:v>
                </c:pt>
                <c:pt idx="35">
                  <c:v>41392</c:v>
                </c:pt>
                <c:pt idx="36">
                  <c:v>41399</c:v>
                </c:pt>
                <c:pt idx="37">
                  <c:v>41406</c:v>
                </c:pt>
                <c:pt idx="38">
                  <c:v>41413</c:v>
                </c:pt>
                <c:pt idx="39">
                  <c:v>41420</c:v>
                </c:pt>
                <c:pt idx="40">
                  <c:v>41427</c:v>
                </c:pt>
                <c:pt idx="41">
                  <c:v>41434</c:v>
                </c:pt>
                <c:pt idx="42">
                  <c:v>41441</c:v>
                </c:pt>
                <c:pt idx="43">
                  <c:v>41448</c:v>
                </c:pt>
                <c:pt idx="44">
                  <c:v>41455</c:v>
                </c:pt>
                <c:pt idx="45">
                  <c:v>41462</c:v>
                </c:pt>
                <c:pt idx="46">
                  <c:v>41469</c:v>
                </c:pt>
                <c:pt idx="47">
                  <c:v>41476</c:v>
                </c:pt>
                <c:pt idx="48">
                  <c:v>41483</c:v>
                </c:pt>
                <c:pt idx="49">
                  <c:v>41490</c:v>
                </c:pt>
                <c:pt idx="50">
                  <c:v>41497</c:v>
                </c:pt>
                <c:pt idx="51">
                  <c:v>41504</c:v>
                </c:pt>
                <c:pt idx="52">
                  <c:v>41511</c:v>
                </c:pt>
                <c:pt idx="53">
                  <c:v>41518</c:v>
                </c:pt>
                <c:pt idx="54">
                  <c:v>41525</c:v>
                </c:pt>
                <c:pt idx="55">
                  <c:v>41532</c:v>
                </c:pt>
                <c:pt idx="56">
                  <c:v>41539</c:v>
                </c:pt>
                <c:pt idx="57">
                  <c:v>41546</c:v>
                </c:pt>
                <c:pt idx="58">
                  <c:v>41553</c:v>
                </c:pt>
                <c:pt idx="59">
                  <c:v>41560</c:v>
                </c:pt>
                <c:pt idx="60">
                  <c:v>41567</c:v>
                </c:pt>
                <c:pt idx="61">
                  <c:v>41574</c:v>
                </c:pt>
                <c:pt idx="62">
                  <c:v>41581</c:v>
                </c:pt>
                <c:pt idx="63">
                  <c:v>41588</c:v>
                </c:pt>
                <c:pt idx="64">
                  <c:v>41595</c:v>
                </c:pt>
                <c:pt idx="65">
                  <c:v>41602</c:v>
                </c:pt>
                <c:pt idx="66">
                  <c:v>41609</c:v>
                </c:pt>
                <c:pt idx="67">
                  <c:v>41616</c:v>
                </c:pt>
                <c:pt idx="68">
                  <c:v>41623</c:v>
                </c:pt>
                <c:pt idx="69">
                  <c:v>41630</c:v>
                </c:pt>
                <c:pt idx="70">
                  <c:v>41637</c:v>
                </c:pt>
                <c:pt idx="71">
                  <c:v>41644</c:v>
                </c:pt>
                <c:pt idx="72">
                  <c:v>41651</c:v>
                </c:pt>
                <c:pt idx="73">
                  <c:v>41658</c:v>
                </c:pt>
                <c:pt idx="74">
                  <c:v>41665</c:v>
                </c:pt>
                <c:pt idx="75">
                  <c:v>41672</c:v>
                </c:pt>
                <c:pt idx="76">
                  <c:v>41679</c:v>
                </c:pt>
                <c:pt idx="77">
                  <c:v>41686</c:v>
                </c:pt>
                <c:pt idx="78">
                  <c:v>41693</c:v>
                </c:pt>
                <c:pt idx="79">
                  <c:v>41700</c:v>
                </c:pt>
                <c:pt idx="80">
                  <c:v>41707</c:v>
                </c:pt>
                <c:pt idx="81">
                  <c:v>41714</c:v>
                </c:pt>
                <c:pt idx="82">
                  <c:v>41721</c:v>
                </c:pt>
                <c:pt idx="83">
                  <c:v>41728</c:v>
                </c:pt>
                <c:pt idx="84">
                  <c:v>41735</c:v>
                </c:pt>
                <c:pt idx="85">
                  <c:v>41742</c:v>
                </c:pt>
                <c:pt idx="86">
                  <c:v>41749</c:v>
                </c:pt>
                <c:pt idx="87">
                  <c:v>41756</c:v>
                </c:pt>
                <c:pt idx="88">
                  <c:v>41763</c:v>
                </c:pt>
                <c:pt idx="89">
                  <c:v>41770</c:v>
                </c:pt>
                <c:pt idx="90">
                  <c:v>41777</c:v>
                </c:pt>
                <c:pt idx="91">
                  <c:v>41784</c:v>
                </c:pt>
                <c:pt idx="92">
                  <c:v>41791</c:v>
                </c:pt>
                <c:pt idx="93">
                  <c:v>41798</c:v>
                </c:pt>
                <c:pt idx="94">
                  <c:v>41805</c:v>
                </c:pt>
                <c:pt idx="95">
                  <c:v>41812</c:v>
                </c:pt>
                <c:pt idx="96">
                  <c:v>41819</c:v>
                </c:pt>
                <c:pt idx="97">
                  <c:v>41826</c:v>
                </c:pt>
                <c:pt idx="98">
                  <c:v>41833</c:v>
                </c:pt>
                <c:pt idx="99">
                  <c:v>41840</c:v>
                </c:pt>
                <c:pt idx="100">
                  <c:v>41847</c:v>
                </c:pt>
                <c:pt idx="101">
                  <c:v>41854</c:v>
                </c:pt>
              </c:numCache>
            </c:numRef>
          </c:cat>
          <c:val>
            <c:numRef>
              <c:f>[0]!_zs2</c:f>
              <c:numCache>
                <c:formatCode>0.0%</c:formatCode>
                <c:ptCount val="104"/>
                <c:pt idx="0">
                  <c:v>0</c:v>
                </c:pt>
                <c:pt idx="1">
                  <c:v>-2.5051637041289099E-2</c:v>
                </c:pt>
                <c:pt idx="2">
                  <c:v>-3.7809603615149845E-3</c:v>
                </c:pt>
                <c:pt idx="3">
                  <c:v>-3.1459114116668796E-2</c:v>
                </c:pt>
                <c:pt idx="4">
                  <c:v>2.3800708846589913E-2</c:v>
                </c:pt>
                <c:pt idx="5">
                  <c:v>2.7293805622117029E-2</c:v>
                </c:pt>
                <c:pt idx="6">
                  <c:v>-3.0754020056955822E-2</c:v>
                </c:pt>
                <c:pt idx="7">
                  <c:v>-3.4170285367198794E-3</c:v>
                </c:pt>
                <c:pt idx="8">
                  <c:v>-4.9689223719170394E-3</c:v>
                </c:pt>
                <c:pt idx="9">
                  <c:v>-1.6798932754977347E-2</c:v>
                </c:pt>
                <c:pt idx="10">
                  <c:v>-5.1939151769174963E-2</c:v>
                </c:pt>
                <c:pt idx="11">
                  <c:v>-4.9942042489453997E-2</c:v>
                </c:pt>
                <c:pt idx="12">
                  <c:v>-8.6297063645137895E-2</c:v>
                </c:pt>
                <c:pt idx="13">
                  <c:v>-0.13244682458034474</c:v>
                </c:pt>
                <c:pt idx="14">
                  <c:v>-0.12829996072563765</c:v>
                </c:pt>
                <c:pt idx="15">
                  <c:v>-0.18545290336121756</c:v>
                </c:pt>
                <c:pt idx="16">
                  <c:v>-0.14186631134234051</c:v>
                </c:pt>
                <c:pt idx="17">
                  <c:v>-0.11562404099798218</c:v>
                </c:pt>
                <c:pt idx="18">
                  <c:v>-0.11031325676687731</c:v>
                </c:pt>
                <c:pt idx="19">
                  <c:v>-6.7082837103619175E-2</c:v>
                </c:pt>
                <c:pt idx="20">
                  <c:v>-6.2064623021772625E-2</c:v>
                </c:pt>
                <c:pt idx="21">
                  <c:v>-2.1944351249544858E-2</c:v>
                </c:pt>
                <c:pt idx="22">
                  <c:v>9.3415740592042162E-3</c:v>
                </c:pt>
                <c:pt idx="23">
                  <c:v>-1.8357186810810444E-2</c:v>
                </c:pt>
                <c:pt idx="24">
                  <c:v>1.4925847777659484E-2</c:v>
                </c:pt>
                <c:pt idx="25">
                  <c:v>3.9795964121995375E-2</c:v>
                </c:pt>
                <c:pt idx="26">
                  <c:v>2.837841404718322E-2</c:v>
                </c:pt>
                <c:pt idx="27">
                  <c:v>5.7844235016512702E-2</c:v>
                </c:pt>
                <c:pt idx="28">
                  <c:v>7.3650909750059057E-2</c:v>
                </c:pt>
                <c:pt idx="29">
                  <c:v>5.6098863269566923E-2</c:v>
                </c:pt>
                <c:pt idx="30">
                  <c:v>8.9270085179254943E-2</c:v>
                </c:pt>
                <c:pt idx="31">
                  <c:v>7.1897714931731027E-2</c:v>
                </c:pt>
                <c:pt idx="32">
                  <c:v>5.4059712931441517E-2</c:v>
                </c:pt>
                <c:pt idx="33">
                  <c:v>5.4445523915224614E-2</c:v>
                </c:pt>
                <c:pt idx="34">
                  <c:v>8.58908999553194E-2</c:v>
                </c:pt>
                <c:pt idx="35">
                  <c:v>9.0470958437548044E-2</c:v>
                </c:pt>
                <c:pt idx="36">
                  <c:v>0.13510520599959608</c:v>
                </c:pt>
                <c:pt idx="37">
                  <c:v>0.18393726278364597</c:v>
                </c:pt>
                <c:pt idx="38">
                  <c:v>0.24137438007724499</c:v>
                </c:pt>
                <c:pt idx="39">
                  <c:v>0.2761836132095421</c:v>
                </c:pt>
                <c:pt idx="40">
                  <c:v>0.26624608647673997</c:v>
                </c:pt>
                <c:pt idx="41">
                  <c:v>0.19214741719390238</c:v>
                </c:pt>
                <c:pt idx="42">
                  <c:v>0.20207470397148075</c:v>
                </c:pt>
                <c:pt idx="43">
                  <c:v>0.15979570971316992</c:v>
                </c:pt>
                <c:pt idx="44">
                  <c:v>0.14420801737612288</c:v>
                </c:pt>
                <c:pt idx="45">
                  <c:v>0.2034045625042733</c:v>
                </c:pt>
                <c:pt idx="46">
                  <c:v>0.23434430100380177</c:v>
                </c:pt>
                <c:pt idx="47">
                  <c:v>0.28128660903246727</c:v>
                </c:pt>
                <c:pt idx="48">
                  <c:v>0.35407265598043591</c:v>
                </c:pt>
                <c:pt idx="49">
                  <c:v>0.36236581126999279</c:v>
                </c:pt>
                <c:pt idx="50">
                  <c:v>0.37348538500800599</c:v>
                </c:pt>
                <c:pt idx="51">
                  <c:v>0.34120790130209611</c:v>
                </c:pt>
                <c:pt idx="52">
                  <c:v>0.43535621210699782</c:v>
                </c:pt>
                <c:pt idx="53">
                  <c:v>0.37780779095226813</c:v>
                </c:pt>
                <c:pt idx="54">
                  <c:v>0.44871852684569613</c:v>
                </c:pt>
                <c:pt idx="55">
                  <c:v>0.40146832053603942</c:v>
                </c:pt>
                <c:pt idx="56">
                  <c:v>0.41784378980106829</c:v>
                </c:pt>
                <c:pt idx="57">
                  <c:v>0.46457233081415583</c:v>
                </c:pt>
                <c:pt idx="58">
                  <c:v>0.49767498954538736</c:v>
                </c:pt>
                <c:pt idx="59">
                  <c:v>0.57230263837852546</c:v>
                </c:pt>
                <c:pt idx="60">
                  <c:v>0.53577958019363692</c:v>
                </c:pt>
                <c:pt idx="61">
                  <c:v>0.42749796870453438</c:v>
                </c:pt>
                <c:pt idx="62">
                  <c:v>0.36096077492928225</c:v>
                </c:pt>
                <c:pt idx="63">
                  <c:v>0.33485703019037727</c:v>
                </c:pt>
                <c:pt idx="64">
                  <c:v>0.38356302740142056</c:v>
                </c:pt>
                <c:pt idx="65">
                  <c:v>0.44133564633357114</c:v>
                </c:pt>
                <c:pt idx="66">
                  <c:v>0.50042260486016255</c:v>
                </c:pt>
                <c:pt idx="67">
                  <c:v>0.41796813211450301</c:v>
                </c:pt>
                <c:pt idx="68">
                  <c:v>0.42478056443778045</c:v>
                </c:pt>
                <c:pt idx="69">
                  <c:v>0.35439219346519124</c:v>
                </c:pt>
                <c:pt idx="70">
                  <c:v>0.3669496858846033</c:v>
                </c:pt>
                <c:pt idx="71">
                  <c:v>0.40167152958536123</c:v>
                </c:pt>
                <c:pt idx="72">
                  <c:v>0.35989378431537777</c:v>
                </c:pt>
                <c:pt idx="73">
                  <c:v>0.37219088930194988</c:v>
                </c:pt>
                <c:pt idx="74">
                  <c:v>0.47355633326920121</c:v>
                </c:pt>
                <c:pt idx="75">
                  <c:v>0.49364858826952696</c:v>
                </c:pt>
                <c:pt idx="76">
                  <c:v>0.53800031483092159</c:v>
                </c:pt>
                <c:pt idx="77">
                  <c:v>0.56082682868268696</c:v>
                </c:pt>
                <c:pt idx="78">
                  <c:v>0.58030246029234744</c:v>
                </c:pt>
                <c:pt idx="79">
                  <c:v>0.50725717075125321</c:v>
                </c:pt>
                <c:pt idx="80">
                  <c:v>0.5504594146370938</c:v>
                </c:pt>
                <c:pt idx="81">
                  <c:v>0.46414638683815945</c:v>
                </c:pt>
                <c:pt idx="82">
                  <c:v>0.50416018851693978</c:v>
                </c:pt>
                <c:pt idx="83">
                  <c:v>0.424773631797287</c:v>
                </c:pt>
                <c:pt idx="84">
                  <c:v>0.45695774746425943</c:v>
                </c:pt>
                <c:pt idx="85">
                  <c:v>0.50234688961360074</c:v>
                </c:pt>
                <c:pt idx="86">
                  <c:v>0.51730466569885292</c:v>
                </c:pt>
                <c:pt idx="87">
                  <c:v>0.41105813400666857</c:v>
                </c:pt>
                <c:pt idx="88">
                  <c:v>0.41333973595544027</c:v>
                </c:pt>
                <c:pt idx="89">
                  <c:v>0.39343898719846582</c:v>
                </c:pt>
                <c:pt idx="90">
                  <c:v>0.38344421847993893</c:v>
                </c:pt>
                <c:pt idx="91">
                  <c:v>0.43226190116535146</c:v>
                </c:pt>
                <c:pt idx="92">
                  <c:v>0.47309121033408652</c:v>
                </c:pt>
                <c:pt idx="93">
                  <c:v>0.45595893841557378</c:v>
                </c:pt>
                <c:pt idx="94">
                  <c:v>0.49268914898657834</c:v>
                </c:pt>
                <c:pt idx="95">
                  <c:v>0.47651078295906091</c:v>
                </c:pt>
                <c:pt idx="96">
                  <c:v>0.54160096293740434</c:v>
                </c:pt>
                <c:pt idx="97">
                  <c:v>0.59845014143540642</c:v>
                </c:pt>
                <c:pt idx="98">
                  <c:v>0.58983280570002972</c:v>
                </c:pt>
                <c:pt idx="99">
                  <c:v>0.54973390426913893</c:v>
                </c:pt>
                <c:pt idx="100">
                  <c:v>0.538351844225476</c:v>
                </c:pt>
                <c:pt idx="101">
                  <c:v>0.56388183346080267</c:v>
                </c:pt>
                <c:pt idx="102">
                  <c:v>0.6070899287496283</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41133</c:v>
                </c:pt>
                <c:pt idx="1">
                  <c:v>41140</c:v>
                </c:pt>
                <c:pt idx="2">
                  <c:v>41147</c:v>
                </c:pt>
                <c:pt idx="3">
                  <c:v>41154</c:v>
                </c:pt>
                <c:pt idx="4">
                  <c:v>41161</c:v>
                </c:pt>
                <c:pt idx="5">
                  <c:v>41168</c:v>
                </c:pt>
                <c:pt idx="6">
                  <c:v>41175</c:v>
                </c:pt>
                <c:pt idx="7">
                  <c:v>41182</c:v>
                </c:pt>
                <c:pt idx="8">
                  <c:v>41196</c:v>
                </c:pt>
                <c:pt idx="9">
                  <c:v>41203</c:v>
                </c:pt>
                <c:pt idx="10">
                  <c:v>41210</c:v>
                </c:pt>
                <c:pt idx="11">
                  <c:v>41217</c:v>
                </c:pt>
                <c:pt idx="12">
                  <c:v>41224</c:v>
                </c:pt>
                <c:pt idx="13">
                  <c:v>41231</c:v>
                </c:pt>
                <c:pt idx="14">
                  <c:v>41238</c:v>
                </c:pt>
                <c:pt idx="15">
                  <c:v>41245</c:v>
                </c:pt>
                <c:pt idx="16">
                  <c:v>41252</c:v>
                </c:pt>
                <c:pt idx="17">
                  <c:v>41259</c:v>
                </c:pt>
                <c:pt idx="18">
                  <c:v>41266</c:v>
                </c:pt>
                <c:pt idx="19">
                  <c:v>41273</c:v>
                </c:pt>
                <c:pt idx="20">
                  <c:v>41280</c:v>
                </c:pt>
                <c:pt idx="21">
                  <c:v>41287</c:v>
                </c:pt>
                <c:pt idx="22">
                  <c:v>41294</c:v>
                </c:pt>
                <c:pt idx="23">
                  <c:v>41301</c:v>
                </c:pt>
                <c:pt idx="24">
                  <c:v>41308</c:v>
                </c:pt>
                <c:pt idx="25">
                  <c:v>41315</c:v>
                </c:pt>
                <c:pt idx="26">
                  <c:v>41329</c:v>
                </c:pt>
                <c:pt idx="27">
                  <c:v>41336</c:v>
                </c:pt>
                <c:pt idx="28">
                  <c:v>41343</c:v>
                </c:pt>
                <c:pt idx="29">
                  <c:v>41350</c:v>
                </c:pt>
                <c:pt idx="30">
                  <c:v>41357</c:v>
                </c:pt>
                <c:pt idx="31">
                  <c:v>41364</c:v>
                </c:pt>
                <c:pt idx="32">
                  <c:v>41371</c:v>
                </c:pt>
                <c:pt idx="33">
                  <c:v>41378</c:v>
                </c:pt>
                <c:pt idx="34">
                  <c:v>41385</c:v>
                </c:pt>
                <c:pt idx="35">
                  <c:v>41392</c:v>
                </c:pt>
                <c:pt idx="36">
                  <c:v>41399</c:v>
                </c:pt>
                <c:pt idx="37">
                  <c:v>41406</c:v>
                </c:pt>
                <c:pt idx="38">
                  <c:v>41413</c:v>
                </c:pt>
                <c:pt idx="39">
                  <c:v>41420</c:v>
                </c:pt>
                <c:pt idx="40">
                  <c:v>41427</c:v>
                </c:pt>
                <c:pt idx="41">
                  <c:v>41434</c:v>
                </c:pt>
                <c:pt idx="42">
                  <c:v>41441</c:v>
                </c:pt>
                <c:pt idx="43">
                  <c:v>41448</c:v>
                </c:pt>
                <c:pt idx="44">
                  <c:v>41455</c:v>
                </c:pt>
                <c:pt idx="45">
                  <c:v>41462</c:v>
                </c:pt>
                <c:pt idx="46">
                  <c:v>41469</c:v>
                </c:pt>
                <c:pt idx="47">
                  <c:v>41476</c:v>
                </c:pt>
                <c:pt idx="48">
                  <c:v>41483</c:v>
                </c:pt>
                <c:pt idx="49">
                  <c:v>41490</c:v>
                </c:pt>
                <c:pt idx="50">
                  <c:v>41497</c:v>
                </c:pt>
                <c:pt idx="51">
                  <c:v>41504</c:v>
                </c:pt>
                <c:pt idx="52">
                  <c:v>41511</c:v>
                </c:pt>
                <c:pt idx="53">
                  <c:v>41518</c:v>
                </c:pt>
                <c:pt idx="54">
                  <c:v>41525</c:v>
                </c:pt>
                <c:pt idx="55">
                  <c:v>41532</c:v>
                </c:pt>
                <c:pt idx="56">
                  <c:v>41539</c:v>
                </c:pt>
                <c:pt idx="57">
                  <c:v>41546</c:v>
                </c:pt>
                <c:pt idx="58">
                  <c:v>41553</c:v>
                </c:pt>
                <c:pt idx="59">
                  <c:v>41560</c:v>
                </c:pt>
                <c:pt idx="60">
                  <c:v>41567</c:v>
                </c:pt>
                <c:pt idx="61">
                  <c:v>41574</c:v>
                </c:pt>
                <c:pt idx="62">
                  <c:v>41581</c:v>
                </c:pt>
                <c:pt idx="63">
                  <c:v>41588</c:v>
                </c:pt>
                <c:pt idx="64">
                  <c:v>41595</c:v>
                </c:pt>
                <c:pt idx="65">
                  <c:v>41602</c:v>
                </c:pt>
                <c:pt idx="66">
                  <c:v>41609</c:v>
                </c:pt>
                <c:pt idx="67">
                  <c:v>41616</c:v>
                </c:pt>
                <c:pt idx="68">
                  <c:v>41623</c:v>
                </c:pt>
                <c:pt idx="69">
                  <c:v>41630</c:v>
                </c:pt>
                <c:pt idx="70">
                  <c:v>41637</c:v>
                </c:pt>
                <c:pt idx="71">
                  <c:v>41644</c:v>
                </c:pt>
                <c:pt idx="72">
                  <c:v>41651</c:v>
                </c:pt>
                <c:pt idx="73">
                  <c:v>41658</c:v>
                </c:pt>
                <c:pt idx="74">
                  <c:v>41665</c:v>
                </c:pt>
                <c:pt idx="75">
                  <c:v>41672</c:v>
                </c:pt>
                <c:pt idx="76">
                  <c:v>41679</c:v>
                </c:pt>
                <c:pt idx="77">
                  <c:v>41686</c:v>
                </c:pt>
                <c:pt idx="78">
                  <c:v>41693</c:v>
                </c:pt>
                <c:pt idx="79">
                  <c:v>41700</c:v>
                </c:pt>
                <c:pt idx="80">
                  <c:v>41707</c:v>
                </c:pt>
                <c:pt idx="81">
                  <c:v>41714</c:v>
                </c:pt>
                <c:pt idx="82">
                  <c:v>41721</c:v>
                </c:pt>
                <c:pt idx="83">
                  <c:v>41728</c:v>
                </c:pt>
                <c:pt idx="84">
                  <c:v>41735</c:v>
                </c:pt>
                <c:pt idx="85">
                  <c:v>41742</c:v>
                </c:pt>
                <c:pt idx="86">
                  <c:v>41749</c:v>
                </c:pt>
                <c:pt idx="87">
                  <c:v>41756</c:v>
                </c:pt>
                <c:pt idx="88">
                  <c:v>41763</c:v>
                </c:pt>
                <c:pt idx="89">
                  <c:v>41770</c:v>
                </c:pt>
                <c:pt idx="90">
                  <c:v>41777</c:v>
                </c:pt>
                <c:pt idx="91">
                  <c:v>41784</c:v>
                </c:pt>
                <c:pt idx="92">
                  <c:v>41791</c:v>
                </c:pt>
                <c:pt idx="93">
                  <c:v>41798</c:v>
                </c:pt>
                <c:pt idx="94">
                  <c:v>41805</c:v>
                </c:pt>
                <c:pt idx="95">
                  <c:v>41812</c:v>
                </c:pt>
                <c:pt idx="96">
                  <c:v>41819</c:v>
                </c:pt>
                <c:pt idx="97">
                  <c:v>41826</c:v>
                </c:pt>
                <c:pt idx="98">
                  <c:v>41833</c:v>
                </c:pt>
                <c:pt idx="99">
                  <c:v>41840</c:v>
                </c:pt>
                <c:pt idx="100">
                  <c:v>41847</c:v>
                </c:pt>
                <c:pt idx="101">
                  <c:v>41854</c:v>
                </c:pt>
              </c:numCache>
            </c:numRef>
          </c:cat>
          <c:val>
            <c:numRef>
              <c:f>[0]!_zs3</c:f>
              <c:numCache>
                <c:formatCode>0.0%</c:formatCode>
                <c:ptCount val="104"/>
                <c:pt idx="0">
                  <c:v>0</c:v>
                </c:pt>
                <c:pt idx="1">
                  <c:v>-5.3909652138385278E-3</c:v>
                </c:pt>
                <c:pt idx="2">
                  <c:v>5.1212728218614778E-2</c:v>
                </c:pt>
                <c:pt idx="3">
                  <c:v>1.8867619662723767E-2</c:v>
                </c:pt>
                <c:pt idx="4">
                  <c:v>4.0430949508079905E-2</c:v>
                </c:pt>
                <c:pt idx="5">
                  <c:v>2.1563102269642753E-2</c:v>
                </c:pt>
                <c:pt idx="6">
                  <c:v>-5.3908590118389332E-2</c:v>
                </c:pt>
                <c:pt idx="7">
                  <c:v>-5.3879308709944285E-3</c:v>
                </c:pt>
                <c:pt idx="8">
                  <c:v>-2.6949515969215687E-3</c:v>
                </c:pt>
                <c:pt idx="9">
                  <c:v>-2.702537454031595E-3</c:v>
                </c:pt>
                <c:pt idx="10">
                  <c:v>-2.6962108492018078E-2</c:v>
                </c:pt>
                <c:pt idx="11">
                  <c:v>-2.6962108492018078E-2</c:v>
                </c:pt>
                <c:pt idx="12">
                  <c:v>-6.7394726888662215E-2</c:v>
                </c:pt>
                <c:pt idx="13">
                  <c:v>-0.11322088969056232</c:v>
                </c:pt>
                <c:pt idx="14">
                  <c:v>-0.12400797850107415</c:v>
                </c:pt>
                <c:pt idx="15">
                  <c:v>-0.14556698440787763</c:v>
                </c:pt>
                <c:pt idx="16">
                  <c:v>-9.4362448914941832E-2</c:v>
                </c:pt>
                <c:pt idx="17">
                  <c:v>-7.5496422282211206E-2</c:v>
                </c:pt>
                <c:pt idx="18">
                  <c:v>-8.6268339378502867E-2</c:v>
                </c:pt>
                <c:pt idx="19">
                  <c:v>-6.4701747614589245E-2</c:v>
                </c:pt>
                <c:pt idx="20">
                  <c:v>-5.9308203209333499E-2</c:v>
                </c:pt>
                <c:pt idx="21">
                  <c:v>-6.4701747614589245E-2</c:v>
                </c:pt>
                <c:pt idx="22">
                  <c:v>-3.2355652897274045E-2</c:v>
                </c:pt>
                <c:pt idx="23">
                  <c:v>-6.7402312745772242E-2</c:v>
                </c:pt>
                <c:pt idx="24">
                  <c:v>-1.8883170669799387E-2</c:v>
                </c:pt>
                <c:pt idx="25">
                  <c:v>8.0705175208264368E-3</c:v>
                </c:pt>
                <c:pt idx="26">
                  <c:v>-4.5833900376152314E-2</c:v>
                </c:pt>
                <c:pt idx="27">
                  <c:v>-4.8529307124500543E-2</c:v>
                </c:pt>
                <c:pt idx="28">
                  <c:v>-6.2006265007670036E-2</c:v>
                </c:pt>
                <c:pt idx="29">
                  <c:v>-8.0873884670393803E-2</c:v>
                </c:pt>
                <c:pt idx="30">
                  <c:v>-6.2006189149098945E-2</c:v>
                </c:pt>
                <c:pt idx="31">
                  <c:v>-4.8529231265929451E-2</c:v>
                </c:pt>
                <c:pt idx="32">
                  <c:v>-1.348917111311676E-2</c:v>
                </c:pt>
                <c:pt idx="33">
                  <c:v>-5.9310706542179625E-2</c:v>
                </c:pt>
                <c:pt idx="34">
                  <c:v>-4.852915540735836E-2</c:v>
                </c:pt>
                <c:pt idx="35">
                  <c:v>-3.7747604272536872E-2</c:v>
                </c:pt>
                <c:pt idx="36">
                  <c:v>-1.8879908751242014E-2</c:v>
                </c:pt>
                <c:pt idx="37">
                  <c:v>-1.348917111311676E-2</c:v>
                </c:pt>
                <c:pt idx="38">
                  <c:v>-1.2213229947266591E-5</c:v>
                </c:pt>
                <c:pt idx="39">
                  <c:v>-8.0984334749916176E-3</c:v>
                </c:pt>
                <c:pt idx="40">
                  <c:v>1.3464592936080155E-2</c:v>
                </c:pt>
                <c:pt idx="41">
                  <c:v>-2.9661535744634593E-2</c:v>
                </c:pt>
                <c:pt idx="42">
                  <c:v>-3.7747680131107963E-2</c:v>
                </c:pt>
                <c:pt idx="43">
                  <c:v>-9.7046173443340322E-2</c:v>
                </c:pt>
                <c:pt idx="44">
                  <c:v>-0.15904007350392113</c:v>
                </c:pt>
                <c:pt idx="45">
                  <c:v>-0.15357924254609889</c:v>
                </c:pt>
                <c:pt idx="46">
                  <c:v>-0.12900576874089786</c:v>
                </c:pt>
                <c:pt idx="47">
                  <c:v>-0.16177045105354659</c:v>
                </c:pt>
                <c:pt idx="48">
                  <c:v>-0.15903999764534993</c:v>
                </c:pt>
                <c:pt idx="49">
                  <c:v>-0.12627523947413033</c:v>
                </c:pt>
                <c:pt idx="50">
                  <c:v>-9.6240934711106951E-2</c:v>
                </c:pt>
                <c:pt idx="51">
                  <c:v>-9.8971312260732636E-2</c:v>
                </c:pt>
                <c:pt idx="52">
                  <c:v>-0.12354486192450465</c:v>
                </c:pt>
                <c:pt idx="53">
                  <c:v>-0.11535372927562804</c:v>
                </c:pt>
                <c:pt idx="54">
                  <c:v>-0.11262342758457367</c:v>
                </c:pt>
                <c:pt idx="55">
                  <c:v>-7.43979901726739E-2</c:v>
                </c:pt>
                <c:pt idx="56">
                  <c:v>-4.982444050890189E-2</c:v>
                </c:pt>
                <c:pt idx="57">
                  <c:v>-0.10716259662675143</c:v>
                </c:pt>
                <c:pt idx="58">
                  <c:v>-0.10443221907712597</c:v>
                </c:pt>
                <c:pt idx="59">
                  <c:v>-4.4363761268221946E-2</c:v>
                </c:pt>
                <c:pt idx="60">
                  <c:v>-6.8937235073422753E-2</c:v>
                </c:pt>
                <c:pt idx="61">
                  <c:v>-8.2589198680121712E-2</c:v>
                </c:pt>
                <c:pt idx="62">
                  <c:v>-6.8937159214851662E-2</c:v>
                </c:pt>
                <c:pt idx="63">
                  <c:v>-9.6241010569678265E-2</c:v>
                </c:pt>
                <c:pt idx="64">
                  <c:v>-0.10443214321855476</c:v>
                </c:pt>
                <c:pt idx="65">
                  <c:v>-9.0780103753284935E-2</c:v>
                </c:pt>
                <c:pt idx="66">
                  <c:v>-6.0745950707403962E-2</c:v>
                </c:pt>
                <c:pt idx="67">
                  <c:v>-7.4397914314102698E-2</c:v>
                </c:pt>
                <c:pt idx="68">
                  <c:v>-9.0780179611855916E-2</c:v>
                </c:pt>
                <c:pt idx="69">
                  <c:v>-0.12627523947413033</c:v>
                </c:pt>
                <c:pt idx="70">
                  <c:v>-0.12627531533270131</c:v>
                </c:pt>
                <c:pt idx="71">
                  <c:v>-0.13446652384014912</c:v>
                </c:pt>
                <c:pt idx="72">
                  <c:v>-0.1808830939009255</c:v>
                </c:pt>
                <c:pt idx="73">
                  <c:v>-0.18361347145055096</c:v>
                </c:pt>
                <c:pt idx="74">
                  <c:v>-0.1726918853934778</c:v>
                </c:pt>
                <c:pt idx="75">
                  <c:v>-0.1808830939009255</c:v>
                </c:pt>
                <c:pt idx="76">
                  <c:v>-0.17269196125204889</c:v>
                </c:pt>
                <c:pt idx="77">
                  <c:v>-0.14923391187631163</c:v>
                </c:pt>
                <c:pt idx="78">
                  <c:v>-0.12239423911805003</c:v>
                </c:pt>
                <c:pt idx="79">
                  <c:v>-0.14546844412401783</c:v>
                </c:pt>
                <c:pt idx="80">
                  <c:v>-9.8938389640874869E-2</c:v>
                </c:pt>
                <c:pt idx="81">
                  <c:v>-0.14575367235135628</c:v>
                </c:pt>
                <c:pt idx="82">
                  <c:v>-0.13518240117562585</c:v>
                </c:pt>
                <c:pt idx="83">
                  <c:v>-0.14661459127477749</c:v>
                </c:pt>
                <c:pt idx="84">
                  <c:v>-0.14952634666790476</c:v>
                </c:pt>
                <c:pt idx="85">
                  <c:v>-0.1271916868715971</c:v>
                </c:pt>
                <c:pt idx="86">
                  <c:v>-0.13157547783693224</c:v>
                </c:pt>
                <c:pt idx="87">
                  <c:v>-0.14806129008423796</c:v>
                </c:pt>
                <c:pt idx="88">
                  <c:v>-0.12098486272557119</c:v>
                </c:pt>
                <c:pt idx="89">
                  <c:v>-0.11049650496805363</c:v>
                </c:pt>
                <c:pt idx="90">
                  <c:v>-0.1070672424028779</c:v>
                </c:pt>
                <c:pt idx="91">
                  <c:v>-0.10945337375684872</c:v>
                </c:pt>
                <c:pt idx="92">
                  <c:v>-9.7267225319527695E-2</c:v>
                </c:pt>
                <c:pt idx="93">
                  <c:v>-0.11346841620806369</c:v>
                </c:pt>
                <c:pt idx="94">
                  <c:v>-0.1166821645727425</c:v>
                </c:pt>
                <c:pt idx="95">
                  <c:v>-0.1105432338478517</c:v>
                </c:pt>
                <c:pt idx="96">
                  <c:v>-6.8784152476941585E-2</c:v>
                </c:pt>
                <c:pt idx="97">
                  <c:v>-6.6576819775055029E-2</c:v>
                </c:pt>
                <c:pt idx="98">
                  <c:v>-4.5500046804738403E-2</c:v>
                </c:pt>
                <c:pt idx="99">
                  <c:v>-5.9032912454809128E-2</c:v>
                </c:pt>
                <c:pt idx="100">
                  <c:v>-2.6641606029117915E-2</c:v>
                </c:pt>
                <c:pt idx="101">
                  <c:v>-3.1600404963395889E-2</c:v>
                </c:pt>
                <c:pt idx="102">
                  <c:v>-2.1877005036857522E-2</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-3.3602310733021112E-2</c:v>
                </c:pt>
                <c:pt idx="2">
                  <c:v>-2.4329287742157257E-2</c:v>
                </c:pt>
                <c:pt idx="3">
                  <c:v>-5.5849318102379919E-2</c:v>
                </c:pt>
                <c:pt idx="4">
                  <c:v>9.182517209208152E-3</c:v>
                </c:pt>
                <c:pt idx="5">
                  <c:v>1.8639529779088893E-2</c:v>
                </c:pt>
                <c:pt idx="6">
                  <c:v>-3.7505194533373198E-2</c:v>
                </c:pt>
                <c:pt idx="7">
                  <c:v>-1.3519349689415705E-2</c:v>
                </c:pt>
                <c:pt idx="8">
                  <c:v>-1.6827536701292112E-2</c:v>
                </c:pt>
                <c:pt idx="9">
                  <c:v>-3.2967087035163378E-2</c:v>
                </c:pt>
                <c:pt idx="10">
                  <c:v>-6.9001077070593331E-2</c:v>
                </c:pt>
                <c:pt idx="11">
                  <c:v>-7.251643039241118E-2</c:v>
                </c:pt>
                <c:pt idx="12">
                  <c:v>-0.10902301857239505</c:v>
                </c:pt>
                <c:pt idx="13">
                  <c:v>-0.15449602360452941</c:v>
                </c:pt>
                <c:pt idx="14">
                  <c:v>-0.14714161960161021</c:v>
                </c:pt>
                <c:pt idx="15">
                  <c:v>-0.21002306861600673</c:v>
                </c:pt>
                <c:pt idx="16">
                  <c:v>-0.16747628771179435</c:v>
                </c:pt>
                <c:pt idx="17">
                  <c:v>-0.14022097006013079</c:v>
                </c:pt>
                <c:pt idx="18">
                  <c:v>-0.13361754393074898</c:v>
                </c:pt>
                <c:pt idx="19">
                  <c:v>-8.3179021407206899E-2</c:v>
                </c:pt>
                <c:pt idx="20">
                  <c:v>-7.493768663985112E-2</c:v>
                </c:pt>
                <c:pt idx="21">
                  <c:v>-3.3737486750257895E-2</c:v>
                </c:pt>
                <c:pt idx="22">
                  <c:v>-3.6401062840858422E-3</c:v>
                </c:pt>
                <c:pt idx="23">
                  <c:v>-2.8364110586153179E-2</c:v>
                </c:pt>
                <c:pt idx="24">
                  <c:v>5.6759037160909465E-3</c:v>
                </c:pt>
                <c:pt idx="25">
                  <c:v>1.6894606794135569E-2</c:v>
                </c:pt>
                <c:pt idx="26">
                  <c:v>1.6635001511990266E-2</c:v>
                </c:pt>
                <c:pt idx="27">
                  <c:v>5.2086659998069385E-2</c:v>
                </c:pt>
                <c:pt idx="28">
                  <c:v>7.7744142744838207E-2</c:v>
                </c:pt>
                <c:pt idx="29">
                  <c:v>6.7316814970769689E-2</c:v>
                </c:pt>
                <c:pt idx="30">
                  <c:v>0.10037667366910363</c:v>
                </c:pt>
                <c:pt idx="31">
                  <c:v>5.8727570281656094E-2</c:v>
                </c:pt>
                <c:pt idx="32">
                  <c:v>2.9670099951917939E-2</c:v>
                </c:pt>
                <c:pt idx="33">
                  <c:v>4.1572516592240927E-2</c:v>
                </c:pt>
                <c:pt idx="34">
                  <c:v>7.0289004123710086E-2</c:v>
                </c:pt>
                <c:pt idx="35">
                  <c:v>5.7230664213385962E-2</c:v>
                </c:pt>
                <c:pt idx="36">
                  <c:v>0.1003635962957885</c:v>
                </c:pt>
                <c:pt idx="37">
                  <c:v>0.14526708819399969</c:v>
                </c:pt>
                <c:pt idx="38">
                  <c:v>0.19654081464396489</c:v>
                </c:pt>
                <c:pt idx="39">
                  <c:v>0.24119920290172669</c:v>
                </c:pt>
                <c:pt idx="40">
                  <c:v>0.23210544350843376</c:v>
                </c:pt>
                <c:pt idx="41">
                  <c:v>0.15426885279778424</c:v>
                </c:pt>
                <c:pt idx="42">
                  <c:v>0.15012591503578765</c:v>
                </c:pt>
                <c:pt idx="43">
                  <c:v>0.12172956419264991</c:v>
                </c:pt>
                <c:pt idx="44">
                  <c:v>0.116249691597341</c:v>
                </c:pt>
                <c:pt idx="45">
                  <c:v>0.16763243931791272</c:v>
                </c:pt>
                <c:pt idx="46">
                  <c:v>0.17849662904807007</c:v>
                </c:pt>
                <c:pt idx="47">
                  <c:v>0.24598228456144211</c:v>
                </c:pt>
                <c:pt idx="48">
                  <c:v>0.31409189910456869</c:v>
                </c:pt>
                <c:pt idx="49">
                  <c:v>0.32225431645573144</c:v>
                </c:pt>
                <c:pt idx="50">
                  <c:v>0.33406040076193166</c:v>
                </c:pt>
                <c:pt idx="51">
                  <c:v>0.30502267597110988</c:v>
                </c:pt>
                <c:pt idx="52">
                  <c:v>0.41088032280654407</c:v>
                </c:pt>
                <c:pt idx="53">
                  <c:v>0.35492670941500304</c:v>
                </c:pt>
                <c:pt idx="54">
                  <c:v>0.41737310917852266</c:v>
                </c:pt>
                <c:pt idx="55">
                  <c:v>0.36910925025411845</c:v>
                </c:pt>
                <c:pt idx="56">
                  <c:v>0.37218165610949305</c:v>
                </c:pt>
                <c:pt idx="57">
                  <c:v>0.42454902645753312</c:v>
                </c:pt>
                <c:pt idx="58">
                  <c:v>0.45379281698727469</c:v>
                </c:pt>
                <c:pt idx="59">
                  <c:v>0.53478532747199425</c:v>
                </c:pt>
                <c:pt idx="60">
                  <c:v>0.50149803900902779</c:v>
                </c:pt>
                <c:pt idx="61">
                  <c:v>0.39680686797750697</c:v>
                </c:pt>
                <c:pt idx="62">
                  <c:v>0.32428137405903601</c:v>
                </c:pt>
                <c:pt idx="63">
                  <c:v>0.31086029888789879</c:v>
                </c:pt>
                <c:pt idx="64">
                  <c:v>0.36226609386045161</c:v>
                </c:pt>
                <c:pt idx="65">
                  <c:v>0.43604740405399856</c:v>
                </c:pt>
                <c:pt idx="66">
                  <c:v>0.4889515941026743</c:v>
                </c:pt>
                <c:pt idx="67">
                  <c:v>0.41038105199958519</c:v>
                </c:pt>
                <c:pt idx="68">
                  <c:v>0.40601165556503416</c:v>
                </c:pt>
                <c:pt idx="69">
                  <c:v>0.33693781132807388</c:v>
                </c:pt>
                <c:pt idx="70">
                  <c:v>0.33924551454187712</c:v>
                </c:pt>
                <c:pt idx="71">
                  <c:v>0.37968366610824544</c:v>
                </c:pt>
                <c:pt idx="72">
                  <c:v>0.32455399197502444</c:v>
                </c:pt>
                <c:pt idx="73">
                  <c:v>0.3314973003316537</c:v>
                </c:pt>
                <c:pt idx="74">
                  <c:v>0.44093057293720439</c:v>
                </c:pt>
                <c:pt idx="75">
                  <c:v>0.44760119863837344</c:v>
                </c:pt>
                <c:pt idx="76">
                  <c:v>0.49171862386930076</c:v>
                </c:pt>
                <c:pt idx="77">
                  <c:v>0.53453750477372663</c:v>
                </c:pt>
                <c:pt idx="78">
                  <c:v>0.54948811470694969</c:v>
                </c:pt>
                <c:pt idx="79">
                  <c:v>0.50332077883915249</c:v>
                </c:pt>
                <c:pt idx="80">
                  <c:v>0.54404728001317038</c:v>
                </c:pt>
                <c:pt idx="81">
                  <c:v>0.4537016638109006</c:v>
                </c:pt>
                <c:pt idx="82">
                  <c:v>0.49821639518061245</c:v>
                </c:pt>
                <c:pt idx="83">
                  <c:v>0.41756434957838739</c:v>
                </c:pt>
                <c:pt idx="84">
                  <c:v>0.45786395867498242</c:v>
                </c:pt>
                <c:pt idx="85">
                  <c:v>0.50980773865866413</c:v>
                </c:pt>
                <c:pt idx="86">
                  <c:v>0.52721553524620779</c:v>
                </c:pt>
                <c:pt idx="87">
                  <c:v>0.40573003886245762</c:v>
                </c:pt>
                <c:pt idx="88">
                  <c:v>0.38715524855522521</c:v>
                </c:pt>
                <c:pt idx="89">
                  <c:v>0.36776059757640001</c:v>
                </c:pt>
                <c:pt idx="90">
                  <c:v>0.36554715503362001</c:v>
                </c:pt>
                <c:pt idx="91">
                  <c:v>0.42567400425998669</c:v>
                </c:pt>
                <c:pt idx="92">
                  <c:v>0.46905987345893352</c:v>
                </c:pt>
                <c:pt idx="93">
                  <c:v>0.46040867309525302</c:v>
                </c:pt>
                <c:pt idx="94">
                  <c:v>0.50845688483890239</c:v>
                </c:pt>
                <c:pt idx="95">
                  <c:v>0.46862877331583985</c:v>
                </c:pt>
                <c:pt idx="96">
                  <c:v>0.53790745324175471</c:v>
                </c:pt>
                <c:pt idx="97">
                  <c:v>0.5760487130861196</c:v>
                </c:pt>
                <c:pt idx="98">
                  <c:v>0.58293459753121168</c:v>
                </c:pt>
                <c:pt idx="99">
                  <c:v>0.5608852397694315</c:v>
                </c:pt>
                <c:pt idx="100">
                  <c:v>0.55011440435769132</c:v>
                </c:pt>
                <c:pt idx="101">
                  <c:v>0.58004980666527817</c:v>
                </c:pt>
                <c:pt idx="102">
                  <c:v>0.6255410682284761</c:v>
                </c:pt>
              </c:numCache>
            </c:numRef>
          </c:val>
          <c:smooth val="0"/>
        </c:ser>
        <c:ser>
          <c:idx val="4"/>
          <c:order val="4"/>
          <c:tx>
            <c:strRef>
              <c:f>市场表现!$T$2</c:f>
              <c:strCache>
                <c:ptCount val="1"/>
                <c:pt idx="0">
                  <c:v>增值服务Ⅱ(中信)</c:v>
                </c:pt>
              </c:strCache>
            </c:strRef>
          </c:tx>
          <c:marker>
            <c:symbol val="none"/>
          </c:marker>
          <c:val>
            <c:numRef>
              <c:f>[0]!_zs5</c:f>
              <c:numCache>
                <c:formatCode>0.0%</c:formatCode>
                <c:ptCount val="104"/>
                <c:pt idx="0">
                  <c:v>0</c:v>
                </c:pt>
                <c:pt idx="1">
                  <c:v>-5.364988477042254E-3</c:v>
                </c:pt>
                <c:pt idx="2">
                  <c:v>3.1807099613949008E-2</c:v>
                </c:pt>
                <c:pt idx="3">
                  <c:v>3.1749834517954101E-2</c:v>
                </c:pt>
                <c:pt idx="4">
                  <c:v>8.106371887231334E-2</c:v>
                </c:pt>
                <c:pt idx="5">
                  <c:v>8.3359016572424949E-2</c:v>
                </c:pt>
                <c:pt idx="6">
                  <c:v>3.8923742887980284E-2</c:v>
                </c:pt>
                <c:pt idx="7">
                  <c:v>5.3429742721066598E-2</c:v>
                </c:pt>
                <c:pt idx="8">
                  <c:v>5.3585203375110968E-2</c:v>
                </c:pt>
                <c:pt idx="9">
                  <c:v>4.7758151287436768E-2</c:v>
                </c:pt>
                <c:pt idx="10">
                  <c:v>1.9232623305598384E-3</c:v>
                </c:pt>
                <c:pt idx="11">
                  <c:v>3.6008480115822028E-2</c:v>
                </c:pt>
                <c:pt idx="12">
                  <c:v>6.2658341510821725E-3</c:v>
                </c:pt>
                <c:pt idx="13">
                  <c:v>-4.3934063278682101E-2</c:v>
                </c:pt>
                <c:pt idx="14">
                  <c:v>-3.5659632416287557E-2</c:v>
                </c:pt>
                <c:pt idx="15">
                  <c:v>-0.11301585877037945</c:v>
                </c:pt>
                <c:pt idx="16">
                  <c:v>-7.4887068067452156E-2</c:v>
                </c:pt>
                <c:pt idx="17">
                  <c:v>-4.3672896890063928E-2</c:v>
                </c:pt>
                <c:pt idx="18">
                  <c:v>-2.23346078415817E-2</c:v>
                </c:pt>
                <c:pt idx="19">
                  <c:v>1.3057099027216301E-2</c:v>
                </c:pt>
                <c:pt idx="20">
                  <c:v>2.1469717137656552E-4</c:v>
                </c:pt>
                <c:pt idx="21">
                  <c:v>9.9621271185621252E-2</c:v>
                </c:pt>
                <c:pt idx="22">
                  <c:v>0.13571705710353332</c:v>
                </c:pt>
                <c:pt idx="23">
                  <c:v>0.1026816681191034</c:v>
                </c:pt>
                <c:pt idx="24">
                  <c:v>0.11015429376036701</c:v>
                </c:pt>
                <c:pt idx="25">
                  <c:v>0.20289549223245906</c:v>
                </c:pt>
                <c:pt idx="26">
                  <c:v>0.19311264241524295</c:v>
                </c:pt>
                <c:pt idx="27">
                  <c:v>0.23698972222954984</c:v>
                </c:pt>
                <c:pt idx="28">
                  <c:v>0.24302781027754516</c:v>
                </c:pt>
                <c:pt idx="29">
                  <c:v>0.18975390371934941</c:v>
                </c:pt>
                <c:pt idx="30">
                  <c:v>0.24354563694886688</c:v>
                </c:pt>
                <c:pt idx="31">
                  <c:v>0.30783678471318598</c:v>
                </c:pt>
                <c:pt idx="32">
                  <c:v>0.27206393638580084</c:v>
                </c:pt>
                <c:pt idx="33">
                  <c:v>0.2793922727605993</c:v>
                </c:pt>
                <c:pt idx="34">
                  <c:v>0.35423700220789822</c:v>
                </c:pt>
                <c:pt idx="35">
                  <c:v>0.44135429886728716</c:v>
                </c:pt>
                <c:pt idx="36">
                  <c:v>0.5314457193073403</c:v>
                </c:pt>
                <c:pt idx="37">
                  <c:v>0.65742508153000712</c:v>
                </c:pt>
                <c:pt idx="38">
                  <c:v>0.80214655865405637</c:v>
                </c:pt>
                <c:pt idx="39">
                  <c:v>0.83743528222727059</c:v>
                </c:pt>
                <c:pt idx="40">
                  <c:v>0.78305672257961789</c:v>
                </c:pt>
                <c:pt idx="41">
                  <c:v>0.68529957108443118</c:v>
                </c:pt>
                <c:pt idx="42">
                  <c:v>0.78536375493054833</c:v>
                </c:pt>
                <c:pt idx="43">
                  <c:v>0.69774618663746235</c:v>
                </c:pt>
                <c:pt idx="44">
                  <c:v>0.69244625506455804</c:v>
                </c:pt>
                <c:pt idx="45">
                  <c:v>0.84033636954124025</c:v>
                </c:pt>
                <c:pt idx="46">
                  <c:v>0.97961925845831277</c:v>
                </c:pt>
                <c:pt idx="47">
                  <c:v>1.0461535081959026</c:v>
                </c:pt>
                <c:pt idx="48">
                  <c:v>1.2360327379859943</c:v>
                </c:pt>
                <c:pt idx="49">
                  <c:v>1.2126163830933536</c:v>
                </c:pt>
                <c:pt idx="50">
                  <c:v>1.1983208559573488</c:v>
                </c:pt>
                <c:pt idx="51">
                  <c:v>1.1137523254557529</c:v>
                </c:pt>
                <c:pt idx="52">
                  <c:v>1.3004728688771059</c:v>
                </c:pt>
                <c:pt idx="53">
                  <c:v>1.1551146226610376</c:v>
                </c:pt>
                <c:pt idx="54">
                  <c:v>1.348666516525721</c:v>
                </c:pt>
                <c:pt idx="55">
                  <c:v>1.2023204943423496</c:v>
                </c:pt>
                <c:pt idx="56">
                  <c:v>1.2691160982229701</c:v>
                </c:pt>
                <c:pt idx="57">
                  <c:v>1.4145594910653778</c:v>
                </c:pt>
                <c:pt idx="58">
                  <c:v>1.5032620921117519</c:v>
                </c:pt>
                <c:pt idx="59">
                  <c:v>1.5709413621376145</c:v>
                </c:pt>
                <c:pt idx="60">
                  <c:v>1.5032967328009685</c:v>
                </c:pt>
                <c:pt idx="61">
                  <c:v>1.2622423152822799</c:v>
                </c:pt>
                <c:pt idx="62">
                  <c:v>1.1151362632346915</c:v>
                </c:pt>
                <c:pt idx="63">
                  <c:v>1.0265571107149287</c:v>
                </c:pt>
                <c:pt idx="64">
                  <c:v>1.134568093972586</c:v>
                </c:pt>
                <c:pt idx="65">
                  <c:v>1.1702563589368711</c:v>
                </c:pt>
                <c:pt idx="66">
                  <c:v>1.298360350098144</c:v>
                </c:pt>
                <c:pt idx="67">
                  <c:v>1.1108851278133476</c:v>
                </c:pt>
                <c:pt idx="68">
                  <c:v>1.2008349814259254</c:v>
                </c:pt>
                <c:pt idx="69">
                  <c:v>1.0781690152083891</c:v>
                </c:pt>
                <c:pt idx="70">
                  <c:v>1.1562999162709198</c:v>
                </c:pt>
                <c:pt idx="71">
                  <c:v>1.2176794624741358</c:v>
                </c:pt>
                <c:pt idx="72">
                  <c:v>1.2492050243456454</c:v>
                </c:pt>
                <c:pt idx="73">
                  <c:v>1.3014451551053292</c:v>
                </c:pt>
                <c:pt idx="74">
                  <c:v>1.5049195880705732</c:v>
                </c:pt>
                <c:pt idx="75">
                  <c:v>1.6319202404232813</c:v>
                </c:pt>
                <c:pt idx="76">
                  <c:v>1.7248899360161123</c:v>
                </c:pt>
                <c:pt idx="77">
                  <c:v>1.6434826265678315</c:v>
                </c:pt>
                <c:pt idx="78">
                  <c:v>1.6796666570598995</c:v>
                </c:pt>
                <c:pt idx="79">
                  <c:v>1.3922837442323019</c:v>
                </c:pt>
                <c:pt idx="80">
                  <c:v>1.441927606967679</c:v>
                </c:pt>
                <c:pt idx="81">
                  <c:v>1.3253680714045055</c:v>
                </c:pt>
                <c:pt idx="82">
                  <c:v>1.3800799890126121</c:v>
                </c:pt>
                <c:pt idx="83">
                  <c:v>1.2137634686801704</c:v>
                </c:pt>
                <c:pt idx="84">
                  <c:v>1.249731393842763</c:v>
                </c:pt>
                <c:pt idx="85">
                  <c:v>1.2904636811149008</c:v>
                </c:pt>
                <c:pt idx="86">
                  <c:v>1.3192502816081504</c:v>
                </c:pt>
                <c:pt idx="87">
                  <c:v>1.16932181134568</c:v>
                </c:pt>
                <c:pt idx="88">
                  <c:v>1.2483942069126859</c:v>
                </c:pt>
                <c:pt idx="89">
                  <c:v>1.1816332437212815</c:v>
                </c:pt>
                <c:pt idx="90">
                  <c:v>1.10861010758985</c:v>
                </c:pt>
                <c:pt idx="91">
                  <c:v>1.1675946584996</c:v>
                </c:pt>
                <c:pt idx="92">
                  <c:v>1.2334067108872122</c:v>
                </c:pt>
                <c:pt idx="93">
                  <c:v>1.1734931511414581</c:v>
                </c:pt>
                <c:pt idx="94">
                  <c:v>1.2061013049588851</c:v>
                </c:pt>
                <c:pt idx="95">
                  <c:v>1.2680415797168156</c:v>
                </c:pt>
                <c:pt idx="96">
                  <c:v>1.3449173425277925</c:v>
                </c:pt>
                <c:pt idx="97">
                  <c:v>1.5482741473532307</c:v>
                </c:pt>
                <c:pt idx="98">
                  <c:v>1.4355448956944441</c:v>
                </c:pt>
                <c:pt idx="99">
                  <c:v>1.2803842732021975</c:v>
                </c:pt>
                <c:pt idx="100">
                  <c:v>1.2132950214194929</c:v>
                </c:pt>
                <c:pt idx="101">
                  <c:v>1.2555505602450872</c:v>
                </c:pt>
                <c:pt idx="102">
                  <c:v>1.3297344880354909</c:v>
                </c:pt>
              </c:numCache>
            </c:numRef>
          </c:val>
          <c:smooth val="0"/>
        </c:ser>
        <c:dLbls>
          <c:showLegendKey val="0"/>
          <c:showVal val="0"/>
          <c:showCatName val="0"/>
          <c:showSerName val="0"/>
          <c:showPercent val="0"/>
          <c:showBubbleSize val="0"/>
        </c:dLbls>
        <c:marker val="1"/>
        <c:smooth val="0"/>
        <c:axId val="135780608"/>
        <c:axId val="138739712"/>
      </c:lineChart>
      <c:dateAx>
        <c:axId val="13578060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38739712"/>
        <c:crosses val="autoZero"/>
        <c:auto val="0"/>
        <c:lblOffset val="100"/>
        <c:baseTimeUnit val="days"/>
        <c:majorUnit val="2"/>
        <c:majorTimeUnit val="months"/>
        <c:minorUnit val="6"/>
        <c:minorTimeUnit val="days"/>
      </c:dateAx>
      <c:valAx>
        <c:axId val="138739712"/>
        <c:scaling>
          <c:orientation val="minMax"/>
        </c:scaling>
        <c:delete val="0"/>
        <c:axPos val="l"/>
        <c:numFmt formatCode="0%" sourceLinked="0"/>
        <c:majorTickMark val="out"/>
        <c:minorTickMark val="none"/>
        <c:tickLblPos val="nextTo"/>
        <c:crossAx val="135780608"/>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运营数据!$M$2</c:f>
              <c:strCache>
                <c:ptCount val="1"/>
                <c:pt idx="0">
                  <c:v>3G移动用户数</c:v>
                </c:pt>
              </c:strCache>
            </c:strRef>
          </c:tx>
          <c:invertIfNegative val="0"/>
          <c:cat>
            <c:numRef>
              <c:f>运营数据!$I$4:$I$33</c:f>
              <c:numCache>
                <c:formatCode>yyyy\-m\-d;@</c:formatCode>
                <c:ptCount val="30"/>
                <c:pt idx="0">
                  <c:v>41820</c:v>
                </c:pt>
                <c:pt idx="1">
                  <c:v>41790</c:v>
                </c:pt>
                <c:pt idx="2">
                  <c:v>41759</c:v>
                </c:pt>
                <c:pt idx="3">
                  <c:v>41729</c:v>
                </c:pt>
                <c:pt idx="4">
                  <c:v>41698</c:v>
                </c:pt>
                <c:pt idx="5">
                  <c:v>41639</c:v>
                </c:pt>
                <c:pt idx="6">
                  <c:v>41608</c:v>
                </c:pt>
                <c:pt idx="7">
                  <c:v>41578</c:v>
                </c:pt>
                <c:pt idx="8">
                  <c:v>41547</c:v>
                </c:pt>
                <c:pt idx="9">
                  <c:v>41517</c:v>
                </c:pt>
                <c:pt idx="10">
                  <c:v>41486</c:v>
                </c:pt>
                <c:pt idx="11">
                  <c:v>41455</c:v>
                </c:pt>
                <c:pt idx="12">
                  <c:v>41425</c:v>
                </c:pt>
                <c:pt idx="13">
                  <c:v>41394</c:v>
                </c:pt>
                <c:pt idx="14">
                  <c:v>41364</c:v>
                </c:pt>
                <c:pt idx="15">
                  <c:v>41333</c:v>
                </c:pt>
                <c:pt idx="16">
                  <c:v>41274</c:v>
                </c:pt>
                <c:pt idx="17">
                  <c:v>41243</c:v>
                </c:pt>
                <c:pt idx="18">
                  <c:v>41213</c:v>
                </c:pt>
                <c:pt idx="19">
                  <c:v>41182</c:v>
                </c:pt>
                <c:pt idx="20">
                  <c:v>41152</c:v>
                </c:pt>
                <c:pt idx="21">
                  <c:v>41121</c:v>
                </c:pt>
                <c:pt idx="22">
                  <c:v>41090</c:v>
                </c:pt>
                <c:pt idx="23">
                  <c:v>41060</c:v>
                </c:pt>
                <c:pt idx="24">
                  <c:v>41029</c:v>
                </c:pt>
                <c:pt idx="25">
                  <c:v>40999</c:v>
                </c:pt>
                <c:pt idx="26">
                  <c:v>40968</c:v>
                </c:pt>
                <c:pt idx="27">
                  <c:v>40939</c:v>
                </c:pt>
                <c:pt idx="28">
                  <c:v>40908</c:v>
                </c:pt>
                <c:pt idx="29">
                  <c:v>40877</c:v>
                </c:pt>
              </c:numCache>
            </c:numRef>
          </c:cat>
          <c:val>
            <c:numRef>
              <c:f>运营数据!$M$4:$M$33</c:f>
              <c:numCache>
                <c:formatCode>###,###,###,###,##0.00_ </c:formatCode>
                <c:ptCount val="30"/>
                <c:pt idx="0">
                  <c:v>46406.5</c:v>
                </c:pt>
                <c:pt idx="1">
                  <c:v>45419.5</c:v>
                </c:pt>
                <c:pt idx="2">
                  <c:v>44501.8</c:v>
                </c:pt>
                <c:pt idx="3">
                  <c:v>42978.6</c:v>
                </c:pt>
                <c:pt idx="4">
                  <c:v>41923.800000000003</c:v>
                </c:pt>
                <c:pt idx="5">
                  <c:v>40161.1</c:v>
                </c:pt>
                <c:pt idx="6">
                  <c:v>38687.800000000003</c:v>
                </c:pt>
                <c:pt idx="7">
                  <c:v>37940.6</c:v>
                </c:pt>
                <c:pt idx="8">
                  <c:v>36759.800000000003</c:v>
                </c:pt>
                <c:pt idx="9">
                  <c:v>35129</c:v>
                </c:pt>
                <c:pt idx="10">
                  <c:v>33373.9</c:v>
                </c:pt>
                <c:pt idx="11">
                  <c:v>31887</c:v>
                </c:pt>
                <c:pt idx="12">
                  <c:v>30437.3</c:v>
                </c:pt>
                <c:pt idx="13">
                  <c:v>28874.3</c:v>
                </c:pt>
                <c:pt idx="14">
                  <c:v>27726.7</c:v>
                </c:pt>
                <c:pt idx="15">
                  <c:v>25991.599999999999</c:v>
                </c:pt>
                <c:pt idx="16">
                  <c:v>24588</c:v>
                </c:pt>
                <c:pt idx="17">
                  <c:v>23280.3</c:v>
                </c:pt>
                <c:pt idx="18">
                  <c:v>22048.6</c:v>
                </c:pt>
                <c:pt idx="19">
                  <c:v>21241.5</c:v>
                </c:pt>
                <c:pt idx="20">
                  <c:v>20263.900000000001</c:v>
                </c:pt>
                <c:pt idx="21">
                  <c:v>19255.7</c:v>
                </c:pt>
                <c:pt idx="22">
                  <c:v>18376.099999999999</c:v>
                </c:pt>
                <c:pt idx="23">
                  <c:v>17575.3</c:v>
                </c:pt>
                <c:pt idx="24">
                  <c:v>16667.5</c:v>
                </c:pt>
                <c:pt idx="25">
                  <c:v>15897.1</c:v>
                </c:pt>
                <c:pt idx="26">
                  <c:v>15206</c:v>
                </c:pt>
                <c:pt idx="27">
                  <c:v>14391.9</c:v>
                </c:pt>
                <c:pt idx="28">
                  <c:v>13660</c:v>
                </c:pt>
                <c:pt idx="29">
                  <c:v>12842.4</c:v>
                </c:pt>
              </c:numCache>
            </c:numRef>
          </c:val>
        </c:ser>
        <c:dLbls>
          <c:showLegendKey val="0"/>
          <c:showVal val="0"/>
          <c:showCatName val="0"/>
          <c:showSerName val="0"/>
          <c:showPercent val="0"/>
          <c:showBubbleSize val="0"/>
        </c:dLbls>
        <c:gapWidth val="150"/>
        <c:axId val="138485760"/>
        <c:axId val="138487296"/>
      </c:barChart>
      <c:lineChart>
        <c:grouping val="standard"/>
        <c:varyColors val="0"/>
        <c:ser>
          <c:idx val="3"/>
          <c:order val="1"/>
          <c:tx>
            <c:strRef>
              <c:f>运营数据!$N$2</c:f>
              <c:strCache>
                <c:ptCount val="1"/>
                <c:pt idx="0">
                  <c:v>3G渗透率</c:v>
                </c:pt>
              </c:strCache>
            </c:strRef>
          </c:tx>
          <c:marker>
            <c:symbol val="none"/>
          </c:marker>
          <c:cat>
            <c:numRef>
              <c:f>运营数据!$I$4:$I$33</c:f>
              <c:numCache>
                <c:formatCode>yyyy\-m\-d;@</c:formatCode>
                <c:ptCount val="30"/>
                <c:pt idx="0">
                  <c:v>41820</c:v>
                </c:pt>
                <c:pt idx="1">
                  <c:v>41790</c:v>
                </c:pt>
                <c:pt idx="2">
                  <c:v>41759</c:v>
                </c:pt>
                <c:pt idx="3">
                  <c:v>41729</c:v>
                </c:pt>
                <c:pt idx="4">
                  <c:v>41698</c:v>
                </c:pt>
                <c:pt idx="5">
                  <c:v>41639</c:v>
                </c:pt>
                <c:pt idx="6">
                  <c:v>41608</c:v>
                </c:pt>
                <c:pt idx="7">
                  <c:v>41578</c:v>
                </c:pt>
                <c:pt idx="8">
                  <c:v>41547</c:v>
                </c:pt>
                <c:pt idx="9">
                  <c:v>41517</c:v>
                </c:pt>
                <c:pt idx="10">
                  <c:v>41486</c:v>
                </c:pt>
                <c:pt idx="11">
                  <c:v>41455</c:v>
                </c:pt>
                <c:pt idx="12">
                  <c:v>41425</c:v>
                </c:pt>
                <c:pt idx="13">
                  <c:v>41394</c:v>
                </c:pt>
                <c:pt idx="14">
                  <c:v>41364</c:v>
                </c:pt>
                <c:pt idx="15">
                  <c:v>41333</c:v>
                </c:pt>
                <c:pt idx="16">
                  <c:v>41274</c:v>
                </c:pt>
                <c:pt idx="17">
                  <c:v>41243</c:v>
                </c:pt>
                <c:pt idx="18">
                  <c:v>41213</c:v>
                </c:pt>
                <c:pt idx="19">
                  <c:v>41182</c:v>
                </c:pt>
                <c:pt idx="20">
                  <c:v>41152</c:v>
                </c:pt>
                <c:pt idx="21">
                  <c:v>41121</c:v>
                </c:pt>
                <c:pt idx="22">
                  <c:v>41090</c:v>
                </c:pt>
                <c:pt idx="23">
                  <c:v>41060</c:v>
                </c:pt>
                <c:pt idx="24">
                  <c:v>41029</c:v>
                </c:pt>
                <c:pt idx="25">
                  <c:v>40999</c:v>
                </c:pt>
                <c:pt idx="26">
                  <c:v>40968</c:v>
                </c:pt>
                <c:pt idx="27">
                  <c:v>40939</c:v>
                </c:pt>
                <c:pt idx="28">
                  <c:v>40908</c:v>
                </c:pt>
                <c:pt idx="29">
                  <c:v>40877</c:v>
                </c:pt>
              </c:numCache>
            </c:numRef>
          </c:cat>
          <c:val>
            <c:numRef>
              <c:f>运营数据!$N$4:$N$33</c:f>
              <c:numCache>
                <c:formatCode>###,###,###,###,##0.00_ </c:formatCode>
                <c:ptCount val="30"/>
                <c:pt idx="0">
                  <c:v>36.94</c:v>
                </c:pt>
                <c:pt idx="1">
                  <c:v>36.28</c:v>
                </c:pt>
                <c:pt idx="2">
                  <c:v>35.9</c:v>
                </c:pt>
                <c:pt idx="3">
                  <c:v>34.700000000000003</c:v>
                </c:pt>
                <c:pt idx="4">
                  <c:v>33.94</c:v>
                </c:pt>
                <c:pt idx="5">
                  <c:v>32.700000000000003</c:v>
                </c:pt>
                <c:pt idx="6">
                  <c:v>31.6</c:v>
                </c:pt>
                <c:pt idx="7">
                  <c:v>31.2</c:v>
                </c:pt>
                <c:pt idx="8">
                  <c:v>30.47</c:v>
                </c:pt>
                <c:pt idx="9">
                  <c:v>29.4</c:v>
                </c:pt>
                <c:pt idx="10">
                  <c:v>28.16</c:v>
                </c:pt>
                <c:pt idx="11">
                  <c:v>27.1</c:v>
                </c:pt>
                <c:pt idx="12">
                  <c:v>26.1</c:v>
                </c:pt>
                <c:pt idx="13">
                  <c:v>25</c:v>
                </c:pt>
                <c:pt idx="14">
                  <c:v>24.2</c:v>
                </c:pt>
                <c:pt idx="15">
                  <c:v>23</c:v>
                </c:pt>
                <c:pt idx="16">
                  <c:v>21.9</c:v>
                </c:pt>
                <c:pt idx="17">
                  <c:v>20.9</c:v>
                </c:pt>
                <c:pt idx="18">
                  <c:v>20</c:v>
                </c:pt>
                <c:pt idx="19">
                  <c:v>19</c:v>
                </c:pt>
                <c:pt idx="20">
                  <c:v>18.7</c:v>
                </c:pt>
                <c:pt idx="21">
                  <c:v>18</c:v>
                </c:pt>
                <c:pt idx="22">
                  <c:v>17.3</c:v>
                </c:pt>
                <c:pt idx="23">
                  <c:v>16.7</c:v>
                </c:pt>
                <c:pt idx="24">
                  <c:v>16</c:v>
                </c:pt>
                <c:pt idx="25">
                  <c:v>15.4</c:v>
                </c:pt>
                <c:pt idx="26">
                  <c:v>14.9</c:v>
                </c:pt>
                <c:pt idx="27">
                  <c:v>14.3</c:v>
                </c:pt>
                <c:pt idx="28">
                  <c:v>13.7</c:v>
                </c:pt>
                <c:pt idx="29">
                  <c:v>13</c:v>
                </c:pt>
              </c:numCache>
            </c:numRef>
          </c:val>
          <c:smooth val="0"/>
        </c:ser>
        <c:dLbls>
          <c:showLegendKey val="0"/>
          <c:showVal val="0"/>
          <c:showCatName val="0"/>
          <c:showSerName val="0"/>
          <c:showPercent val="0"/>
          <c:showBubbleSize val="0"/>
        </c:dLbls>
        <c:marker val="1"/>
        <c:smooth val="0"/>
        <c:axId val="138511104"/>
        <c:axId val="138488832"/>
      </c:lineChart>
      <c:dateAx>
        <c:axId val="138485760"/>
        <c:scaling>
          <c:orientation val="minMax"/>
        </c:scaling>
        <c:delete val="0"/>
        <c:axPos val="b"/>
        <c:numFmt formatCode="yyyy\-m\-d;@" sourceLinked="1"/>
        <c:majorTickMark val="out"/>
        <c:minorTickMark val="none"/>
        <c:tickLblPos val="nextTo"/>
        <c:crossAx val="138487296"/>
        <c:crosses val="autoZero"/>
        <c:auto val="1"/>
        <c:lblOffset val="100"/>
        <c:baseTimeUnit val="months"/>
      </c:dateAx>
      <c:valAx>
        <c:axId val="138487296"/>
        <c:scaling>
          <c:orientation val="minMax"/>
        </c:scaling>
        <c:delete val="0"/>
        <c:axPos val="l"/>
        <c:majorGridlines/>
        <c:numFmt formatCode="###,###,###,###,##0.00_ " sourceLinked="1"/>
        <c:majorTickMark val="out"/>
        <c:minorTickMark val="none"/>
        <c:tickLblPos val="nextTo"/>
        <c:crossAx val="138485760"/>
        <c:crosses val="autoZero"/>
        <c:crossBetween val="between"/>
      </c:valAx>
      <c:valAx>
        <c:axId val="138488832"/>
        <c:scaling>
          <c:orientation val="minMax"/>
        </c:scaling>
        <c:delete val="0"/>
        <c:axPos val="r"/>
        <c:numFmt formatCode="###,###,###,###,##0.00_ " sourceLinked="1"/>
        <c:majorTickMark val="out"/>
        <c:minorTickMark val="none"/>
        <c:tickLblPos val="nextTo"/>
        <c:crossAx val="138511104"/>
        <c:crosses val="max"/>
        <c:crossBetween val="between"/>
      </c:valAx>
      <c:dateAx>
        <c:axId val="138511104"/>
        <c:scaling>
          <c:orientation val="minMax"/>
        </c:scaling>
        <c:delete val="1"/>
        <c:axPos val="b"/>
        <c:numFmt formatCode="yyyy\-m\-d;@" sourceLinked="1"/>
        <c:majorTickMark val="out"/>
        <c:minorTickMark val="none"/>
        <c:tickLblPos val="nextTo"/>
        <c:crossAx val="138488832"/>
        <c:crosses val="autoZero"/>
        <c:auto val="1"/>
        <c:lblOffset val="100"/>
        <c:baseTimeUnit val="months"/>
      </c:dateAx>
    </c:plotArea>
    <c:legend>
      <c:legendPos val="t"/>
      <c:layout>
        <c:manualLayout>
          <c:xMode val="edge"/>
          <c:yMode val="edge"/>
          <c:x val="0.26572439088181998"/>
          <c:y val="2.1857932902169828E-2"/>
          <c:w val="0.47020644959014196"/>
          <c:h val="9.8813776865787559E-2"/>
        </c:manualLayout>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endParaRPr lang="en-US" altLang="zh-CN"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zh-CN" sz="1100" b="0" i="0" u="none" strike="noStrike" baseline="0">
              <a:solidFill>
                <a:srgbClr val="000000"/>
              </a:solidFill>
              <a:latin typeface="仿宋_GB2312"/>
              <a:ea typeface="仿宋_GB2312"/>
              <a:cs typeface="+mn-cs"/>
            </a:rPr>
            <a:t>股市场</a:t>
          </a:r>
          <a:r>
            <a:rPr lang="zh-CN" altLang="en-US" sz="1100" b="0" i="0" u="none" strike="noStrike" baseline="0">
              <a:solidFill>
                <a:srgbClr val="000000"/>
              </a:solidFill>
              <a:latin typeface="仿宋_GB2312"/>
              <a:ea typeface="仿宋_GB2312"/>
              <a:cs typeface="+mn-cs"/>
            </a:rPr>
            <a:t>延续高位强势整理，因</a:t>
          </a:r>
          <a:r>
            <a:rPr lang="en-US" altLang="zh-CN" sz="1100" b="0" i="0" u="none" strike="noStrike" baseline="0">
              <a:solidFill>
                <a:srgbClr val="000000"/>
              </a:solidFill>
              <a:latin typeface="仿宋_GB2312"/>
              <a:ea typeface="仿宋_GB2312"/>
              <a:cs typeface="+mn-cs"/>
            </a:rPr>
            <a:t>7</a:t>
          </a:r>
          <a:r>
            <a:rPr lang="zh-CN" altLang="en-US" sz="1100" b="0" i="0" u="none" strike="noStrike" baseline="0">
              <a:solidFill>
                <a:srgbClr val="000000"/>
              </a:solidFill>
              <a:latin typeface="仿宋_GB2312"/>
              <a:ea typeface="仿宋_GB2312"/>
              <a:cs typeface="+mn-cs"/>
            </a:rPr>
            <a:t>月份经济数据低于预期而有所回落。截至上周五收盘，上证综指报</a:t>
          </a:r>
          <a:r>
            <a:rPr lang="en-US" altLang="zh-CN" sz="1100" b="0" i="0" u="none" strike="noStrike" baseline="0">
              <a:solidFill>
                <a:srgbClr val="000000"/>
              </a:solidFill>
              <a:latin typeface="仿宋_GB2312"/>
              <a:ea typeface="仿宋_GB2312"/>
              <a:cs typeface="+mn-cs"/>
            </a:rPr>
            <a:t>2226.73</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1.47%</a:t>
          </a:r>
          <a:r>
            <a:rPr lang="zh-CN" altLang="en-US" sz="1100" b="0" i="0" u="none" strike="noStrike" baseline="0">
              <a:solidFill>
                <a:srgbClr val="000000"/>
              </a:solidFill>
              <a:latin typeface="仿宋_GB2312"/>
              <a:ea typeface="仿宋_GB2312"/>
              <a:cs typeface="+mn-cs"/>
            </a:rPr>
            <a:t>；深证成指报</a:t>
          </a:r>
          <a:r>
            <a:rPr lang="en-US" altLang="zh-CN" sz="1100" b="0" i="0" u="none" strike="noStrike" baseline="0">
              <a:solidFill>
                <a:srgbClr val="000000"/>
              </a:solidFill>
              <a:latin typeface="仿宋_GB2312"/>
              <a:ea typeface="仿宋_GB2312"/>
              <a:cs typeface="+mn-cs"/>
            </a:rPr>
            <a:t>7982.07</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1.23%</a:t>
          </a:r>
          <a:r>
            <a:rPr lang="zh-CN" altLang="en-US" sz="1100" b="0" i="0" u="none" strike="noStrike" baseline="0">
              <a:solidFill>
                <a:srgbClr val="000000"/>
              </a:solidFill>
              <a:latin typeface="仿宋_GB2312"/>
              <a:ea typeface="仿宋_GB2312"/>
              <a:cs typeface="+mn-cs"/>
            </a:rPr>
            <a:t>。沪深股指均连续五周上扬。中小板指数周涨</a:t>
          </a:r>
          <a:r>
            <a:rPr lang="en-US" altLang="zh-CN" sz="1100" b="0" i="0" u="none" strike="noStrike" baseline="0">
              <a:solidFill>
                <a:srgbClr val="000000"/>
              </a:solidFill>
              <a:latin typeface="仿宋_GB2312"/>
              <a:ea typeface="仿宋_GB2312"/>
              <a:cs typeface="+mn-cs"/>
            </a:rPr>
            <a:t>2.25%</a:t>
          </a:r>
          <a:r>
            <a:rPr lang="zh-CN" altLang="en-US" sz="1100" b="0" i="0" u="none" strike="noStrike" baseline="0">
              <a:solidFill>
                <a:srgbClr val="000000"/>
              </a:solidFill>
              <a:latin typeface="仿宋_GB2312"/>
              <a:ea typeface="仿宋_GB2312"/>
              <a:cs typeface="+mn-cs"/>
            </a:rPr>
            <a:t>；而创业板指一周上涨</a:t>
          </a:r>
          <a:r>
            <a:rPr lang="en-US" altLang="zh-CN" sz="1100" b="0" i="0" u="none" strike="noStrike" baseline="0">
              <a:solidFill>
                <a:srgbClr val="000000"/>
              </a:solidFill>
              <a:latin typeface="仿宋_GB2312"/>
              <a:ea typeface="仿宋_GB2312"/>
              <a:cs typeface="+mn-cs"/>
            </a:rPr>
            <a:t>1.09%</a:t>
          </a:r>
          <a:r>
            <a:rPr lang="zh-CN" altLang="en-US" sz="1100" b="0" i="0" u="none" strike="noStrike" baseline="0">
              <a:solidFill>
                <a:srgbClr val="000000"/>
              </a:solidFill>
              <a:latin typeface="仿宋_GB2312"/>
              <a:ea typeface="仿宋_GB2312"/>
              <a:cs typeface="+mn-cs"/>
            </a:rPr>
            <a:t>。在大盘继续上行的带动下，通信板块当周上涨</a:t>
          </a:r>
          <a:r>
            <a:rPr lang="en-US" altLang="zh-CN" sz="1100" b="0" i="0" u="none" strike="noStrike" baseline="0">
              <a:solidFill>
                <a:srgbClr val="000000"/>
              </a:solidFill>
              <a:latin typeface="仿宋_GB2312"/>
              <a:ea typeface="仿宋_GB2312"/>
              <a:cs typeface="+mn-cs"/>
            </a:rPr>
            <a:t>2.56%</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2591.45</a:t>
          </a:r>
          <a:r>
            <a:rPr lang="zh-CN" altLang="en-US" sz="1100" b="0" i="0" u="none" strike="noStrike" baseline="0">
              <a:solidFill>
                <a:srgbClr val="000000"/>
              </a:solidFill>
              <a:latin typeface="仿宋_GB2312"/>
              <a:ea typeface="仿宋_GB2312"/>
              <a:cs typeface="+mn-cs"/>
            </a:rPr>
            <a:t>。个股方面，本周涨幅居前的有北纬通信，波导股份，中信创测，吴通通讯和二六三，本周跌幅居前的有网宿科技，通鼎光电，东方通信，朗玛信息和科华恒盛。</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1"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cs typeface="+mn-cs"/>
            </a:rPr>
            <a:t> 8</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15</a:t>
          </a:r>
          <a:r>
            <a:rPr lang="zh-CN" altLang="en-US" sz="1100" b="0" i="0" u="none" strike="noStrike" baseline="0">
              <a:solidFill>
                <a:srgbClr val="000000"/>
              </a:solidFill>
              <a:latin typeface="仿宋_GB2312"/>
              <a:ea typeface="仿宋_GB2312"/>
              <a:cs typeface="+mn-cs"/>
            </a:rPr>
            <a:t>日，国务院修改电信条例，明确放开电信资费价格。比对原条例与修改处可发现，国务院放开了网间互联协议和电信资费定价的限制。电信资费由原来的“实行以成本为基础的定价原则”改为实行市场调节价。</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虽然目前</a:t>
          </a:r>
          <a:r>
            <a:rPr lang="en-US" altLang="zh-CN" sz="1100" b="0" i="0" u="none" strike="noStrike" baseline="0">
              <a:solidFill>
                <a:srgbClr val="000000"/>
              </a:solidFill>
              <a:latin typeface="仿宋_GB2312"/>
              <a:ea typeface="仿宋_GB2312"/>
              <a:cs typeface="+mn-cs"/>
            </a:rPr>
            <a:t>170</a:t>
          </a:r>
          <a:r>
            <a:rPr lang="zh-CN" altLang="en-US" sz="1100" b="0" i="0" u="none" strike="noStrike" baseline="0">
              <a:solidFill>
                <a:srgbClr val="000000"/>
              </a:solidFill>
              <a:latin typeface="仿宋_GB2312"/>
              <a:ea typeface="仿宋_GB2312"/>
              <a:cs typeface="+mn-cs"/>
            </a:rPr>
            <a:t>号段用者寥寥，虚拟运营商还处在早期探索阶段。但是我们认为，不同于语音时代</a:t>
          </a:r>
          <a:r>
            <a:rPr lang="en-US" altLang="zh-CN" sz="1100" b="0" i="0" u="none" strike="noStrike" baseline="0">
              <a:solidFill>
                <a:srgbClr val="000000"/>
              </a:solidFill>
              <a:latin typeface="仿宋_GB2312"/>
              <a:ea typeface="仿宋_GB2312"/>
              <a:cs typeface="+mn-cs"/>
            </a:rPr>
            <a:t>MVNO</a:t>
          </a:r>
          <a:r>
            <a:rPr lang="zh-CN" altLang="en-US" sz="1100" b="0" i="0" u="none" strike="noStrike" baseline="0">
              <a:solidFill>
                <a:srgbClr val="000000"/>
              </a:solidFill>
              <a:latin typeface="仿宋_GB2312"/>
              <a:ea typeface="仿宋_GB2312"/>
              <a:cs typeface="+mn-cs"/>
            </a:rPr>
            <a:t>的轨迹，数据时代的互联网入口和流量经营，将会带来信息消费中新的商业模式。越来越多的知名企业进入这一领域也说明对前景的看好。</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工信部统计显示，</a:t>
          </a:r>
          <a:r>
            <a:rPr lang="en-US" altLang="zh-CN" sz="1100" b="0" i="0" u="none" strike="noStrike" baseline="0">
              <a:solidFill>
                <a:srgbClr val="000000"/>
              </a:solidFill>
              <a:latin typeface="仿宋_GB2312"/>
              <a:ea typeface="仿宋_GB2312"/>
              <a:cs typeface="+mn-cs"/>
            </a:rPr>
            <a:t>7</a:t>
          </a:r>
          <a:r>
            <a:rPr lang="zh-CN" altLang="en-US" sz="1100" b="0" i="0" u="none" strike="noStrike" baseline="0">
              <a:solidFill>
                <a:srgbClr val="000000"/>
              </a:solidFill>
              <a:latin typeface="仿宋_GB2312"/>
              <a:ea typeface="仿宋_GB2312"/>
              <a:cs typeface="+mn-cs"/>
            </a:rPr>
            <a:t>月份</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手机出货量达</a:t>
          </a:r>
          <a:r>
            <a:rPr lang="en-US" altLang="zh-CN" sz="1100" b="0" i="0" u="none" strike="noStrike" baseline="0">
              <a:solidFill>
                <a:srgbClr val="000000"/>
              </a:solidFill>
              <a:latin typeface="仿宋_GB2312"/>
              <a:ea typeface="仿宋_GB2312"/>
              <a:cs typeface="+mn-cs"/>
            </a:rPr>
            <a:t>1542.2</a:t>
          </a:r>
          <a:r>
            <a:rPr lang="zh-CN" altLang="en-US" sz="1100" b="0" i="0" u="none" strike="noStrike" baseline="0">
              <a:solidFill>
                <a:srgbClr val="000000"/>
              </a:solidFill>
              <a:latin typeface="仿宋_GB2312"/>
              <a:ea typeface="仿宋_GB2312"/>
              <a:cs typeface="+mn-cs"/>
            </a:rPr>
            <a:t>万部，今年</a:t>
          </a:r>
          <a:r>
            <a:rPr lang="en-US" altLang="zh-CN" sz="1100" b="0" i="0" u="none" strike="noStrike" baseline="0">
              <a:solidFill>
                <a:srgbClr val="000000"/>
              </a:solidFill>
              <a:latin typeface="仿宋_GB2312"/>
              <a:ea typeface="仿宋_GB2312"/>
              <a:cs typeface="+mn-cs"/>
            </a:rPr>
            <a:t>1-7</a:t>
          </a:r>
          <a:r>
            <a:rPr lang="zh-CN" altLang="en-US" sz="1100" b="0" i="0" u="none" strike="noStrike" baseline="0">
              <a:solidFill>
                <a:srgbClr val="000000"/>
              </a:solidFill>
              <a:latin typeface="仿宋_GB2312"/>
              <a:ea typeface="仿宋_GB2312"/>
              <a:cs typeface="+mn-cs"/>
            </a:rPr>
            <a:t>月累计达</a:t>
          </a:r>
          <a:r>
            <a:rPr lang="en-US" altLang="zh-CN" sz="1100" b="0" i="0" u="none" strike="noStrike" baseline="0">
              <a:solidFill>
                <a:srgbClr val="000000"/>
              </a:solidFill>
              <a:latin typeface="仿宋_GB2312"/>
              <a:ea typeface="仿宋_GB2312"/>
              <a:cs typeface="+mn-cs"/>
            </a:rPr>
            <a:t>5581.6</a:t>
          </a:r>
          <a:r>
            <a:rPr lang="zh-CN" altLang="en-US" sz="1100" b="0" i="0" u="none" strike="noStrike" baseline="0">
              <a:solidFill>
                <a:srgbClr val="000000"/>
              </a:solidFill>
              <a:latin typeface="仿宋_GB2312"/>
              <a:ea typeface="仿宋_GB2312"/>
              <a:cs typeface="+mn-cs"/>
            </a:rPr>
            <a:t>万部。中移动董事长奚国华表示，</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用户增速加快，有信心完成今年</a:t>
          </a:r>
          <a:r>
            <a:rPr lang="en-US" altLang="zh-CN" sz="1100" b="0" i="0" u="none" strike="noStrike" baseline="0">
              <a:solidFill>
                <a:srgbClr val="000000"/>
              </a:solidFill>
              <a:latin typeface="仿宋_GB2312"/>
              <a:ea typeface="仿宋_GB2312"/>
              <a:cs typeface="+mn-cs"/>
            </a:rPr>
            <a:t>5000</a:t>
          </a:r>
          <a:r>
            <a:rPr lang="zh-CN" altLang="en-US" sz="1100" b="0" i="0" u="none" strike="noStrike" baseline="0">
              <a:solidFill>
                <a:srgbClr val="000000"/>
              </a:solidFill>
              <a:latin typeface="仿宋_GB2312"/>
              <a:ea typeface="仿宋_GB2312"/>
              <a:cs typeface="+mn-cs"/>
            </a:rPr>
            <a:t>万用户的目标。</a:t>
          </a:r>
          <a:endParaRPr lang="en-US" altLang="zh-CN" sz="1100" b="0" i="0" u="none" strike="noStrike" baseline="0">
            <a:solidFill>
              <a:srgbClr val="000000"/>
            </a:solidFill>
            <a:latin typeface="仿宋_GB2312"/>
            <a:ea typeface="仿宋_GB2312"/>
            <a:cs typeface="+mn-cs"/>
          </a:endParaRPr>
        </a:p>
        <a:p>
          <a:pPr algn="l" rtl="0">
            <a:defRPr sz="1000"/>
          </a:pPr>
          <a:endParaRPr lang="en-US" altLang="zh-CN"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endParaRPr lang="en-US" altLang="zh-CN" sz="1100" b="1" i="0" u="none" strike="noStrike" baseline="0">
            <a:solidFill>
              <a:srgbClr val="000000"/>
            </a:solidFill>
            <a:latin typeface="仿宋_GB2312"/>
            <a:ea typeface="仿宋_GB2312"/>
          </a:endParaRPr>
        </a:p>
        <a:p>
          <a:pPr algn="l" rtl="0">
            <a:defRPr sz="1000"/>
          </a:pPr>
          <a:r>
            <a:rPr lang="en-US" altLang="zh-CN" sz="1100" b="1"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本周通信板块走势强于大盘，在市场下跌中也体现出较强的支撑。我们认为，随着场外资金的入场，推动了市场的上行景气和流动性。在大盘高位整理中，通信板块既有投资驱动和运营的权重股，也有灵活创新的中小股，在</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和宽带战略的行业内驱力推动下，其攻守兼备的特性易受投资配置的青睐。</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 我们仍然建议在上行中保持谨慎乐观，把握好有转型意识的传统设备及服务提供商，如中兴通讯，鹏博士，网宿科技等。关注</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用户激增后带来的终端及增值业务的增长驱动所影响的标的。以及在流量激增中，数据中心，无线接入和光传输中都增加的光器件需求，推荐光迅科技。</a:t>
          </a:r>
          <a:endParaRPr lang="en-US" altLang="zh-CN" sz="1100" b="0"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1" i="0" u="none" strike="noStrike" baseline="0">
              <a:solidFill>
                <a:srgbClr val="000000"/>
              </a:solidFill>
              <a:latin typeface="仿宋_GB2312"/>
              <a:ea typeface="仿宋_GB2312"/>
            </a:rPr>
            <a:t>    </a:t>
          </a:r>
          <a:r>
            <a:rPr lang="zh-CN" altLang="zh-CN" sz="1100" b="0" i="0" u="none" strike="noStrike" baseline="0">
              <a:solidFill>
                <a:srgbClr val="000000"/>
              </a:solidFill>
              <a:latin typeface="仿宋_GB2312"/>
              <a:ea typeface="仿宋_GB2312"/>
              <a:cs typeface="+mn-cs"/>
            </a:rPr>
            <a:t>创业板系统性风险；</a:t>
          </a:r>
          <a:r>
            <a:rPr lang="zh-CN" altLang="en-US" sz="1100" b="0" i="0" u="none" strike="noStrike" baseline="0">
              <a:solidFill>
                <a:srgbClr val="000000"/>
              </a:solidFill>
              <a:latin typeface="仿宋_GB2312"/>
              <a:ea typeface="仿宋_GB2312"/>
              <a:cs typeface="+mn-cs"/>
            </a:rPr>
            <a:t>板块估值切换的阶段性调整；</a:t>
          </a:r>
        </a:p>
      </xdr:txBody>
    </xdr:sp>
    <xdr:clientData/>
  </xdr:twoCellAnchor>
  <xdr:twoCellAnchor editAs="oneCell">
    <xdr:from>
      <xdr:col>7</xdr:col>
      <xdr:colOff>1</xdr:colOff>
      <xdr:row>15</xdr:row>
      <xdr:rowOff>9526</xdr:rowOff>
    </xdr:from>
    <xdr:to>
      <xdr:col>10</xdr:col>
      <xdr:colOff>19050</xdr:colOff>
      <xdr:row>25</xdr:row>
      <xdr:rowOff>104776</xdr:rowOff>
    </xdr:to>
    <xdr:pic>
      <xdr:nvPicPr>
        <xdr:cNvPr id="2" name="图片 1"/>
        <xdr:cNvPicPr>
          <a:picLocks noChangeAspect="1"/>
        </xdr:cNvPicPr>
      </xdr:nvPicPr>
      <xdr:blipFill>
        <a:blip xmlns:r="http://schemas.openxmlformats.org/officeDocument/2006/relationships" r:embed="rId2"/>
        <a:stretch>
          <a:fillRect/>
        </a:stretch>
      </xdr:blipFill>
      <xdr:spPr>
        <a:xfrm>
          <a:off x="4810126" y="2438401"/>
          <a:ext cx="2533649"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6</xdr:row>
      <xdr:rowOff>47625</xdr:rowOff>
    </xdr:from>
    <xdr:to>
      <xdr:col>7</xdr:col>
      <xdr:colOff>9525</xdr:colOff>
      <xdr:row>20</xdr:row>
      <xdr:rowOff>2906</xdr:rowOff>
    </xdr:to>
    <xdr:pic>
      <xdr:nvPicPr>
        <xdr:cNvPr id="2" name="图片 1"/>
        <xdr:cNvPicPr>
          <a:picLocks noChangeAspect="1"/>
        </xdr:cNvPicPr>
      </xdr:nvPicPr>
      <xdr:blipFill>
        <a:blip xmlns:r="http://schemas.openxmlformats.org/officeDocument/2006/relationships" r:embed="rId3"/>
        <a:stretch>
          <a:fillRect/>
        </a:stretch>
      </xdr:blipFill>
      <xdr:spPr>
        <a:xfrm>
          <a:off x="161925" y="1276350"/>
          <a:ext cx="4648200" cy="2755631"/>
        </a:xfrm>
        <a:prstGeom prst="rect">
          <a:avLst/>
        </a:prstGeom>
      </xdr:spPr>
    </xdr:pic>
    <xdr:clientData/>
  </xdr:twoCellAnchor>
  <xdr:twoCellAnchor editAs="oneCell">
    <xdr:from>
      <xdr:col>7</xdr:col>
      <xdr:colOff>276225</xdr:colOff>
      <xdr:row>6</xdr:row>
      <xdr:rowOff>66675</xdr:rowOff>
    </xdr:from>
    <xdr:to>
      <xdr:col>14</xdr:col>
      <xdr:colOff>85725</xdr:colOff>
      <xdr:row>20</xdr:row>
      <xdr:rowOff>21956</xdr:rowOff>
    </xdr:to>
    <xdr:pic>
      <xdr:nvPicPr>
        <xdr:cNvPr id="3" name="图片 2"/>
        <xdr:cNvPicPr>
          <a:picLocks noChangeAspect="1"/>
        </xdr:cNvPicPr>
      </xdr:nvPicPr>
      <xdr:blipFill>
        <a:blip xmlns:r="http://schemas.openxmlformats.org/officeDocument/2006/relationships" r:embed="rId4"/>
        <a:stretch>
          <a:fillRect/>
        </a:stretch>
      </xdr:blipFill>
      <xdr:spPr>
        <a:xfrm>
          <a:off x="5076825" y="1295400"/>
          <a:ext cx="4657725" cy="2755631"/>
        </a:xfrm>
        <a:prstGeom prst="rect">
          <a:avLst/>
        </a:prstGeom>
      </xdr:spPr>
    </xdr:pic>
    <xdr:clientData/>
  </xdr:twoCellAnchor>
  <xdr:twoCellAnchor editAs="oneCell">
    <xdr:from>
      <xdr:col>7</xdr:col>
      <xdr:colOff>247649</xdr:colOff>
      <xdr:row>21</xdr:row>
      <xdr:rowOff>171450</xdr:rowOff>
    </xdr:from>
    <xdr:to>
      <xdr:col>14</xdr:col>
      <xdr:colOff>95249</xdr:colOff>
      <xdr:row>35</xdr:row>
      <xdr:rowOff>126731</xdr:rowOff>
    </xdr:to>
    <xdr:pic>
      <xdr:nvPicPr>
        <xdr:cNvPr id="4" name="图片 3"/>
        <xdr:cNvPicPr>
          <a:picLocks noChangeAspect="1"/>
        </xdr:cNvPicPr>
      </xdr:nvPicPr>
      <xdr:blipFill>
        <a:blip xmlns:r="http://schemas.openxmlformats.org/officeDocument/2006/relationships" r:embed="rId5"/>
        <a:stretch>
          <a:fillRect/>
        </a:stretch>
      </xdr:blipFill>
      <xdr:spPr>
        <a:xfrm>
          <a:off x="5048249" y="4400550"/>
          <a:ext cx="4695825" cy="2755631"/>
        </a:xfrm>
        <a:prstGeom prst="rect">
          <a:avLst/>
        </a:prstGeom>
      </xdr:spPr>
    </xdr:pic>
    <xdr:clientData/>
  </xdr:twoCellAnchor>
  <xdr:twoCellAnchor editAs="oneCell">
    <xdr:from>
      <xdr:col>0</xdr:col>
      <xdr:colOff>180975</xdr:colOff>
      <xdr:row>21</xdr:row>
      <xdr:rowOff>161925</xdr:rowOff>
    </xdr:from>
    <xdr:to>
      <xdr:col>7</xdr:col>
      <xdr:colOff>22115</xdr:colOff>
      <xdr:row>35</xdr:row>
      <xdr:rowOff>117206</xdr:rowOff>
    </xdr:to>
    <xdr:pic>
      <xdr:nvPicPr>
        <xdr:cNvPr id="12" name="图片 11"/>
        <xdr:cNvPicPr>
          <a:picLocks noChangeAspect="1"/>
        </xdr:cNvPicPr>
      </xdr:nvPicPr>
      <xdr:blipFill>
        <a:blip xmlns:r="http://schemas.openxmlformats.org/officeDocument/2006/relationships" r:embed="rId6"/>
        <a:stretch>
          <a:fillRect/>
        </a:stretch>
      </xdr:blipFill>
      <xdr:spPr>
        <a:xfrm>
          <a:off x="180975" y="4391025"/>
          <a:ext cx="4641740"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1</xdr:row>
      <xdr:rowOff>0</xdr:rowOff>
    </xdr:from>
    <xdr:to>
      <xdr:col>2</xdr:col>
      <xdr:colOff>504825</xdr:colOff>
      <xdr:row>3</xdr:row>
      <xdr:rowOff>19050</xdr:rowOff>
    </xdr:to>
    <xdr:pic>
      <xdr:nvPicPr>
        <xdr:cNvPr id="7"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809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34</xdr:row>
      <xdr:rowOff>142875</xdr:rowOff>
    </xdr:from>
    <xdr:to>
      <xdr:col>7</xdr:col>
      <xdr:colOff>266700</xdr:colOff>
      <xdr:row>47</xdr:row>
      <xdr:rowOff>114299</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200025</xdr:colOff>
      <xdr:row>49</xdr:row>
      <xdr:rowOff>47625</xdr:rowOff>
    </xdr:from>
    <xdr:to>
      <xdr:col>7</xdr:col>
      <xdr:colOff>304800</xdr:colOff>
      <xdr:row>63</xdr:row>
      <xdr:rowOff>12027</xdr:rowOff>
    </xdr:to>
    <xdr:pic>
      <xdr:nvPicPr>
        <xdr:cNvPr id="2" name="图片 1"/>
        <xdr:cNvPicPr>
          <a:picLocks noChangeAspect="1"/>
        </xdr:cNvPicPr>
      </xdr:nvPicPr>
      <xdr:blipFill>
        <a:blip xmlns:r="http://schemas.openxmlformats.org/officeDocument/2006/relationships" r:embed="rId4"/>
        <a:stretch>
          <a:fillRect/>
        </a:stretch>
      </xdr:blipFill>
      <xdr:spPr>
        <a:xfrm>
          <a:off x="200025" y="8886825"/>
          <a:ext cx="4905375" cy="2498052"/>
        </a:xfrm>
        <a:prstGeom prst="rect">
          <a:avLst/>
        </a:prstGeom>
      </xdr:spPr>
    </xdr:pic>
    <xdr:clientData/>
  </xdr:twoCellAnchor>
  <xdr:twoCellAnchor editAs="oneCell">
    <xdr:from>
      <xdr:col>0</xdr:col>
      <xdr:colOff>190500</xdr:colOff>
      <xdr:row>3</xdr:row>
      <xdr:rowOff>76200</xdr:rowOff>
    </xdr:from>
    <xdr:to>
      <xdr:col>7</xdr:col>
      <xdr:colOff>857250</xdr:colOff>
      <xdr:row>17</xdr:row>
      <xdr:rowOff>76200</xdr:rowOff>
    </xdr:to>
    <xdr:pic>
      <xdr:nvPicPr>
        <xdr:cNvPr id="8" name="图片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762000"/>
          <a:ext cx="5467350"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171451</xdr:colOff>
      <xdr:row>18</xdr:row>
      <xdr:rowOff>0</xdr:rowOff>
    </xdr:from>
    <xdr:to>
      <xdr:col>7</xdr:col>
      <xdr:colOff>514351</xdr:colOff>
      <xdr:row>33</xdr:row>
      <xdr:rowOff>77390</xdr:rowOff>
    </xdr:to>
    <xdr:pic>
      <xdr:nvPicPr>
        <xdr:cNvPr id="10" name="Picture 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1451" y="3409950"/>
          <a:ext cx="5143500" cy="2792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0</xdr:row>
      <xdr:rowOff>57150</xdr:rowOff>
    </xdr:from>
    <xdr:to>
      <xdr:col>1</xdr:col>
      <xdr:colOff>990600</xdr:colOff>
      <xdr:row>2</xdr:row>
      <xdr:rowOff>114300</xdr:rowOff>
    </xdr:to>
    <xdr:pic>
      <xdr:nvPicPr>
        <xdr:cNvPr id="4" name="图片 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5715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2</xdr:col>
      <xdr:colOff>247650</xdr:colOff>
      <xdr:row>2</xdr:row>
      <xdr:rowOff>142875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1326;&#34701;\&#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topLeftCell="A22" workbookViewId="0">
      <pane xSplit="10" topLeftCell="K1" activePane="topRight" state="frozenSplit"/>
      <selection pane="topRight" activeCell="M17" sqref="M17"/>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64" t="s">
        <v>12</v>
      </c>
      <c r="H1" s="164"/>
      <c r="I1" s="164"/>
      <c r="J1" s="165"/>
    </row>
    <row r="2" spans="1:10" ht="14.25" customHeight="1">
      <c r="A2" s="32"/>
      <c r="B2" s="30"/>
      <c r="C2" s="30"/>
      <c r="D2" s="30"/>
      <c r="E2" s="30"/>
      <c r="F2" s="30"/>
      <c r="G2" s="164"/>
      <c r="H2" s="164"/>
      <c r="I2" s="164"/>
      <c r="J2" s="165"/>
    </row>
    <row r="3" spans="1:10" ht="14.25" customHeight="1">
      <c r="A3" s="32"/>
      <c r="B3" s="30"/>
      <c r="C3" s="30"/>
      <c r="D3" s="30"/>
      <c r="E3" s="30"/>
      <c r="F3" s="30"/>
      <c r="G3" s="164"/>
      <c r="H3" s="164"/>
      <c r="I3" s="164"/>
      <c r="J3" s="165"/>
    </row>
    <row r="4" spans="1:10" ht="5.25" customHeight="1">
      <c r="A4" s="32"/>
      <c r="B4" s="30"/>
      <c r="C4" s="30"/>
      <c r="D4" s="30"/>
      <c r="E4" s="30"/>
      <c r="F4" s="30"/>
      <c r="G4" s="30"/>
      <c r="H4" s="30"/>
      <c r="I4" s="30"/>
      <c r="J4" s="31"/>
    </row>
    <row r="5" spans="1:10" ht="8.25" customHeight="1">
      <c r="A5" s="33"/>
      <c r="B5" s="59"/>
      <c r="C5" s="59"/>
      <c r="D5" s="59"/>
      <c r="E5" s="74"/>
      <c r="F5" s="75"/>
      <c r="G5" s="75"/>
      <c r="H5" s="75"/>
      <c r="I5" s="75"/>
      <c r="J5" s="75"/>
    </row>
    <row r="6" spans="1:10" ht="6.75" customHeight="1">
      <c r="A6" s="32"/>
      <c r="B6" s="30"/>
      <c r="C6" s="30"/>
      <c r="D6" s="30"/>
      <c r="E6" s="30"/>
      <c r="F6" s="30"/>
      <c r="G6" s="30"/>
      <c r="H6" s="30"/>
      <c r="I6" s="30"/>
      <c r="J6" s="31"/>
    </row>
    <row r="7" spans="1:10" ht="24.75" customHeight="1">
      <c r="A7" s="60" t="s">
        <v>135</v>
      </c>
      <c r="B7" s="61"/>
      <c r="C7" s="61"/>
      <c r="D7" s="61"/>
      <c r="E7" s="61"/>
      <c r="F7" s="61"/>
      <c r="G7" s="61"/>
      <c r="H7" s="173">
        <v>41869</v>
      </c>
      <c r="I7" s="174"/>
      <c r="J7" s="175"/>
    </row>
    <row r="8" spans="1:10" ht="12" customHeight="1">
      <c r="A8" s="176" t="s">
        <v>459</v>
      </c>
      <c r="B8" s="176"/>
      <c r="C8" s="176"/>
      <c r="D8" s="176"/>
      <c r="E8" s="176"/>
      <c r="F8" s="176"/>
      <c r="G8" s="177"/>
      <c r="H8" s="37"/>
      <c r="I8" s="38"/>
      <c r="J8" s="39"/>
    </row>
    <row r="9" spans="1:10" ht="14.25" customHeight="1">
      <c r="A9" s="178"/>
      <c r="B9" s="178"/>
      <c r="C9" s="178"/>
      <c r="D9" s="178"/>
      <c r="E9" s="178"/>
      <c r="F9" s="178"/>
      <c r="G9" s="179"/>
      <c r="H9" s="166" t="s">
        <v>31</v>
      </c>
      <c r="I9" s="167"/>
      <c r="J9" s="168"/>
    </row>
    <row r="10" spans="1:10" ht="14.25" customHeight="1">
      <c r="A10" s="180" t="s">
        <v>455</v>
      </c>
      <c r="B10" s="181"/>
      <c r="C10" s="181"/>
      <c r="D10" s="181"/>
      <c r="E10" s="181"/>
      <c r="F10" s="181"/>
      <c r="G10" s="182"/>
      <c r="H10" s="64"/>
      <c r="I10" s="58"/>
      <c r="J10" s="65"/>
    </row>
    <row r="11" spans="1:10" ht="15.75">
      <c r="A11" s="170" t="s">
        <v>46</v>
      </c>
      <c r="B11" s="171"/>
      <c r="C11" s="171"/>
      <c r="D11" s="171"/>
      <c r="E11" s="171"/>
      <c r="F11" s="171"/>
      <c r="G11" s="172"/>
      <c r="H11" s="166" t="s">
        <v>458</v>
      </c>
      <c r="I11" s="167"/>
      <c r="J11" s="168"/>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69"/>
      <c r="B14" s="169"/>
      <c r="C14" s="169"/>
      <c r="D14" s="169"/>
      <c r="E14" s="169"/>
      <c r="F14" s="169"/>
      <c r="G14" s="169"/>
      <c r="H14" s="43"/>
      <c r="I14" s="44"/>
      <c r="J14" s="45"/>
    </row>
    <row r="15" spans="1:10">
      <c r="A15" s="169"/>
      <c r="B15" s="169"/>
      <c r="C15" s="169"/>
      <c r="D15" s="169"/>
      <c r="E15" s="169"/>
      <c r="F15" s="169"/>
      <c r="G15" s="169"/>
      <c r="H15" s="62" t="s">
        <v>30</v>
      </c>
      <c r="I15" s="61"/>
      <c r="J15" s="63"/>
    </row>
    <row r="16" spans="1:10">
      <c r="A16" s="169"/>
      <c r="B16" s="169"/>
      <c r="C16" s="169"/>
      <c r="D16" s="169"/>
      <c r="E16" s="169"/>
      <c r="F16" s="169"/>
      <c r="G16" s="169"/>
      <c r="H16" s="41"/>
      <c r="I16" s="41"/>
      <c r="J16" s="42"/>
    </row>
    <row r="17" spans="1:10">
      <c r="A17" s="169"/>
      <c r="B17" s="169"/>
      <c r="C17" s="169"/>
      <c r="D17" s="169"/>
      <c r="E17" s="169"/>
      <c r="F17" s="169"/>
      <c r="G17" s="169"/>
      <c r="H17" s="41"/>
      <c r="I17" s="41"/>
      <c r="J17" s="42"/>
    </row>
    <row r="18" spans="1:10">
      <c r="A18" s="169"/>
      <c r="B18" s="169"/>
      <c r="C18" s="169"/>
      <c r="D18" s="169"/>
      <c r="E18" s="169"/>
      <c r="F18" s="169"/>
      <c r="G18" s="169"/>
      <c r="H18" s="41"/>
      <c r="I18" s="41"/>
      <c r="J18" s="42"/>
    </row>
    <row r="19" spans="1:10">
      <c r="A19" s="169"/>
      <c r="B19" s="169"/>
      <c r="C19" s="169"/>
      <c r="D19" s="169"/>
      <c r="E19" s="169"/>
      <c r="F19" s="169"/>
      <c r="G19" s="169"/>
      <c r="H19" s="41"/>
      <c r="I19" s="41"/>
      <c r="J19" s="42"/>
    </row>
    <row r="20" spans="1:10">
      <c r="A20" s="169"/>
      <c r="B20" s="169"/>
      <c r="C20" s="169"/>
      <c r="D20" s="169"/>
      <c r="E20" s="169"/>
      <c r="F20" s="169"/>
      <c r="G20" s="169"/>
      <c r="H20" s="41"/>
      <c r="I20" s="41"/>
      <c r="J20" s="42"/>
    </row>
    <row r="21" spans="1:10">
      <c r="A21" s="169"/>
      <c r="B21" s="169"/>
      <c r="C21" s="169"/>
      <c r="D21" s="169"/>
      <c r="E21" s="169"/>
      <c r="F21" s="169"/>
      <c r="G21" s="169"/>
      <c r="H21" s="41"/>
      <c r="I21" s="41"/>
      <c r="J21" s="42"/>
    </row>
    <row r="22" spans="1:10">
      <c r="A22" s="169"/>
      <c r="B22" s="169"/>
      <c r="C22" s="169"/>
      <c r="D22" s="169"/>
      <c r="E22" s="169"/>
      <c r="F22" s="169"/>
      <c r="G22" s="169"/>
      <c r="H22" s="41"/>
      <c r="I22" s="41"/>
      <c r="J22" s="42"/>
    </row>
    <row r="23" spans="1:10">
      <c r="A23" s="169"/>
      <c r="B23" s="169"/>
      <c r="C23" s="169"/>
      <c r="D23" s="169"/>
      <c r="E23" s="169"/>
      <c r="F23" s="169"/>
      <c r="G23" s="169"/>
      <c r="H23" s="41"/>
      <c r="I23" s="41"/>
      <c r="J23" s="42"/>
    </row>
    <row r="24" spans="1:10">
      <c r="A24" s="169"/>
      <c r="B24" s="169"/>
      <c r="C24" s="169"/>
      <c r="D24" s="169"/>
      <c r="E24" s="169"/>
      <c r="F24" s="169"/>
      <c r="G24" s="169"/>
      <c r="H24" s="41"/>
      <c r="I24" s="41"/>
      <c r="J24" s="42"/>
    </row>
    <row r="25" spans="1:10">
      <c r="A25" s="169"/>
      <c r="B25" s="169"/>
      <c r="C25" s="169"/>
      <c r="D25" s="169"/>
      <c r="E25" s="169"/>
      <c r="F25" s="169"/>
      <c r="G25" s="169"/>
      <c r="H25" s="41"/>
      <c r="I25" s="41"/>
      <c r="J25" s="42"/>
    </row>
    <row r="26" spans="1:10">
      <c r="A26" s="169"/>
      <c r="B26" s="169"/>
      <c r="C26" s="169"/>
      <c r="D26" s="169"/>
      <c r="E26" s="169"/>
      <c r="F26" s="169"/>
      <c r="G26" s="169"/>
      <c r="H26" s="47"/>
      <c r="I26" s="41"/>
      <c r="J26" s="42"/>
    </row>
    <row r="27" spans="1:10">
      <c r="A27" s="169"/>
      <c r="B27" s="169"/>
      <c r="C27" s="169"/>
      <c r="D27" s="169"/>
      <c r="E27" s="169"/>
      <c r="F27" s="169"/>
      <c r="G27" s="169"/>
      <c r="H27" s="41"/>
      <c r="I27" s="41"/>
      <c r="J27" s="42"/>
    </row>
    <row r="28" spans="1:10">
      <c r="A28" s="169"/>
      <c r="B28" s="169"/>
      <c r="C28" s="169"/>
      <c r="D28" s="169"/>
      <c r="E28" s="169"/>
      <c r="F28" s="169"/>
      <c r="G28" s="169"/>
      <c r="H28" s="41"/>
      <c r="I28" s="41"/>
      <c r="J28" s="42"/>
    </row>
    <row r="29" spans="1:10">
      <c r="A29" s="169"/>
      <c r="B29" s="169"/>
      <c r="C29" s="169"/>
      <c r="D29" s="169"/>
      <c r="E29" s="169"/>
      <c r="F29" s="169"/>
      <c r="G29" s="169"/>
      <c r="H29" s="41"/>
      <c r="I29" s="41"/>
      <c r="J29" s="42"/>
    </row>
    <row r="30" spans="1:10">
      <c r="A30" s="169"/>
      <c r="B30" s="169"/>
      <c r="C30" s="169"/>
      <c r="D30" s="169"/>
      <c r="E30" s="169"/>
      <c r="F30" s="169"/>
      <c r="G30" s="169"/>
      <c r="H30" s="41"/>
      <c r="I30" s="41"/>
      <c r="J30" s="42"/>
    </row>
    <row r="31" spans="1:10">
      <c r="A31" s="169"/>
      <c r="B31" s="169"/>
      <c r="C31" s="169"/>
      <c r="D31" s="169"/>
      <c r="E31" s="169"/>
      <c r="F31" s="169"/>
      <c r="G31" s="169"/>
      <c r="H31" s="41"/>
      <c r="I31" s="41"/>
      <c r="J31" s="42"/>
    </row>
    <row r="32" spans="1:10">
      <c r="A32" s="169"/>
      <c r="B32" s="169"/>
      <c r="C32" s="169"/>
      <c r="D32" s="169"/>
      <c r="E32" s="169"/>
      <c r="F32" s="169"/>
      <c r="G32" s="169"/>
      <c r="H32" s="41"/>
      <c r="I32" s="41"/>
      <c r="J32" s="42"/>
    </row>
    <row r="33" spans="1:10">
      <c r="A33" s="169"/>
      <c r="B33" s="169"/>
      <c r="C33" s="169"/>
      <c r="D33" s="169"/>
      <c r="E33" s="169"/>
      <c r="F33" s="169"/>
      <c r="G33" s="169"/>
      <c r="H33" s="41"/>
      <c r="I33" s="41"/>
      <c r="J33" s="42"/>
    </row>
    <row r="34" spans="1:10">
      <c r="A34" s="169"/>
      <c r="B34" s="169"/>
      <c r="C34" s="169"/>
      <c r="D34" s="169"/>
      <c r="E34" s="169"/>
      <c r="F34" s="169"/>
      <c r="G34" s="169"/>
      <c r="H34" s="41"/>
      <c r="I34" s="41"/>
      <c r="J34" s="42"/>
    </row>
    <row r="35" spans="1:10">
      <c r="A35" s="169"/>
      <c r="B35" s="169"/>
      <c r="C35" s="169"/>
      <c r="D35" s="169"/>
      <c r="E35" s="169"/>
      <c r="F35" s="169"/>
      <c r="G35" s="169"/>
      <c r="H35" s="41"/>
      <c r="I35" s="41"/>
      <c r="J35" s="42"/>
    </row>
    <row r="36" spans="1:10" ht="15">
      <c r="A36" s="169"/>
      <c r="B36" s="169"/>
      <c r="C36" s="169"/>
      <c r="D36" s="169"/>
      <c r="E36" s="169"/>
      <c r="F36" s="169"/>
      <c r="G36" s="169"/>
      <c r="H36" s="57" t="s">
        <v>220</v>
      </c>
      <c r="I36" s="71"/>
      <c r="J36" s="42"/>
    </row>
    <row r="37" spans="1:10" ht="15">
      <c r="A37" s="169"/>
      <c r="B37" s="169"/>
      <c r="C37" s="169"/>
      <c r="D37" s="169"/>
      <c r="E37" s="169"/>
      <c r="F37" s="169"/>
      <c r="G37" s="169"/>
      <c r="H37" s="57" t="s">
        <v>42</v>
      </c>
      <c r="I37" s="71"/>
      <c r="J37" s="42"/>
    </row>
    <row r="38" spans="1:10" ht="15">
      <c r="A38" s="169"/>
      <c r="B38" s="169"/>
      <c r="C38" s="169"/>
      <c r="D38" s="169"/>
      <c r="E38" s="169"/>
      <c r="F38" s="169"/>
      <c r="G38" s="169"/>
      <c r="H38" s="57" t="s">
        <v>44</v>
      </c>
      <c r="I38" s="71"/>
      <c r="J38" s="42"/>
    </row>
    <row r="39" spans="1:10" ht="15">
      <c r="A39" s="169"/>
      <c r="B39" s="169"/>
      <c r="C39" s="169"/>
      <c r="D39" s="169"/>
      <c r="E39" s="169"/>
      <c r="F39" s="169"/>
      <c r="G39" s="169"/>
      <c r="H39" s="57" t="s">
        <v>43</v>
      </c>
      <c r="I39" s="71"/>
      <c r="J39" s="42"/>
    </row>
    <row r="40" spans="1:10" ht="15">
      <c r="A40" s="169"/>
      <c r="B40" s="169"/>
      <c r="C40" s="169"/>
      <c r="D40" s="169"/>
      <c r="E40" s="169"/>
      <c r="F40" s="169"/>
      <c r="G40" s="169"/>
      <c r="H40" s="57"/>
      <c r="I40" s="71"/>
      <c r="J40" s="42"/>
    </row>
    <row r="41" spans="1:10" ht="15.75">
      <c r="A41" s="169"/>
      <c r="B41" s="169"/>
      <c r="C41" s="169"/>
      <c r="D41" s="169"/>
      <c r="E41" s="169"/>
      <c r="F41" s="169"/>
      <c r="G41" s="169"/>
      <c r="H41" s="68"/>
      <c r="I41" s="71"/>
      <c r="J41" s="42"/>
    </row>
    <row r="42" spans="1:10" ht="15">
      <c r="A42" s="169"/>
      <c r="B42" s="169"/>
      <c r="C42" s="169"/>
      <c r="D42" s="169"/>
      <c r="E42" s="169"/>
      <c r="F42" s="169"/>
      <c r="G42" s="169"/>
      <c r="H42" s="57" t="s">
        <v>36</v>
      </c>
      <c r="I42" s="77" t="s">
        <v>38</v>
      </c>
      <c r="J42" s="42"/>
    </row>
    <row r="43" spans="1:10" ht="15">
      <c r="A43" s="30"/>
      <c r="B43" s="30"/>
      <c r="C43" s="30"/>
      <c r="D43" s="30"/>
      <c r="E43" s="30"/>
      <c r="F43" s="30"/>
      <c r="G43" s="30"/>
      <c r="H43" s="57" t="s">
        <v>40</v>
      </c>
      <c r="I43" s="71"/>
      <c r="J43" s="42"/>
    </row>
    <row r="44" spans="1:10" ht="15">
      <c r="A44" s="30"/>
      <c r="B44" s="30"/>
      <c r="C44" s="30"/>
      <c r="D44" s="30"/>
      <c r="E44" s="30"/>
      <c r="F44" s="30"/>
      <c r="G44" s="30"/>
      <c r="H44" s="57" t="s">
        <v>39</v>
      </c>
      <c r="I44" s="71"/>
      <c r="J44" s="42"/>
    </row>
    <row r="45" spans="1:10" ht="15">
      <c r="A45" s="30"/>
      <c r="B45" s="30"/>
      <c r="C45" s="30"/>
      <c r="D45" s="30"/>
      <c r="E45" s="30"/>
      <c r="F45" s="30"/>
      <c r="G45" s="30"/>
      <c r="H45" s="57"/>
      <c r="I45" s="71"/>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c r="H53" s="67"/>
      <c r="I53" s="44"/>
      <c r="J53" s="45"/>
    </row>
  </sheetData>
  <mergeCells count="8">
    <mergeCell ref="G1:J3"/>
    <mergeCell ref="H9:J9"/>
    <mergeCell ref="H11:J11"/>
    <mergeCell ref="A14:G42"/>
    <mergeCell ref="A11:G11"/>
    <mergeCell ref="H7:J7"/>
    <mergeCell ref="A8:G9"/>
    <mergeCell ref="A10:G10"/>
  </mergeCells>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workbookViewId="0">
      <pane xSplit="7" topLeftCell="H1" activePane="topRight" state="frozenSplit"/>
      <selection pane="topRight" activeCell="D37" sqref="D37"/>
    </sheetView>
  </sheetViews>
  <sheetFormatPr defaultRowHeight="12.75"/>
  <cols>
    <col min="1" max="1" width="9" style="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1" width="12" style="1" customWidth="1"/>
    <col min="12" max="12" width="15.5" style="1" bestFit="1" customWidth="1"/>
    <col min="13" max="13" width="13.875" style="1" bestFit="1" customWidth="1"/>
    <col min="14" max="14" width="6.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H1" s="150"/>
      <c r="I1" s="80" t="s">
        <v>159</v>
      </c>
      <c r="J1" s="80" t="s">
        <v>160</v>
      </c>
      <c r="K1" s="80" t="s">
        <v>161</v>
      </c>
      <c r="L1" s="80" t="s">
        <v>162</v>
      </c>
      <c r="M1" s="80" t="s">
        <v>375</v>
      </c>
      <c r="N1" s="29"/>
      <c r="O1" s="183" t="s">
        <v>4</v>
      </c>
      <c r="P1" s="183"/>
      <c r="Q1" s="183"/>
      <c r="R1" s="183"/>
      <c r="S1" s="183"/>
      <c r="T1" s="184"/>
      <c r="U1" s="29"/>
      <c r="V1" s="185" t="s">
        <v>5</v>
      </c>
      <c r="W1" s="183"/>
      <c r="X1" s="183"/>
      <c r="Y1" s="183"/>
      <c r="Z1" s="183"/>
      <c r="AA1" s="183"/>
      <c r="AB1" s="29"/>
      <c r="AC1" s="183" t="s">
        <v>6</v>
      </c>
      <c r="AD1" s="183"/>
      <c r="AE1" s="183"/>
      <c r="AF1" s="183"/>
      <c r="AG1" s="183"/>
      <c r="AH1" s="183"/>
    </row>
    <row r="2" spans="1:35">
      <c r="H2" s="80"/>
      <c r="I2" s="80" t="s">
        <v>163</v>
      </c>
      <c r="J2" s="80" t="s">
        <v>164</v>
      </c>
      <c r="K2" s="80" t="s">
        <v>165</v>
      </c>
      <c r="L2" s="80" t="s">
        <v>166</v>
      </c>
      <c r="M2" s="80" t="s">
        <v>376</v>
      </c>
      <c r="N2" s="26"/>
      <c r="O2" s="23"/>
      <c r="P2" s="23" t="str">
        <f t="array" ref="P2:T2">I2:M2</f>
        <v>沪深300</v>
      </c>
      <c r="Q2" s="23" t="str">
        <v>通信(中信)</v>
      </c>
      <c r="R2" s="23" t="str">
        <v>电信运营Ⅱ(中信)</v>
      </c>
      <c r="S2" s="23" t="str">
        <v>通信设备制造(中信)</v>
      </c>
      <c r="T2" s="27" t="str">
        <v>增值服务Ⅱ(中信)</v>
      </c>
      <c r="U2" s="26"/>
      <c r="V2" s="28"/>
      <c r="W2" s="23" t="str">
        <f t="array" ref="W2:AA2">I2:M2</f>
        <v>沪深300</v>
      </c>
      <c r="X2" s="23" t="str">
        <v>通信(中信)</v>
      </c>
      <c r="Y2" s="23" t="str">
        <v>电信运营Ⅱ(中信)</v>
      </c>
      <c r="Z2" s="23" t="str">
        <v>通信设备制造(中信)</v>
      </c>
      <c r="AA2" s="23" t="str">
        <v>增值服务Ⅱ(中信)</v>
      </c>
      <c r="AB2" s="26"/>
      <c r="AC2" s="23"/>
      <c r="AD2" s="23" t="str">
        <f t="array" ref="AD2:AH2">I2:M2</f>
        <v>沪深300</v>
      </c>
      <c r="AE2" s="23" t="str">
        <v>通信(中信)</v>
      </c>
      <c r="AF2" s="23" t="str">
        <v>电信运营Ⅱ(中信)</v>
      </c>
      <c r="AG2" s="23" t="str">
        <v>通信设备制造(中信)</v>
      </c>
      <c r="AH2" s="23" t="str">
        <v>增值服务Ⅱ(中信)</v>
      </c>
    </row>
    <row r="3" spans="1:35">
      <c r="H3" s="80" t="s">
        <v>35</v>
      </c>
      <c r="I3" s="80" t="s">
        <v>167</v>
      </c>
      <c r="J3" s="80" t="s">
        <v>167</v>
      </c>
      <c r="K3" s="80" t="s">
        <v>167</v>
      </c>
      <c r="L3" s="80" t="s">
        <v>167</v>
      </c>
      <c r="M3" s="80" t="s">
        <v>167</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24">
        <v>40769</v>
      </c>
      <c r="I4" s="78">
        <v>2875.3649999999998</v>
      </c>
      <c r="J4" s="78">
        <v>2108.3872000000001</v>
      </c>
      <c r="K4" s="78">
        <v>1663.8430000000001</v>
      </c>
      <c r="L4" s="78">
        <v>2151.5083</v>
      </c>
      <c r="M4" s="78">
        <v>1241.845</v>
      </c>
      <c r="O4" s="13">
        <f t="shared" ref="O4:O35" si="0">H4</f>
        <v>40769</v>
      </c>
      <c r="P4" s="2">
        <v>0</v>
      </c>
      <c r="Q4" s="2">
        <v>0</v>
      </c>
      <c r="R4" s="2">
        <v>0</v>
      </c>
      <c r="S4" s="2">
        <v>0</v>
      </c>
      <c r="T4" s="2">
        <v>0</v>
      </c>
      <c r="V4" s="13">
        <f>H54</f>
        <v>41133</v>
      </c>
      <c r="W4" s="79">
        <v>0</v>
      </c>
      <c r="X4" s="79">
        <v>0</v>
      </c>
      <c r="Y4" s="79">
        <v>0</v>
      </c>
      <c r="Z4" s="79">
        <v>0</v>
      </c>
      <c r="AA4" s="79">
        <v>0</v>
      </c>
      <c r="AC4" s="13">
        <f>H104</f>
        <v>41497</v>
      </c>
      <c r="AD4" s="79">
        <v>0</v>
      </c>
      <c r="AE4" s="79">
        <v>0</v>
      </c>
      <c r="AF4" s="79">
        <v>0</v>
      </c>
      <c r="AG4" s="79">
        <v>0</v>
      </c>
      <c r="AH4" s="79">
        <v>0</v>
      </c>
    </row>
    <row r="5" spans="1:35">
      <c r="A5" s="17" t="s">
        <v>10</v>
      </c>
      <c r="B5" s="18" t="str">
        <f>P2</f>
        <v>沪深300</v>
      </c>
      <c r="C5" s="18" t="str">
        <f>Q2</f>
        <v>通信(中信)</v>
      </c>
      <c r="D5" s="18" t="str">
        <f>R2</f>
        <v>电信运营Ⅱ(中信)</v>
      </c>
      <c r="E5" s="18" t="str">
        <f>S2</f>
        <v>通信设备制造(中信)</v>
      </c>
      <c r="F5" s="18" t="str">
        <f>T2</f>
        <v>增值服务Ⅱ(中信)</v>
      </c>
      <c r="H5" s="124">
        <v>40776</v>
      </c>
      <c r="I5" s="78">
        <v>2807.6640000000002</v>
      </c>
      <c r="J5" s="78">
        <v>2061.3820999999998</v>
      </c>
      <c r="K5" s="78">
        <v>1600.3914</v>
      </c>
      <c r="L5" s="78">
        <v>2103.3998999999999</v>
      </c>
      <c r="M5" s="78">
        <v>1251.3905999999999</v>
      </c>
      <c r="O5" s="13">
        <f t="shared" si="0"/>
        <v>40776</v>
      </c>
      <c r="P5" s="2">
        <f t="shared" ref="P5:P36" si="1">I5/I$4-1</f>
        <v>-2.3545184698290367E-2</v>
      </c>
      <c r="Q5" s="2">
        <f t="shared" ref="Q5:Q36" si="2">J5/J$4-1</f>
        <v>-2.2294339483753367E-2</v>
      </c>
      <c r="R5" s="2">
        <f t="shared" ref="R5:R36" si="3">K5/K$4-1</f>
        <v>-3.8135569281476767E-2</v>
      </c>
      <c r="S5" s="2">
        <f t="shared" ref="S5:S36" si="4">L5/L$4-1</f>
        <v>-2.2360313460096815E-2</v>
      </c>
      <c r="T5" s="2">
        <f t="shared" ref="T5:T36" si="5">M5/M$4-1</f>
        <v>7.6866275581894961E-3</v>
      </c>
      <c r="V5" s="13">
        <f t="shared" ref="V5:V68" si="6">H55</f>
        <v>41140</v>
      </c>
      <c r="W5" s="79">
        <f>I55/I$54-1</f>
        <v>-3.5951646650006608E-2</v>
      </c>
      <c r="X5" s="79">
        <f t="shared" ref="X5:AA20" si="7">J55/J$54-1</f>
        <v>-2.5051637041289099E-2</v>
      </c>
      <c r="Y5" s="79">
        <f t="shared" si="7"/>
        <v>-5.3909652138385278E-3</v>
      </c>
      <c r="Z5" s="79">
        <f t="shared" si="7"/>
        <v>-3.3602310733021112E-2</v>
      </c>
      <c r="AA5" s="79">
        <f t="shared" si="7"/>
        <v>-5.364988477042254E-3</v>
      </c>
      <c r="AC5" s="13">
        <f t="shared" ref="AC5:AC56" si="8">H105</f>
        <v>41504</v>
      </c>
      <c r="AD5" s="79">
        <f>I105/I$104-1</f>
        <v>7.9325987200404846E-3</v>
      </c>
      <c r="AE5" s="79">
        <f t="shared" ref="AE5:AH20" si="9">J105/J$104-1</f>
        <v>-2.3500420214316087E-2</v>
      </c>
      <c r="AF5" s="79">
        <f t="shared" si="9"/>
        <v>-3.0211343426500559E-3</v>
      </c>
      <c r="AG5" s="79">
        <f t="shared" si="9"/>
        <v>-2.1766424349480173E-2</v>
      </c>
      <c r="AH5" s="79">
        <f t="shared" si="9"/>
        <v>-3.8469602957375004E-2</v>
      </c>
    </row>
    <row r="6" spans="1:35">
      <c r="A6" s="19">
        <f>通信行业周报!H7-3</f>
        <v>41866</v>
      </c>
      <c r="B6" s="55">
        <f ca="1">OFFSET(I$1,MATCH($A$6,$H$1:$H$156)-1,0)/OFFSET(I$1,MATCH($A$6,$H$1:$H$156)-2,0)-1</f>
        <v>7.4353847038843845E-4</v>
      </c>
      <c r="C6" s="55">
        <f ca="1">OFFSET(J$1,MATCH($A$6,$H$1:$H$156)-1,0)/OFFSET(J$1,MATCH($A$6,$H$1:$H$156)-2,0)-1</f>
        <v>2.7628746855641984E-2</v>
      </c>
      <c r="D6" s="55">
        <f ca="1">OFFSET(K$1,MATCH($A$6,$H$1:$H$156)-1,0)/OFFSET(K$1,MATCH($A$6,$H$1:$H$156)-2,0)-1</f>
        <v>1.0040689790014712E-2</v>
      </c>
      <c r="E6" s="55">
        <f ca="1">OFFSET(L$1,MATCH($A$6,$H$1:$H$156)-1,0)/OFFSET(L$1,MATCH($A$6,$H$1:$H$156)-2,0)-1</f>
        <v>2.8791030112657046E-2</v>
      </c>
      <c r="F6" s="55">
        <f ca="1">OFFSET(M$1,MATCH($A$6,$H$1:$H$156)-1,0)/OFFSET(M$1,MATCH($A$6,$H$1:$H$156)-2,0)-1</f>
        <v>3.2889498953347696E-2</v>
      </c>
      <c r="H6" s="124">
        <v>40783</v>
      </c>
      <c r="I6" s="78">
        <v>2901.2159999999999</v>
      </c>
      <c r="J6" s="78">
        <v>2170.2334000000001</v>
      </c>
      <c r="K6" s="78">
        <v>1741.3949</v>
      </c>
      <c r="L6" s="78">
        <v>2208.1687000000002</v>
      </c>
      <c r="M6" s="78">
        <v>1278.3828000000001</v>
      </c>
      <c r="O6" s="13">
        <f t="shared" si="0"/>
        <v>40783</v>
      </c>
      <c r="P6" s="2">
        <f t="shared" si="1"/>
        <v>8.9905107699370657E-3</v>
      </c>
      <c r="Q6" s="2">
        <f t="shared" si="2"/>
        <v>2.9333416556503344E-2</v>
      </c>
      <c r="R6" s="2">
        <f t="shared" si="3"/>
        <v>4.6610106843013366E-2</v>
      </c>
      <c r="S6" s="2">
        <f t="shared" si="4"/>
        <v>2.6335199357585548E-2</v>
      </c>
      <c r="T6" s="2">
        <f t="shared" si="5"/>
        <v>2.9422190369973844E-2</v>
      </c>
      <c r="V6" s="13">
        <f t="shared" si="6"/>
        <v>41147</v>
      </c>
      <c r="W6" s="79">
        <f t="shared" ref="W6:AA69" si="10">I56/I$54-1</f>
        <v>-5.1702864172157859E-2</v>
      </c>
      <c r="X6" s="79">
        <f t="shared" si="7"/>
        <v>-3.7809603615149845E-3</v>
      </c>
      <c r="Y6" s="79">
        <f t="shared" si="7"/>
        <v>5.1212728218614778E-2</v>
      </c>
      <c r="Z6" s="79">
        <f t="shared" si="7"/>
        <v>-2.4329287742157257E-2</v>
      </c>
      <c r="AA6" s="79">
        <f t="shared" si="7"/>
        <v>3.1807099613949008E-2</v>
      </c>
      <c r="AC6" s="13">
        <f t="shared" si="8"/>
        <v>41511</v>
      </c>
      <c r="AD6" s="79">
        <f t="shared" ref="AD6:AH56" si="11">I106/I$104-1</f>
        <v>4.0201048989274568E-4</v>
      </c>
      <c r="AE6" s="79">
        <f t="shared" si="9"/>
        <v>4.5046585696746577E-2</v>
      </c>
      <c r="AF6" s="79">
        <f t="shared" si="9"/>
        <v>-3.0211511299938931E-2</v>
      </c>
      <c r="AG6" s="79">
        <f t="shared" si="9"/>
        <v>5.7583541195539434E-2</v>
      </c>
      <c r="AH6" s="79">
        <f t="shared" si="9"/>
        <v>4.6468199873066718E-2</v>
      </c>
      <c r="AI6" s="2"/>
    </row>
    <row r="7" spans="1:35">
      <c r="A7" s="6"/>
      <c r="B7" s="7"/>
      <c r="H7" s="124">
        <v>40790</v>
      </c>
      <c r="I7" s="78">
        <v>2803.8539999999998</v>
      </c>
      <c r="J7" s="78">
        <v>2119.605</v>
      </c>
      <c r="K7" s="78">
        <v>1759.0201</v>
      </c>
      <c r="L7" s="78">
        <v>2141.2604999999999</v>
      </c>
      <c r="M7" s="78">
        <v>1233.7139</v>
      </c>
      <c r="O7" s="13">
        <f t="shared" si="0"/>
        <v>40790</v>
      </c>
      <c r="P7" s="2">
        <f t="shared" si="1"/>
        <v>-2.4870233865961322E-2</v>
      </c>
      <c r="Q7" s="2">
        <f t="shared" si="2"/>
        <v>5.3205597150276507E-3</v>
      </c>
      <c r="R7" s="2">
        <f t="shared" si="3"/>
        <v>5.7203173616741321E-2</v>
      </c>
      <c r="S7" s="2">
        <f t="shared" si="4"/>
        <v>-4.7630771398837757E-3</v>
      </c>
      <c r="T7" s="2">
        <f t="shared" si="5"/>
        <v>-6.5475965196944985E-3</v>
      </c>
      <c r="V7" s="13">
        <f t="shared" si="6"/>
        <v>41154</v>
      </c>
      <c r="W7" s="79">
        <f t="shared" si="10"/>
        <v>-8.1209675503833623E-2</v>
      </c>
      <c r="X7" s="79">
        <f t="shared" si="7"/>
        <v>-3.1459114116668796E-2</v>
      </c>
      <c r="Y7" s="79">
        <f t="shared" si="7"/>
        <v>1.8867619662723767E-2</v>
      </c>
      <c r="Z7" s="79">
        <f t="shared" si="7"/>
        <v>-5.5849318102379919E-2</v>
      </c>
      <c r="AA7" s="79">
        <f t="shared" si="7"/>
        <v>3.1749834517954101E-2</v>
      </c>
      <c r="AC7" s="13">
        <f t="shared" si="8"/>
        <v>41518</v>
      </c>
      <c r="AD7" s="79">
        <f t="shared" si="11"/>
        <v>1.2204671020686453E-2</v>
      </c>
      <c r="AE7" s="79">
        <f t="shared" si="9"/>
        <v>3.1470345381483522E-3</v>
      </c>
      <c r="AF7" s="79">
        <f t="shared" si="9"/>
        <v>-2.1148108271988986E-2</v>
      </c>
      <c r="AG7" s="79">
        <f t="shared" si="9"/>
        <v>1.5641202333233073E-2</v>
      </c>
      <c r="AH7" s="79">
        <f t="shared" si="9"/>
        <v>-1.9654197966245124E-2</v>
      </c>
      <c r="AI7" s="2"/>
    </row>
    <row r="8" spans="1:35">
      <c r="A8" s="4" t="s">
        <v>7</v>
      </c>
      <c r="D8" s="5"/>
      <c r="H8" s="124">
        <v>40797</v>
      </c>
      <c r="I8" s="78">
        <v>2751.0949999999998</v>
      </c>
      <c r="J8" s="78">
        <v>2054.0825</v>
      </c>
      <c r="K8" s="78">
        <v>1744.9199000000001</v>
      </c>
      <c r="L8" s="78">
        <v>2063.5171</v>
      </c>
      <c r="M8" s="78">
        <v>1188.7511999999999</v>
      </c>
      <c r="O8" s="13">
        <f t="shared" si="0"/>
        <v>40797</v>
      </c>
      <c r="P8" s="2">
        <f t="shared" si="1"/>
        <v>-4.3218860909832291E-2</v>
      </c>
      <c r="Q8" s="2">
        <f t="shared" si="2"/>
        <v>-2.5756511896866119E-2</v>
      </c>
      <c r="R8" s="2">
        <f t="shared" si="3"/>
        <v>4.8728696157029239E-2</v>
      </c>
      <c r="S8" s="2">
        <f t="shared" si="4"/>
        <v>-4.0897448548072091E-2</v>
      </c>
      <c r="T8" s="2">
        <f t="shared" si="5"/>
        <v>-4.2753966879924721E-2</v>
      </c>
      <c r="V8" s="13">
        <f t="shared" si="6"/>
        <v>41161</v>
      </c>
      <c r="W8" s="79">
        <f t="shared" si="10"/>
        <v>-3.4408569889125995E-2</v>
      </c>
      <c r="X8" s="79">
        <f t="shared" si="7"/>
        <v>2.3800708846589913E-2</v>
      </c>
      <c r="Y8" s="79">
        <f t="shared" si="7"/>
        <v>4.0430949508079905E-2</v>
      </c>
      <c r="Z8" s="79">
        <f t="shared" si="7"/>
        <v>9.182517209208152E-3</v>
      </c>
      <c r="AA8" s="79">
        <f t="shared" si="7"/>
        <v>8.106371887231334E-2</v>
      </c>
      <c r="AC8" s="13">
        <f t="shared" si="8"/>
        <v>41525</v>
      </c>
      <c r="AD8" s="79">
        <f t="shared" si="11"/>
        <v>3.1396188118162138E-2</v>
      </c>
      <c r="AE8" s="79">
        <f t="shared" si="9"/>
        <v>5.4775349384042826E-2</v>
      </c>
      <c r="AF8" s="79">
        <f t="shared" si="9"/>
        <v>-1.8127057866058505E-2</v>
      </c>
      <c r="AG8" s="79">
        <f t="shared" si="9"/>
        <v>6.2450477031630758E-2</v>
      </c>
      <c r="AH8" s="79">
        <f t="shared" si="9"/>
        <v>6.839113597132207E-2</v>
      </c>
      <c r="AI8" s="2"/>
    </row>
    <row r="9" spans="1:35">
      <c r="H9" s="124">
        <v>40804</v>
      </c>
      <c r="I9" s="78">
        <v>2733.9870000000001</v>
      </c>
      <c r="J9" s="78">
        <v>2103.7568000000001</v>
      </c>
      <c r="K9" s="78">
        <v>1843.6225999999999</v>
      </c>
      <c r="L9" s="78">
        <v>2097.0063</v>
      </c>
      <c r="M9" s="78">
        <v>1210.787</v>
      </c>
      <c r="O9" s="13">
        <f t="shared" si="0"/>
        <v>40804</v>
      </c>
      <c r="P9" s="2">
        <f t="shared" si="1"/>
        <v>-4.9168714232801669E-2</v>
      </c>
      <c r="Q9" s="2">
        <f t="shared" si="2"/>
        <v>-2.1961810430266571E-3</v>
      </c>
      <c r="R9" s="2">
        <f t="shared" si="3"/>
        <v>0.10805081969873354</v>
      </c>
      <c r="S9" s="2">
        <f t="shared" si="4"/>
        <v>-2.5331996162877846E-2</v>
      </c>
      <c r="T9" s="2">
        <f t="shared" si="5"/>
        <v>-2.5009562384999739E-2</v>
      </c>
      <c r="V9" s="13">
        <f t="shared" si="6"/>
        <v>41168</v>
      </c>
      <c r="W9" s="79">
        <f t="shared" si="10"/>
        <v>-3.5090723995948037E-2</v>
      </c>
      <c r="X9" s="79">
        <f t="shared" si="7"/>
        <v>2.7293805622117029E-2</v>
      </c>
      <c r="Y9" s="79">
        <f t="shared" si="7"/>
        <v>2.1563102269642753E-2</v>
      </c>
      <c r="Z9" s="79">
        <f t="shared" si="7"/>
        <v>1.8639529779088893E-2</v>
      </c>
      <c r="AA9" s="79">
        <f t="shared" si="7"/>
        <v>8.3359016572424949E-2</v>
      </c>
      <c r="AC9" s="13">
        <f t="shared" si="8"/>
        <v>41532</v>
      </c>
      <c r="AD9" s="79">
        <f t="shared" si="11"/>
        <v>8.8753767481332124E-2</v>
      </c>
      <c r="AE9" s="79">
        <f t="shared" si="9"/>
        <v>2.0373668211890239E-2</v>
      </c>
      <c r="AF9" s="79">
        <f t="shared" si="9"/>
        <v>2.4168990804480428E-2</v>
      </c>
      <c r="AG9" s="79">
        <f t="shared" si="9"/>
        <v>2.6272310813040489E-2</v>
      </c>
      <c r="AH9" s="79">
        <f t="shared" si="9"/>
        <v>1.8194061045100351E-3</v>
      </c>
      <c r="AI9" s="2"/>
    </row>
    <row r="10" spans="1:35">
      <c r="A10" s="70" t="s">
        <v>27</v>
      </c>
      <c r="B10" s="69">
        <v>2</v>
      </c>
      <c r="C10" s="69"/>
      <c r="D10" s="69"/>
      <c r="E10" s="69"/>
      <c r="F10" s="69"/>
      <c r="G10" s="69"/>
      <c r="H10" s="124">
        <v>40811</v>
      </c>
      <c r="I10" s="78">
        <v>2669.4780000000001</v>
      </c>
      <c r="J10" s="78">
        <v>2091.1300999999999</v>
      </c>
      <c r="K10" s="78">
        <v>1889.4489000000001</v>
      </c>
      <c r="L10" s="78">
        <v>2076.1257000000001</v>
      </c>
      <c r="M10" s="78">
        <v>1163.0052000000001</v>
      </c>
      <c r="O10" s="13">
        <f t="shared" si="0"/>
        <v>40811</v>
      </c>
      <c r="P10" s="2">
        <f t="shared" si="1"/>
        <v>-7.160377899849224E-2</v>
      </c>
      <c r="Q10" s="2">
        <f t="shared" si="2"/>
        <v>-8.1849766494505038E-3</v>
      </c>
      <c r="R10" s="2">
        <f t="shared" si="3"/>
        <v>0.13559326210465761</v>
      </c>
      <c r="S10" s="2">
        <f t="shared" si="4"/>
        <v>-3.5037094674466251E-2</v>
      </c>
      <c r="T10" s="2">
        <f t="shared" si="5"/>
        <v>-6.3486022812830889E-2</v>
      </c>
      <c r="V10" s="13">
        <f t="shared" si="6"/>
        <v>41175</v>
      </c>
      <c r="W10" s="79">
        <f t="shared" si="10"/>
        <v>-8.3628676475184349E-2</v>
      </c>
      <c r="X10" s="79">
        <f t="shared" si="7"/>
        <v>-3.0754020056955822E-2</v>
      </c>
      <c r="Y10" s="79">
        <f t="shared" si="7"/>
        <v>-5.3908590118389332E-2</v>
      </c>
      <c r="Z10" s="79">
        <f t="shared" si="7"/>
        <v>-3.7505194533373198E-2</v>
      </c>
      <c r="AA10" s="79">
        <f t="shared" si="7"/>
        <v>3.8923742887980284E-2</v>
      </c>
      <c r="AC10" s="13">
        <f t="shared" si="8"/>
        <v>41539</v>
      </c>
      <c r="AD10" s="79">
        <f t="shared" si="11"/>
        <v>6.4085458943749174E-2</v>
      </c>
      <c r="AE10" s="79">
        <f t="shared" si="9"/>
        <v>3.229623356553124E-2</v>
      </c>
      <c r="AF10" s="79">
        <f t="shared" si="9"/>
        <v>5.1359367761769414E-2</v>
      </c>
      <c r="AG10" s="79">
        <f t="shared" si="9"/>
        <v>2.857535935088773E-2</v>
      </c>
      <c r="AH10" s="79">
        <f t="shared" si="9"/>
        <v>3.2204235370723699E-2</v>
      </c>
      <c r="AI10" s="2"/>
    </row>
    <row r="11" spans="1:35">
      <c r="A11" s="70" t="s">
        <v>28</v>
      </c>
      <c r="B11" s="69"/>
      <c r="C11" s="69"/>
      <c r="D11" s="69"/>
      <c r="E11" s="69"/>
      <c r="F11" s="69"/>
      <c r="G11" s="69"/>
      <c r="H11" s="124">
        <v>40818</v>
      </c>
      <c r="I11" s="78">
        <v>2581.3510000000001</v>
      </c>
      <c r="J11" s="78">
        <v>1975.0875000000001</v>
      </c>
      <c r="K11" s="78">
        <v>1804.8466000000001</v>
      </c>
      <c r="L11" s="78">
        <v>1969.5908999999999</v>
      </c>
      <c r="M11" s="78">
        <v>1036.162</v>
      </c>
      <c r="O11" s="13">
        <f t="shared" si="0"/>
        <v>40818</v>
      </c>
      <c r="P11" s="2">
        <f t="shared" si="1"/>
        <v>-0.10225275747600726</v>
      </c>
      <c r="Q11" s="2">
        <f t="shared" si="2"/>
        <v>-6.3223538826264969E-2</v>
      </c>
      <c r="R11" s="2">
        <f t="shared" si="3"/>
        <v>8.474573622631465E-2</v>
      </c>
      <c r="S11" s="2">
        <f t="shared" si="4"/>
        <v>-8.45534270074626E-2</v>
      </c>
      <c r="T11" s="2">
        <f t="shared" si="5"/>
        <v>-0.16562695022325646</v>
      </c>
      <c r="V11" s="13">
        <f t="shared" si="6"/>
        <v>41182</v>
      </c>
      <c r="W11" s="79">
        <f t="shared" si="10"/>
        <v>-4.444002731950103E-2</v>
      </c>
      <c r="X11" s="79">
        <f t="shared" si="7"/>
        <v>-3.4170285367198794E-3</v>
      </c>
      <c r="Y11" s="79">
        <f t="shared" si="7"/>
        <v>-5.3879308709944285E-3</v>
      </c>
      <c r="Z11" s="79">
        <f t="shared" si="7"/>
        <v>-1.3519349689415705E-2</v>
      </c>
      <c r="AA11" s="79">
        <f t="shared" si="7"/>
        <v>5.3429742721066598E-2</v>
      </c>
      <c r="AC11" s="13">
        <f t="shared" si="8"/>
        <v>41546</v>
      </c>
      <c r="AD11" s="79">
        <f t="shared" si="11"/>
        <v>4.7664270934947739E-2</v>
      </c>
      <c r="AE11" s="79">
        <f t="shared" si="9"/>
        <v>6.631810341805644E-2</v>
      </c>
      <c r="AF11" s="79">
        <f t="shared" si="9"/>
        <v>-1.2084705244038929E-2</v>
      </c>
      <c r="AG11" s="79">
        <f t="shared" si="9"/>
        <v>6.7829481816505499E-2</v>
      </c>
      <c r="AH11" s="79">
        <f t="shared" si="9"/>
        <v>9.8365365784540471E-2</v>
      </c>
      <c r="AI11" s="2"/>
    </row>
    <row r="12" spans="1:35">
      <c r="A12" s="70" t="s">
        <v>29</v>
      </c>
      <c r="B12" s="69"/>
      <c r="C12" s="69"/>
      <c r="D12" s="69"/>
      <c r="E12" s="69"/>
      <c r="F12" s="69"/>
      <c r="G12" s="69"/>
      <c r="H12" s="124">
        <v>40832</v>
      </c>
      <c r="I12" s="78">
        <v>2653.7820000000002</v>
      </c>
      <c r="J12" s="78">
        <v>2008.3788999999999</v>
      </c>
      <c r="K12" s="78">
        <v>1868.2982</v>
      </c>
      <c r="L12" s="78">
        <v>1985.4484</v>
      </c>
      <c r="M12" s="78">
        <v>1080.5824</v>
      </c>
      <c r="O12" s="13">
        <f t="shared" si="0"/>
        <v>40832</v>
      </c>
      <c r="P12" s="2">
        <f t="shared" si="1"/>
        <v>-7.7062564230975794E-2</v>
      </c>
      <c r="Q12" s="2">
        <f t="shared" si="2"/>
        <v>-4.7433554899214081E-2</v>
      </c>
      <c r="R12" s="2">
        <f t="shared" si="3"/>
        <v>0.12288130550779131</v>
      </c>
      <c r="S12" s="2">
        <f t="shared" si="4"/>
        <v>-7.7183016212393873E-2</v>
      </c>
      <c r="T12" s="2">
        <f t="shared" si="5"/>
        <v>-0.12985726882179338</v>
      </c>
      <c r="V12" s="13">
        <f t="shared" si="6"/>
        <v>41196</v>
      </c>
      <c r="W12" s="79">
        <f t="shared" si="10"/>
        <v>-3.9679116708358553E-2</v>
      </c>
      <c r="X12" s="79">
        <f t="shared" si="7"/>
        <v>-4.9689223719170394E-3</v>
      </c>
      <c r="Y12" s="79">
        <f t="shared" si="7"/>
        <v>-2.6949515969215687E-3</v>
      </c>
      <c r="Z12" s="79">
        <f t="shared" si="7"/>
        <v>-1.6827536701292112E-2</v>
      </c>
      <c r="AA12" s="79">
        <f t="shared" si="7"/>
        <v>5.3585203375110968E-2</v>
      </c>
      <c r="AC12" s="13">
        <f t="shared" si="8"/>
        <v>41553</v>
      </c>
      <c r="AD12" s="79">
        <f t="shared" si="11"/>
        <v>5.3817349880359133E-2</v>
      </c>
      <c r="AE12" s="79">
        <f t="shared" si="9"/>
        <v>9.041931271562631E-2</v>
      </c>
      <c r="AF12" s="79">
        <f t="shared" si="9"/>
        <v>-9.0635709013890953E-3</v>
      </c>
      <c r="AG12" s="79">
        <f t="shared" si="9"/>
        <v>8.975037124028229E-2</v>
      </c>
      <c r="AH12" s="79">
        <f t="shared" si="9"/>
        <v>0.13871552704784929</v>
      </c>
    </row>
    <row r="13" spans="1:35">
      <c r="A13" s="70"/>
      <c r="B13" s="69"/>
      <c r="C13" s="69"/>
      <c r="D13" s="69"/>
      <c r="E13" s="69"/>
      <c r="F13" s="69"/>
      <c r="G13" s="69"/>
      <c r="H13" s="124">
        <v>40839</v>
      </c>
      <c r="I13" s="78">
        <v>2507.877</v>
      </c>
      <c r="J13" s="78">
        <v>1879.2166</v>
      </c>
      <c r="K13" s="78">
        <v>1801.3214</v>
      </c>
      <c r="L13" s="78">
        <v>1831.4039</v>
      </c>
      <c r="M13" s="78">
        <v>1047.9636</v>
      </c>
      <c r="O13" s="13">
        <f t="shared" si="0"/>
        <v>40839</v>
      </c>
      <c r="P13" s="2">
        <f t="shared" si="1"/>
        <v>-0.12780568727796293</v>
      </c>
      <c r="Q13" s="2">
        <f t="shared" si="2"/>
        <v>-0.10869474070037999</v>
      </c>
      <c r="R13" s="2">
        <f t="shared" si="3"/>
        <v>8.2627026708649742E-2</v>
      </c>
      <c r="S13" s="2">
        <f t="shared" si="4"/>
        <v>-0.1487813921052501</v>
      </c>
      <c r="T13" s="2">
        <f t="shared" si="5"/>
        <v>-0.15612367082848499</v>
      </c>
      <c r="V13" s="13">
        <f t="shared" si="6"/>
        <v>41203</v>
      </c>
      <c r="W13" s="79">
        <f t="shared" si="10"/>
        <v>-2.8036658803351044E-2</v>
      </c>
      <c r="X13" s="79">
        <f t="shared" si="7"/>
        <v>-1.6798932754977347E-2</v>
      </c>
      <c r="Y13" s="79">
        <f t="shared" si="7"/>
        <v>-2.702537454031595E-3</v>
      </c>
      <c r="Z13" s="79">
        <f t="shared" si="7"/>
        <v>-3.2967087035163378E-2</v>
      </c>
      <c r="AA13" s="79">
        <f t="shared" si="7"/>
        <v>4.7758151287436768E-2</v>
      </c>
      <c r="AC13" s="13">
        <f t="shared" si="8"/>
        <v>41560</v>
      </c>
      <c r="AD13" s="79">
        <f t="shared" si="11"/>
        <v>7.9832546664275084E-2</v>
      </c>
      <c r="AE13" s="79">
        <f t="shared" si="9"/>
        <v>0.14475381794423714</v>
      </c>
      <c r="AF13" s="79">
        <f t="shared" si="9"/>
        <v>5.7401552510349951E-2</v>
      </c>
      <c r="AG13" s="79">
        <f t="shared" si="9"/>
        <v>0.15046164820979713</v>
      </c>
      <c r="AH13" s="79">
        <f t="shared" si="9"/>
        <v>0.16950232954870126</v>
      </c>
    </row>
    <row r="14" spans="1:35">
      <c r="A14" s="70"/>
      <c r="B14" s="69"/>
      <c r="C14" s="69"/>
      <c r="D14" s="69"/>
      <c r="E14" s="69"/>
      <c r="F14" s="69"/>
      <c r="G14" s="69"/>
      <c r="H14" s="124">
        <v>40846</v>
      </c>
      <c r="I14" s="78">
        <v>2709.0169999999998</v>
      </c>
      <c r="J14" s="78">
        <v>2019.7328</v>
      </c>
      <c r="K14" s="78">
        <v>1917.6496999999999</v>
      </c>
      <c r="L14" s="78">
        <v>1976.1464000000001</v>
      </c>
      <c r="M14" s="78">
        <v>1119.0293999999999</v>
      </c>
      <c r="O14" s="13">
        <f t="shared" si="0"/>
        <v>40846</v>
      </c>
      <c r="P14" s="2">
        <f t="shared" si="1"/>
        <v>-5.7852829119085736E-2</v>
      </c>
      <c r="Q14" s="2">
        <f t="shared" si="2"/>
        <v>-4.2048443473760466E-2</v>
      </c>
      <c r="R14" s="2">
        <f t="shared" si="3"/>
        <v>0.15254245743138006</v>
      </c>
      <c r="S14" s="2">
        <f t="shared" si="4"/>
        <v>-8.1506494769274185E-2</v>
      </c>
      <c r="T14" s="2">
        <f t="shared" si="5"/>
        <v>-9.8897688519903992E-2</v>
      </c>
      <c r="V14" s="13">
        <f t="shared" si="6"/>
        <v>41210</v>
      </c>
      <c r="W14" s="79">
        <f t="shared" si="10"/>
        <v>-6.3274898104011656E-2</v>
      </c>
      <c r="X14" s="79">
        <f t="shared" si="7"/>
        <v>-5.1939151769174963E-2</v>
      </c>
      <c r="Y14" s="79">
        <f t="shared" si="7"/>
        <v>-2.6962108492018078E-2</v>
      </c>
      <c r="Z14" s="79">
        <f t="shared" si="7"/>
        <v>-6.9001077070593331E-2</v>
      </c>
      <c r="AA14" s="79">
        <f t="shared" si="7"/>
        <v>1.9232623305598384E-3</v>
      </c>
      <c r="AC14" s="13">
        <f t="shared" si="8"/>
        <v>41567</v>
      </c>
      <c r="AD14" s="79">
        <f t="shared" si="11"/>
        <v>6.1261324316166599E-2</v>
      </c>
      <c r="AE14" s="79">
        <f t="shared" si="9"/>
        <v>0.1181623022400673</v>
      </c>
      <c r="AF14" s="79">
        <f t="shared" si="9"/>
        <v>3.021125948978054E-2</v>
      </c>
      <c r="AG14" s="79">
        <f t="shared" si="9"/>
        <v>0.12550978812613445</v>
      </c>
      <c r="AH14" s="79">
        <f t="shared" si="9"/>
        <v>0.13873128484276931</v>
      </c>
    </row>
    <row r="15" spans="1:35">
      <c r="A15" s="69"/>
      <c r="B15" s="69"/>
      <c r="C15" s="69"/>
      <c r="D15" s="69"/>
      <c r="E15" s="69"/>
      <c r="F15" s="69"/>
      <c r="G15" s="69"/>
      <c r="H15" s="124">
        <v>40853</v>
      </c>
      <c r="I15" s="78">
        <v>2763.7460000000001</v>
      </c>
      <c r="J15" s="78">
        <v>2154.3193000000001</v>
      </c>
      <c r="K15" s="78">
        <v>2005.7769000000001</v>
      </c>
      <c r="L15" s="78">
        <v>2112.9607000000001</v>
      </c>
      <c r="M15" s="78">
        <v>1224.5275999999999</v>
      </c>
      <c r="O15" s="13">
        <f t="shared" si="0"/>
        <v>40853</v>
      </c>
      <c r="P15" s="2">
        <f t="shared" si="1"/>
        <v>-3.8819071665684102E-2</v>
      </c>
      <c r="Q15" s="2">
        <f t="shared" si="2"/>
        <v>2.1785419680028451E-2</v>
      </c>
      <c r="R15" s="2">
        <f t="shared" si="3"/>
        <v>0.20550851252191471</v>
      </c>
      <c r="S15" s="2">
        <f t="shared" si="4"/>
        <v>-1.7916547196215715E-2</v>
      </c>
      <c r="T15" s="2">
        <f t="shared" si="5"/>
        <v>-1.3944896504797355E-2</v>
      </c>
      <c r="V15" s="13">
        <f t="shared" si="6"/>
        <v>41217</v>
      </c>
      <c r="W15" s="79">
        <f t="shared" si="10"/>
        <v>-3.8744436401943472E-2</v>
      </c>
      <c r="X15" s="79">
        <f t="shared" si="7"/>
        <v>-4.9942042489453997E-2</v>
      </c>
      <c r="Y15" s="79">
        <f t="shared" si="7"/>
        <v>-2.6962108492018078E-2</v>
      </c>
      <c r="Z15" s="79">
        <f t="shared" si="7"/>
        <v>-7.251643039241118E-2</v>
      </c>
      <c r="AA15" s="79">
        <f t="shared" si="7"/>
        <v>3.6008480115822028E-2</v>
      </c>
      <c r="AC15" s="13">
        <f t="shared" si="8"/>
        <v>41574</v>
      </c>
      <c r="AD15" s="79">
        <f t="shared" si="11"/>
        <v>3.6110515702030943E-2</v>
      </c>
      <c r="AE15" s="79">
        <f t="shared" si="9"/>
        <v>3.9325197258079037E-2</v>
      </c>
      <c r="AF15" s="79">
        <f t="shared" si="9"/>
        <v>1.5105503839810908E-2</v>
      </c>
      <c r="AG15" s="79">
        <f t="shared" si="9"/>
        <v>4.7034202634107514E-2</v>
      </c>
      <c r="AH15" s="79">
        <f t="shared" si="9"/>
        <v>2.9077402032422484E-2</v>
      </c>
    </row>
    <row r="16" spans="1:35">
      <c r="A16" s="69"/>
      <c r="B16" s="69"/>
      <c r="C16" s="69"/>
      <c r="D16" s="69"/>
      <c r="E16" s="69"/>
      <c r="F16" s="69"/>
      <c r="G16" s="69"/>
      <c r="H16" s="124">
        <v>40860</v>
      </c>
      <c r="I16" s="78">
        <v>2695.002</v>
      </c>
      <c r="J16" s="78">
        <v>2112.7537000000002</v>
      </c>
      <c r="K16" s="78">
        <v>1875.3486</v>
      </c>
      <c r="L16" s="78">
        <v>2089.9380000000001</v>
      </c>
      <c r="M16" s="78">
        <v>1247.6824999999999</v>
      </c>
      <c r="O16" s="13">
        <f t="shared" si="0"/>
        <v>40860</v>
      </c>
      <c r="P16" s="2">
        <f t="shared" si="1"/>
        <v>-6.2726992920898672E-2</v>
      </c>
      <c r="Q16" s="2">
        <f t="shared" si="2"/>
        <v>2.0710142804889475E-3</v>
      </c>
      <c r="R16" s="2">
        <f t="shared" si="3"/>
        <v>0.1271187245431209</v>
      </c>
      <c r="S16" s="2">
        <f t="shared" si="4"/>
        <v>-2.8617272822047624E-2</v>
      </c>
      <c r="T16" s="2">
        <f t="shared" si="5"/>
        <v>4.7006671525027244E-3</v>
      </c>
      <c r="V16" s="13">
        <f t="shared" si="6"/>
        <v>41224</v>
      </c>
      <c r="W16" s="79">
        <f t="shared" si="10"/>
        <v>-6.6184783337938091E-2</v>
      </c>
      <c r="X16" s="79">
        <f t="shared" si="7"/>
        <v>-8.6297063645137895E-2</v>
      </c>
      <c r="Y16" s="79">
        <f t="shared" si="7"/>
        <v>-6.7394726888662215E-2</v>
      </c>
      <c r="Z16" s="79">
        <f t="shared" si="7"/>
        <v>-0.10902301857239505</v>
      </c>
      <c r="AA16" s="79">
        <f t="shared" si="7"/>
        <v>6.2658341510821725E-3</v>
      </c>
      <c r="AC16" s="13">
        <f t="shared" si="8"/>
        <v>41581</v>
      </c>
      <c r="AD16" s="79">
        <f t="shared" si="11"/>
        <v>4.328502499989062E-2</v>
      </c>
      <c r="AE16" s="79">
        <f t="shared" si="9"/>
        <v>-9.1188520936833495E-3</v>
      </c>
      <c r="AF16" s="79">
        <f t="shared" si="9"/>
        <v>3.0211343426499893E-2</v>
      </c>
      <c r="AG16" s="79">
        <f t="shared" si="9"/>
        <v>-7.3302728252113702E-3</v>
      </c>
      <c r="AH16" s="79">
        <f t="shared" si="9"/>
        <v>-3.7840059833500139E-2</v>
      </c>
    </row>
    <row r="17" spans="1:34">
      <c r="A17" s="69"/>
      <c r="B17" s="69"/>
      <c r="C17" s="69"/>
      <c r="D17" s="69"/>
      <c r="E17" s="69"/>
      <c r="F17" s="69"/>
      <c r="G17" s="69"/>
      <c r="H17" s="124">
        <v>40867</v>
      </c>
      <c r="I17" s="78">
        <v>2606.4949999999999</v>
      </c>
      <c r="J17" s="78">
        <v>2096.8930999999998</v>
      </c>
      <c r="K17" s="78">
        <v>1889.4489000000001</v>
      </c>
      <c r="L17" s="78">
        <v>2074.7849000000001</v>
      </c>
      <c r="M17" s="78">
        <v>1199.2651000000001</v>
      </c>
      <c r="O17" s="13">
        <f t="shared" si="0"/>
        <v>40867</v>
      </c>
      <c r="P17" s="2">
        <f t="shared" si="1"/>
        <v>-9.3508128533247081E-2</v>
      </c>
      <c r="Q17" s="2">
        <f t="shared" si="2"/>
        <v>-5.4516077502274607E-3</v>
      </c>
      <c r="R17" s="2">
        <f t="shared" si="3"/>
        <v>0.13559326210465761</v>
      </c>
      <c r="S17" s="2">
        <f t="shared" si="4"/>
        <v>-3.5660285391415858E-2</v>
      </c>
      <c r="T17" s="2">
        <f t="shared" si="5"/>
        <v>-3.4287612383187893E-2</v>
      </c>
      <c r="V17" s="13">
        <f t="shared" si="6"/>
        <v>41231</v>
      </c>
      <c r="W17" s="79">
        <f t="shared" si="10"/>
        <v>-9.27225366298422E-2</v>
      </c>
      <c r="X17" s="79">
        <f t="shared" si="7"/>
        <v>-0.13244682458034474</v>
      </c>
      <c r="Y17" s="79">
        <f t="shared" si="7"/>
        <v>-0.11322088969056232</v>
      </c>
      <c r="Z17" s="79">
        <f t="shared" si="7"/>
        <v>-0.15449602360452941</v>
      </c>
      <c r="AA17" s="79">
        <f t="shared" si="7"/>
        <v>-4.3934063278682101E-2</v>
      </c>
      <c r="AC17" s="13">
        <f t="shared" si="8"/>
        <v>41588</v>
      </c>
      <c r="AD17" s="79">
        <f t="shared" si="11"/>
        <v>9.5953211053318999E-3</v>
      </c>
      <c r="AE17" s="79">
        <f t="shared" si="9"/>
        <v>-2.8124328980321467E-2</v>
      </c>
      <c r="AF17" s="79">
        <f t="shared" si="9"/>
        <v>-8.3936719574850827E-8</v>
      </c>
      <c r="AG17" s="79">
        <f t="shared" si="9"/>
        <v>-1.7390593305057434E-2</v>
      </c>
      <c r="AH17" s="79">
        <f t="shared" si="9"/>
        <v>-7.8134065269384378E-2</v>
      </c>
    </row>
    <row r="18" spans="1:34">
      <c r="A18" s="69"/>
      <c r="B18" s="69"/>
      <c r="C18" s="69"/>
      <c r="D18" s="69"/>
      <c r="E18" s="69"/>
      <c r="F18" s="69"/>
      <c r="G18" s="69"/>
      <c r="H18" s="124">
        <v>40874</v>
      </c>
      <c r="I18" s="78">
        <v>2569.973</v>
      </c>
      <c r="J18" s="78">
        <v>2078.4468000000002</v>
      </c>
      <c r="K18" s="78">
        <v>1889.4490000000001</v>
      </c>
      <c r="L18" s="78">
        <v>2041.5393999999999</v>
      </c>
      <c r="M18" s="78">
        <v>1229.1424999999999</v>
      </c>
      <c r="O18" s="13">
        <f t="shared" si="0"/>
        <v>40874</v>
      </c>
      <c r="P18" s="2">
        <f t="shared" si="1"/>
        <v>-0.10620982031846382</v>
      </c>
      <c r="Q18" s="2">
        <f t="shared" si="2"/>
        <v>-1.4200617419798389E-2</v>
      </c>
      <c r="R18" s="2">
        <f t="shared" si="3"/>
        <v>0.13559332220648224</v>
      </c>
      <c r="S18" s="2">
        <f t="shared" si="4"/>
        <v>-5.1112468401818378E-2</v>
      </c>
      <c r="T18" s="2">
        <f t="shared" si="5"/>
        <v>-1.022873224919385E-2</v>
      </c>
      <c r="V18" s="13">
        <f t="shared" si="6"/>
        <v>41238</v>
      </c>
      <c r="W18" s="79">
        <f t="shared" si="10"/>
        <v>-8.6290202608520716E-2</v>
      </c>
      <c r="X18" s="79">
        <f t="shared" si="7"/>
        <v>-0.12829996072563765</v>
      </c>
      <c r="Y18" s="79">
        <f t="shared" si="7"/>
        <v>-0.12400797850107415</v>
      </c>
      <c r="Z18" s="79">
        <f t="shared" si="7"/>
        <v>-0.14714161960161021</v>
      </c>
      <c r="AA18" s="79">
        <f t="shared" si="7"/>
        <v>-3.5659632416287557E-2</v>
      </c>
      <c r="AC18" s="13">
        <f t="shared" si="8"/>
        <v>41595</v>
      </c>
      <c r="AD18" s="79">
        <f t="shared" si="11"/>
        <v>2.8313086994369963E-2</v>
      </c>
      <c r="AE18" s="79">
        <f t="shared" si="9"/>
        <v>7.3372767583950171E-3</v>
      </c>
      <c r="AF18" s="79">
        <f t="shared" si="9"/>
        <v>-9.0634869646694094E-3</v>
      </c>
      <c r="AG18" s="79">
        <f t="shared" si="9"/>
        <v>2.1142740675317739E-2</v>
      </c>
      <c r="AH18" s="79">
        <f t="shared" si="9"/>
        <v>-2.9000662852283754E-2</v>
      </c>
    </row>
    <row r="19" spans="1:34">
      <c r="A19" s="69"/>
      <c r="B19" s="69"/>
      <c r="C19" s="69"/>
      <c r="D19" s="69"/>
      <c r="E19" s="69"/>
      <c r="F19" s="69"/>
      <c r="G19" s="69"/>
      <c r="H19" s="124">
        <v>40881</v>
      </c>
      <c r="I19" s="78">
        <v>2557.3110000000001</v>
      </c>
      <c r="J19" s="78">
        <v>1973.5145</v>
      </c>
      <c r="K19" s="78">
        <v>1861.248</v>
      </c>
      <c r="L19" s="78">
        <v>1922.8742999999999</v>
      </c>
      <c r="M19" s="78">
        <v>1141.8293000000001</v>
      </c>
      <c r="O19" s="13">
        <f t="shared" si="0"/>
        <v>40881</v>
      </c>
      <c r="P19" s="2">
        <f t="shared" si="1"/>
        <v>-0.11061343516388344</v>
      </c>
      <c r="Q19" s="2">
        <f t="shared" si="2"/>
        <v>-6.3969606721194339E-2</v>
      </c>
      <c r="R19" s="2">
        <f t="shared" si="3"/>
        <v>0.11864400667611075</v>
      </c>
      <c r="S19" s="2">
        <f t="shared" si="4"/>
        <v>-0.10626684544977127</v>
      </c>
      <c r="T19" s="2">
        <f t="shared" si="5"/>
        <v>-8.0537989845753666E-2</v>
      </c>
      <c r="V19" s="13">
        <f t="shared" si="6"/>
        <v>41245</v>
      </c>
      <c r="W19" s="79">
        <f t="shared" si="10"/>
        <v>-0.10838207797392319</v>
      </c>
      <c r="X19" s="79">
        <f t="shared" si="7"/>
        <v>-0.18545290336121756</v>
      </c>
      <c r="Y19" s="79">
        <f t="shared" si="7"/>
        <v>-0.14556698440787763</v>
      </c>
      <c r="Z19" s="79">
        <f t="shared" si="7"/>
        <v>-0.21002306861600673</v>
      </c>
      <c r="AA19" s="79">
        <f t="shared" si="7"/>
        <v>-0.11301585877037945</v>
      </c>
      <c r="AC19" s="13">
        <f t="shared" si="8"/>
        <v>41602</v>
      </c>
      <c r="AD19" s="79">
        <f t="shared" si="11"/>
        <v>4.8972664161573976E-2</v>
      </c>
      <c r="AE19" s="79">
        <f t="shared" si="9"/>
        <v>4.9400060653117084E-2</v>
      </c>
      <c r="AF19" s="79">
        <f t="shared" si="9"/>
        <v>6.0423526220194645E-3</v>
      </c>
      <c r="AG19" s="79">
        <f t="shared" si="9"/>
        <v>7.6448565022856796E-2</v>
      </c>
      <c r="AH19" s="79">
        <f t="shared" si="9"/>
        <v>-1.2766333424178988E-2</v>
      </c>
    </row>
    <row r="20" spans="1:34">
      <c r="A20" s="69"/>
      <c r="B20" s="69"/>
      <c r="C20" s="69"/>
      <c r="D20" s="69"/>
      <c r="E20" s="69"/>
      <c r="F20" s="69"/>
      <c r="G20" s="69"/>
      <c r="H20" s="124">
        <v>40888</v>
      </c>
      <c r="I20" s="78">
        <v>2503.4609999999998</v>
      </c>
      <c r="J20" s="78">
        <v>1936.5418999999999</v>
      </c>
      <c r="K20" s="78">
        <v>1822.472</v>
      </c>
      <c r="L20" s="78">
        <v>1891.4825000000001</v>
      </c>
      <c r="M20" s="78">
        <v>1106.9443000000001</v>
      </c>
      <c r="O20" s="13">
        <f t="shared" si="0"/>
        <v>40888</v>
      </c>
      <c r="P20" s="2">
        <f t="shared" si="1"/>
        <v>-0.12934149229749958</v>
      </c>
      <c r="Q20" s="2">
        <f t="shared" si="2"/>
        <v>-8.1505569754929397E-2</v>
      </c>
      <c r="R20" s="2">
        <f t="shared" si="3"/>
        <v>9.5338923203691639E-2</v>
      </c>
      <c r="S20" s="2">
        <f t="shared" si="4"/>
        <v>-0.12085744684322153</v>
      </c>
      <c r="T20" s="2">
        <f t="shared" si="5"/>
        <v>-0.10862925727445849</v>
      </c>
      <c r="V20" s="13">
        <f t="shared" si="6"/>
        <v>41252</v>
      </c>
      <c r="W20" s="79">
        <f t="shared" si="10"/>
        <v>-6.3754114489378289E-2</v>
      </c>
      <c r="X20" s="79">
        <f t="shared" si="7"/>
        <v>-0.14186631134234051</v>
      </c>
      <c r="Y20" s="79">
        <f t="shared" si="7"/>
        <v>-9.4362448914941832E-2</v>
      </c>
      <c r="Z20" s="79">
        <f t="shared" si="7"/>
        <v>-0.16747628771179435</v>
      </c>
      <c r="AA20" s="79">
        <f t="shared" si="7"/>
        <v>-7.4887068067452156E-2</v>
      </c>
      <c r="AC20" s="13">
        <f t="shared" si="8"/>
        <v>41609</v>
      </c>
      <c r="AD20" s="79">
        <f t="shared" si="11"/>
        <v>6.6899969816404781E-2</v>
      </c>
      <c r="AE20" s="79">
        <f t="shared" si="9"/>
        <v>9.2419781992377326E-2</v>
      </c>
      <c r="AF20" s="79">
        <f t="shared" si="9"/>
        <v>3.9274830391169413E-2</v>
      </c>
      <c r="AG20" s="79">
        <f t="shared" si="9"/>
        <v>0.11610508283753762</v>
      </c>
      <c r="AH20" s="79">
        <f t="shared" si="9"/>
        <v>4.5507230607257698E-2</v>
      </c>
    </row>
    <row r="21" spans="1:34">
      <c r="A21" s="69"/>
      <c r="B21" s="69"/>
      <c r="C21" s="69"/>
      <c r="D21" s="69"/>
      <c r="E21" s="69"/>
      <c r="F21" s="69"/>
      <c r="G21" s="69"/>
      <c r="H21" s="124">
        <v>40895</v>
      </c>
      <c r="I21" s="78">
        <v>2390.1289999999999</v>
      </c>
      <c r="J21" s="78">
        <v>1835.5903000000001</v>
      </c>
      <c r="K21" s="78">
        <v>1720.2445</v>
      </c>
      <c r="L21" s="78">
        <v>1780.8330000000001</v>
      </c>
      <c r="M21" s="78">
        <v>1107.4474</v>
      </c>
      <c r="O21" s="13">
        <f t="shared" si="0"/>
        <v>40895</v>
      </c>
      <c r="P21" s="2">
        <f t="shared" si="1"/>
        <v>-0.16875631441573502</v>
      </c>
      <c r="Q21" s="2">
        <f t="shared" si="2"/>
        <v>-0.12938652824300967</v>
      </c>
      <c r="R21" s="2">
        <f t="shared" si="3"/>
        <v>3.3898330551620504E-2</v>
      </c>
      <c r="S21" s="2">
        <f t="shared" si="4"/>
        <v>-0.17228625146368237</v>
      </c>
      <c r="T21" s="2">
        <f t="shared" si="5"/>
        <v>-0.10822413425185917</v>
      </c>
      <c r="V21" s="13">
        <f t="shared" si="6"/>
        <v>41259</v>
      </c>
      <c r="W21" s="79">
        <f t="shared" si="10"/>
        <v>-1.8287730685392134E-2</v>
      </c>
      <c r="X21" s="79">
        <f t="shared" si="10"/>
        <v>-0.11562404099798218</v>
      </c>
      <c r="Y21" s="79">
        <f t="shared" si="10"/>
        <v>-7.5496422282211206E-2</v>
      </c>
      <c r="Z21" s="79">
        <f t="shared" si="10"/>
        <v>-0.14022097006013079</v>
      </c>
      <c r="AA21" s="79">
        <f t="shared" si="10"/>
        <v>-4.3672896890063928E-2</v>
      </c>
      <c r="AC21" s="13">
        <f t="shared" si="8"/>
        <v>41616</v>
      </c>
      <c r="AD21" s="79">
        <f t="shared" si="11"/>
        <v>7.2736777179452261E-2</v>
      </c>
      <c r="AE21" s="79">
        <f t="shared" si="11"/>
        <v>3.2386764061736129E-2</v>
      </c>
      <c r="AF21" s="79">
        <f t="shared" si="11"/>
        <v>2.4169074741200003E-2</v>
      </c>
      <c r="AG21" s="79">
        <f t="shared" si="11"/>
        <v>5.7209292168528547E-2</v>
      </c>
      <c r="AH21" s="79">
        <f t="shared" si="11"/>
        <v>-3.9773870091372121E-2</v>
      </c>
    </row>
    <row r="22" spans="1:34">
      <c r="A22" s="69"/>
      <c r="B22" s="69"/>
      <c r="C22" s="69"/>
      <c r="D22" s="69"/>
      <c r="E22" s="69"/>
      <c r="F22" s="69"/>
      <c r="G22" s="69"/>
      <c r="H22" s="124">
        <v>40902</v>
      </c>
      <c r="I22" s="78">
        <v>2359.1590000000001</v>
      </c>
      <c r="J22" s="78">
        <v>1833.6964</v>
      </c>
      <c r="K22" s="78">
        <v>1808.3717999999999</v>
      </c>
      <c r="L22" s="78">
        <v>1749.0715</v>
      </c>
      <c r="M22" s="78">
        <v>1111.8973000000001</v>
      </c>
      <c r="O22" s="13">
        <f t="shared" si="0"/>
        <v>40902</v>
      </c>
      <c r="P22" s="2">
        <f t="shared" si="1"/>
        <v>-0.17952712090465028</v>
      </c>
      <c r="Q22" s="2">
        <f t="shared" si="2"/>
        <v>-0.13028479778287405</v>
      </c>
      <c r="R22" s="2">
        <f t="shared" si="3"/>
        <v>8.6864445743979335E-2</v>
      </c>
      <c r="S22" s="2">
        <f t="shared" si="4"/>
        <v>-0.18704868579870226</v>
      </c>
      <c r="T22" s="2">
        <f t="shared" si="5"/>
        <v>-0.10464083681940983</v>
      </c>
      <c r="V22" s="13">
        <f t="shared" si="6"/>
        <v>41266</v>
      </c>
      <c r="W22" s="79">
        <f t="shared" si="10"/>
        <v>-1.1563283023947157E-2</v>
      </c>
      <c r="X22" s="79">
        <f t="shared" si="10"/>
        <v>-0.11031325676687731</v>
      </c>
      <c r="Y22" s="79">
        <f t="shared" si="10"/>
        <v>-8.6268339378502867E-2</v>
      </c>
      <c r="Z22" s="79">
        <f t="shared" si="10"/>
        <v>-0.13361754393074898</v>
      </c>
      <c r="AA22" s="79">
        <f t="shared" si="10"/>
        <v>-2.23346078415817E-2</v>
      </c>
      <c r="AC22" s="13">
        <f t="shared" si="8"/>
        <v>41623</v>
      </c>
      <c r="AD22" s="79">
        <f t="shared" si="11"/>
        <v>5.2768360593348218E-2</v>
      </c>
      <c r="AE22" s="79">
        <f t="shared" si="11"/>
        <v>3.7346723881940269E-2</v>
      </c>
      <c r="AF22" s="79">
        <f t="shared" si="11"/>
        <v>6.0422686852998897E-3</v>
      </c>
      <c r="AG22" s="79">
        <f t="shared" si="11"/>
        <v>5.3934030844486891E-2</v>
      </c>
      <c r="AH22" s="79">
        <f t="shared" si="11"/>
        <v>1.1436571971572551E-3</v>
      </c>
    </row>
    <row r="23" spans="1:34">
      <c r="A23" s="69"/>
      <c r="B23" s="69"/>
      <c r="C23" s="69"/>
      <c r="D23" s="69"/>
      <c r="E23" s="69"/>
      <c r="F23" s="69"/>
      <c r="G23" s="69"/>
      <c r="H23" s="124">
        <v>40909</v>
      </c>
      <c r="I23" s="78">
        <v>2345.7420000000002</v>
      </c>
      <c r="J23" s="78">
        <v>1800.5889</v>
      </c>
      <c r="K23" s="78">
        <v>1847.1476</v>
      </c>
      <c r="L23" s="78">
        <v>1705.9663</v>
      </c>
      <c r="M23" s="78">
        <v>1046.6815999999999</v>
      </c>
      <c r="O23" s="13">
        <f t="shared" si="0"/>
        <v>40909</v>
      </c>
      <c r="P23" s="2">
        <f t="shared" si="1"/>
        <v>-0.18419331111006765</v>
      </c>
      <c r="Q23" s="2">
        <f t="shared" si="2"/>
        <v>-0.1459875586419801</v>
      </c>
      <c r="R23" s="2">
        <f t="shared" si="3"/>
        <v>0.11016940901274941</v>
      </c>
      <c r="S23" s="2">
        <f t="shared" si="4"/>
        <v>-0.20708356086750856</v>
      </c>
      <c r="T23" s="2">
        <f t="shared" si="5"/>
        <v>-0.15715600578172007</v>
      </c>
      <c r="V23" s="13">
        <f t="shared" si="6"/>
        <v>41273</v>
      </c>
      <c r="W23" s="79">
        <f t="shared" si="10"/>
        <v>3.3460971575800968E-2</v>
      </c>
      <c r="X23" s="79">
        <f t="shared" si="10"/>
        <v>-6.7082837103619175E-2</v>
      </c>
      <c r="Y23" s="79">
        <f t="shared" si="10"/>
        <v>-6.4701747614589245E-2</v>
      </c>
      <c r="Z23" s="79">
        <f t="shared" si="10"/>
        <v>-8.3179021407206899E-2</v>
      </c>
      <c r="AA23" s="79">
        <f t="shared" si="10"/>
        <v>1.3057099027216301E-2</v>
      </c>
      <c r="AC23" s="13">
        <f t="shared" si="8"/>
        <v>41630</v>
      </c>
      <c r="AD23" s="79">
        <f t="shared" si="11"/>
        <v>-3.4444293769494427E-3</v>
      </c>
      <c r="AE23" s="79">
        <f t="shared" si="11"/>
        <v>-1.390127026557586E-2</v>
      </c>
      <c r="AF23" s="79">
        <f t="shared" si="11"/>
        <v>-3.3232645642589098E-2</v>
      </c>
      <c r="AG23" s="79">
        <f t="shared" si="11"/>
        <v>2.1568817757418035E-3</v>
      </c>
      <c r="AH23" s="79">
        <f t="shared" si="11"/>
        <v>-5.4656189256156118E-2</v>
      </c>
    </row>
    <row r="24" spans="1:34">
      <c r="A24" s="69"/>
      <c r="B24" s="69"/>
      <c r="C24" s="69"/>
      <c r="D24" s="69"/>
      <c r="E24" s="69"/>
      <c r="F24" s="69"/>
      <c r="G24" s="69"/>
      <c r="H24" s="124">
        <v>40916</v>
      </c>
      <c r="I24" s="78">
        <v>2290.6010000000001</v>
      </c>
      <c r="J24" s="78">
        <v>1684.4109000000001</v>
      </c>
      <c r="K24" s="78">
        <v>1787.2212999999999</v>
      </c>
      <c r="L24" s="78">
        <v>1594.0842</v>
      </c>
      <c r="M24" s="78">
        <v>910.43370000000004</v>
      </c>
      <c r="O24" s="13">
        <f t="shared" si="0"/>
        <v>40916</v>
      </c>
      <c r="P24" s="2">
        <f t="shared" si="1"/>
        <v>-0.20337035472018328</v>
      </c>
      <c r="Q24" s="2">
        <f t="shared" si="2"/>
        <v>-0.20109034052189279</v>
      </c>
      <c r="R24" s="2">
        <f t="shared" si="3"/>
        <v>7.4152609350762066E-2</v>
      </c>
      <c r="S24" s="2">
        <f t="shared" si="4"/>
        <v>-0.25908526590392422</v>
      </c>
      <c r="T24" s="2">
        <f t="shared" si="5"/>
        <v>-0.26687010053589622</v>
      </c>
      <c r="V24" s="13">
        <f t="shared" si="6"/>
        <v>41280</v>
      </c>
      <c r="W24" s="79">
        <f t="shared" si="10"/>
        <v>5.1946222753944005E-2</v>
      </c>
      <c r="X24" s="79">
        <f t="shared" si="10"/>
        <v>-6.2064623021772625E-2</v>
      </c>
      <c r="Y24" s="79">
        <f t="shared" si="10"/>
        <v>-5.9308203209333499E-2</v>
      </c>
      <c r="Z24" s="79">
        <f t="shared" si="10"/>
        <v>-7.493768663985112E-2</v>
      </c>
      <c r="AA24" s="79">
        <f t="shared" si="10"/>
        <v>2.1469717137656552E-4</v>
      </c>
      <c r="AC24" s="13">
        <f t="shared" si="8"/>
        <v>41637</v>
      </c>
      <c r="AD24" s="79">
        <f t="shared" si="11"/>
        <v>7.6412614118048783E-3</v>
      </c>
      <c r="AE24" s="79">
        <f t="shared" si="11"/>
        <v>-4.7584773705943162E-3</v>
      </c>
      <c r="AF24" s="79">
        <f t="shared" si="11"/>
        <v>-3.3232729579308451E-2</v>
      </c>
      <c r="AG24" s="79">
        <f t="shared" si="11"/>
        <v>3.8867159065540946E-3</v>
      </c>
      <c r="AH24" s="79">
        <f t="shared" si="11"/>
        <v>-1.9115016614865143E-2</v>
      </c>
    </row>
    <row r="25" spans="1:34">
      <c r="H25" s="124">
        <v>40923</v>
      </c>
      <c r="I25" s="78">
        <v>2394.3339999999998</v>
      </c>
      <c r="J25" s="78">
        <v>1731.3544999999999</v>
      </c>
      <c r="K25" s="78">
        <v>1773.1207999999999</v>
      </c>
      <c r="L25" s="78">
        <v>1646.7781</v>
      </c>
      <c r="M25" s="78">
        <v>984.49620000000004</v>
      </c>
      <c r="O25" s="13">
        <f t="shared" si="0"/>
        <v>40923</v>
      </c>
      <c r="P25" s="2">
        <f t="shared" si="1"/>
        <v>-0.16729389138422424</v>
      </c>
      <c r="Q25" s="2">
        <f t="shared" si="2"/>
        <v>-0.17882517025335776</v>
      </c>
      <c r="R25" s="2">
        <f t="shared" si="3"/>
        <v>6.56779515855761E-2</v>
      </c>
      <c r="S25" s="2">
        <f t="shared" si="4"/>
        <v>-0.23459365692430745</v>
      </c>
      <c r="T25" s="2">
        <f t="shared" si="5"/>
        <v>-0.20723101514279152</v>
      </c>
      <c r="V25" s="13">
        <f t="shared" si="6"/>
        <v>41287</v>
      </c>
      <c r="W25" s="79">
        <f t="shared" si="10"/>
        <v>3.4786525768714993E-2</v>
      </c>
      <c r="X25" s="79">
        <f t="shared" si="10"/>
        <v>-2.1944351249544858E-2</v>
      </c>
      <c r="Y25" s="79">
        <f t="shared" si="10"/>
        <v>-6.4701747614589245E-2</v>
      </c>
      <c r="Z25" s="79">
        <f t="shared" si="10"/>
        <v>-3.3737486750257895E-2</v>
      </c>
      <c r="AA25" s="79">
        <f t="shared" si="10"/>
        <v>9.9621271185621252E-2</v>
      </c>
      <c r="AC25" s="13">
        <f t="shared" si="8"/>
        <v>41644</v>
      </c>
      <c r="AD25" s="79">
        <f t="shared" si="11"/>
        <v>2.0861676020664799E-3</v>
      </c>
      <c r="AE25" s="79">
        <f t="shared" si="11"/>
        <v>2.0521619585483375E-2</v>
      </c>
      <c r="AF25" s="79">
        <f t="shared" si="11"/>
        <v>-4.229621654397786E-2</v>
      </c>
      <c r="AG25" s="79">
        <f t="shared" si="11"/>
        <v>3.4198800384342753E-2</v>
      </c>
      <c r="AH25" s="79">
        <f t="shared" si="11"/>
        <v>8.806087821223052E-3</v>
      </c>
    </row>
    <row r="26" spans="1:34">
      <c r="A26" s="5" t="s">
        <v>9</v>
      </c>
      <c r="H26" s="124">
        <v>40930</v>
      </c>
      <c r="I26" s="78">
        <v>2504.0859999999998</v>
      </c>
      <c r="J26" s="78">
        <v>1715.9102</v>
      </c>
      <c r="K26" s="78">
        <v>1818.9469999999999</v>
      </c>
      <c r="L26" s="78">
        <v>1617.5872999999999</v>
      </c>
      <c r="M26" s="78">
        <v>955.37639999999999</v>
      </c>
      <c r="O26" s="13">
        <f t="shared" si="0"/>
        <v>40930</v>
      </c>
      <c r="P26" s="2">
        <f t="shared" si="1"/>
        <v>-0.12912412858889222</v>
      </c>
      <c r="Q26" s="2">
        <f t="shared" si="2"/>
        <v>-0.18615034278333698</v>
      </c>
      <c r="R26" s="2">
        <f t="shared" si="3"/>
        <v>9.3220333889675766E-2</v>
      </c>
      <c r="S26" s="2">
        <f t="shared" si="4"/>
        <v>-0.24816125505999675</v>
      </c>
      <c r="T26" s="2">
        <f t="shared" si="5"/>
        <v>-0.23067983524513935</v>
      </c>
      <c r="V26" s="13">
        <f t="shared" si="6"/>
        <v>41294</v>
      </c>
      <c r="W26" s="79">
        <f t="shared" si="10"/>
        <v>8.1545126973590065E-2</v>
      </c>
      <c r="X26" s="79">
        <f t="shared" si="10"/>
        <v>9.3415740592042162E-3</v>
      </c>
      <c r="Y26" s="79">
        <f t="shared" si="10"/>
        <v>-3.2355652897274045E-2</v>
      </c>
      <c r="Z26" s="79">
        <f t="shared" si="10"/>
        <v>-3.6401062840858422E-3</v>
      </c>
      <c r="AA26" s="79">
        <f t="shared" si="10"/>
        <v>0.13571705710353332</v>
      </c>
      <c r="AC26" s="13">
        <f t="shared" si="8"/>
        <v>41651</v>
      </c>
      <c r="AD26" s="79">
        <f t="shared" si="11"/>
        <v>-3.5502469368025591E-2</v>
      </c>
      <c r="AE26" s="79">
        <f t="shared" si="11"/>
        <v>-9.8957009961551101E-3</v>
      </c>
      <c r="AF26" s="79">
        <f t="shared" si="11"/>
        <v>-9.365566824246685E-2</v>
      </c>
      <c r="AG26" s="79">
        <f t="shared" si="11"/>
        <v>-7.1259208214843328E-3</v>
      </c>
      <c r="AH26" s="79">
        <f t="shared" si="11"/>
        <v>2.3146834207755873E-2</v>
      </c>
    </row>
    <row r="27" spans="1:34">
      <c r="H27" s="124">
        <v>40944</v>
      </c>
      <c r="I27" s="78">
        <v>2506.09</v>
      </c>
      <c r="J27" s="78">
        <v>1741.2530999999999</v>
      </c>
      <c r="K27" s="78">
        <v>1709.6691000000001</v>
      </c>
      <c r="L27" s="78">
        <v>1674.8290999999999</v>
      </c>
      <c r="M27" s="78">
        <v>1009.8739</v>
      </c>
      <c r="O27" s="13">
        <f t="shared" si="0"/>
        <v>40944</v>
      </c>
      <c r="P27" s="2">
        <f t="shared" si="1"/>
        <v>-0.12842717359361322</v>
      </c>
      <c r="Q27" s="2">
        <f t="shared" si="2"/>
        <v>-0.17413030206216396</v>
      </c>
      <c r="R27" s="2">
        <f t="shared" si="3"/>
        <v>2.7542322202275038E-2</v>
      </c>
      <c r="S27" s="2">
        <f t="shared" si="4"/>
        <v>-0.2215558266728509</v>
      </c>
      <c r="T27" s="2">
        <f t="shared" si="5"/>
        <v>-0.1867955340642351</v>
      </c>
      <c r="V27" s="13">
        <f t="shared" si="6"/>
        <v>41301</v>
      </c>
      <c r="W27" s="79">
        <f t="shared" si="10"/>
        <v>7.1642016192513314E-2</v>
      </c>
      <c r="X27" s="79">
        <f t="shared" si="10"/>
        <v>-1.8357186810810444E-2</v>
      </c>
      <c r="Y27" s="79">
        <f t="shared" si="10"/>
        <v>-6.7402312745772242E-2</v>
      </c>
      <c r="Z27" s="79">
        <f t="shared" si="10"/>
        <v>-2.8364110586153179E-2</v>
      </c>
      <c r="AA27" s="79">
        <f t="shared" si="10"/>
        <v>0.1026816681191034</v>
      </c>
      <c r="AC27" s="13">
        <f t="shared" si="8"/>
        <v>41658</v>
      </c>
      <c r="AD27" s="79">
        <f t="shared" si="11"/>
        <v>-4.7034789874060179E-2</v>
      </c>
      <c r="AE27" s="79">
        <f t="shared" si="11"/>
        <v>-9.4248961087306515E-4</v>
      </c>
      <c r="AF27" s="79">
        <f t="shared" si="11"/>
        <v>-9.6676802585116683E-2</v>
      </c>
      <c r="AG27" s="79">
        <f t="shared" si="11"/>
        <v>-1.9212776489085925E-3</v>
      </c>
      <c r="AH27" s="79">
        <f t="shared" si="11"/>
        <v>4.6910485732106766E-2</v>
      </c>
    </row>
    <row r="28" spans="1:34">
      <c r="H28" s="124">
        <v>40951</v>
      </c>
      <c r="I28" s="78">
        <v>2533.6239999999998</v>
      </c>
      <c r="J28" s="78">
        <v>1783.5282</v>
      </c>
      <c r="K28" s="78">
        <v>1720.2445</v>
      </c>
      <c r="L28" s="78">
        <v>1718.3942</v>
      </c>
      <c r="M28" s="78">
        <v>1062.2811999999999</v>
      </c>
      <c r="O28" s="13">
        <f t="shared" si="0"/>
        <v>40951</v>
      </c>
      <c r="P28" s="2">
        <f t="shared" si="1"/>
        <v>-0.11885134582913826</v>
      </c>
      <c r="Q28" s="2">
        <f t="shared" si="2"/>
        <v>-0.15407938352120532</v>
      </c>
      <c r="R28" s="2">
        <f t="shared" si="3"/>
        <v>3.3898330551620504E-2</v>
      </c>
      <c r="S28" s="2">
        <f t="shared" si="4"/>
        <v>-0.20130719458530555</v>
      </c>
      <c r="T28" s="2">
        <f t="shared" si="5"/>
        <v>-0.14459437369397965</v>
      </c>
      <c r="V28" s="13">
        <f t="shared" si="6"/>
        <v>41308</v>
      </c>
      <c r="W28" s="79">
        <f t="shared" si="10"/>
        <v>0.14317027058223952</v>
      </c>
      <c r="X28" s="79">
        <f t="shared" si="10"/>
        <v>1.4925847777659484E-2</v>
      </c>
      <c r="Y28" s="79">
        <f t="shared" si="10"/>
        <v>-1.8883170669799387E-2</v>
      </c>
      <c r="Z28" s="79">
        <f t="shared" si="10"/>
        <v>5.6759037160909465E-3</v>
      </c>
      <c r="AA28" s="79">
        <f t="shared" si="10"/>
        <v>0.11015429376036701</v>
      </c>
      <c r="AC28" s="13">
        <f t="shared" si="8"/>
        <v>41665</v>
      </c>
      <c r="AD28" s="79">
        <f t="shared" si="11"/>
        <v>-1.7642967441087509E-2</v>
      </c>
      <c r="AE28" s="79">
        <f t="shared" si="11"/>
        <v>7.2859128574281673E-2</v>
      </c>
      <c r="AF28" s="79">
        <f t="shared" si="11"/>
        <v>-8.4592181277797329E-2</v>
      </c>
      <c r="AG28" s="79">
        <f t="shared" si="11"/>
        <v>8.0108945677598298E-2</v>
      </c>
      <c r="AH28" s="79">
        <f t="shared" si="11"/>
        <v>0.13946950977713546</v>
      </c>
    </row>
    <row r="29" spans="1:34">
      <c r="H29" s="124">
        <v>40958</v>
      </c>
      <c r="I29" s="78">
        <v>2537.0859999999998</v>
      </c>
      <c r="J29" s="78">
        <v>1844.7164</v>
      </c>
      <c r="K29" s="78">
        <v>1727.2945999999999</v>
      </c>
      <c r="L29" s="78">
        <v>1791.6101000000001</v>
      </c>
      <c r="M29" s="78">
        <v>1105.6711</v>
      </c>
      <c r="O29" s="13">
        <f t="shared" si="0"/>
        <v>40958</v>
      </c>
      <c r="P29" s="2">
        <f t="shared" si="1"/>
        <v>-0.11764732477441997</v>
      </c>
      <c r="Q29" s="2">
        <f t="shared" si="2"/>
        <v>-0.12505805385272695</v>
      </c>
      <c r="R29" s="2">
        <f t="shared" si="3"/>
        <v>3.8135569281476656E-2</v>
      </c>
      <c r="S29" s="2">
        <f t="shared" si="4"/>
        <v>-0.16727716086431077</v>
      </c>
      <c r="T29" s="2">
        <f t="shared" si="5"/>
        <v>-0.10965450599712523</v>
      </c>
      <c r="V29" s="13">
        <f t="shared" si="6"/>
        <v>41315</v>
      </c>
      <c r="W29" s="79">
        <f t="shared" si="10"/>
        <v>0.15500524846119434</v>
      </c>
      <c r="X29" s="79">
        <f t="shared" si="10"/>
        <v>3.9795964121995375E-2</v>
      </c>
      <c r="Y29" s="79">
        <f t="shared" si="10"/>
        <v>8.0705175208264368E-3</v>
      </c>
      <c r="Z29" s="79">
        <f t="shared" si="10"/>
        <v>1.6894606794135569E-2</v>
      </c>
      <c r="AA29" s="79">
        <f t="shared" si="10"/>
        <v>0.20289549223245906</v>
      </c>
      <c r="AC29" s="13">
        <f t="shared" si="8"/>
        <v>41672</v>
      </c>
      <c r="AD29" s="79">
        <f t="shared" si="11"/>
        <v>-3.6552770985254002E-2</v>
      </c>
      <c r="AE29" s="79">
        <f t="shared" si="11"/>
        <v>8.7487791696320594E-2</v>
      </c>
      <c r="AF29" s="79">
        <f t="shared" si="11"/>
        <v>-9.365566824246685E-2</v>
      </c>
      <c r="AG29" s="79">
        <f t="shared" si="11"/>
        <v>8.5109188318305717E-2</v>
      </c>
      <c r="AH29" s="79">
        <f t="shared" si="11"/>
        <v>0.19724117309395384</v>
      </c>
    </row>
    <row r="30" spans="1:34">
      <c r="H30" s="124">
        <v>40965</v>
      </c>
      <c r="I30" s="78">
        <v>2648.0169999999998</v>
      </c>
      <c r="J30" s="78">
        <v>1935.9761000000001</v>
      </c>
      <c r="K30" s="78">
        <v>1751.9703</v>
      </c>
      <c r="L30" s="78">
        <v>1892.146</v>
      </c>
      <c r="M30" s="78">
        <v>1192.846</v>
      </c>
      <c r="O30" s="13">
        <f t="shared" si="0"/>
        <v>40965</v>
      </c>
      <c r="P30" s="2">
        <f t="shared" si="1"/>
        <v>-7.9067527079170863E-2</v>
      </c>
      <c r="Q30" s="2">
        <f t="shared" si="2"/>
        <v>-8.1773926534936314E-2</v>
      </c>
      <c r="R30" s="2">
        <f t="shared" si="3"/>
        <v>5.2966115192358831E-2</v>
      </c>
      <c r="S30" s="2">
        <f t="shared" si="4"/>
        <v>-0.12054905853721321</v>
      </c>
      <c r="T30" s="2">
        <f t="shared" si="5"/>
        <v>-3.9456614955972746E-2</v>
      </c>
      <c r="V30" s="13">
        <f t="shared" si="6"/>
        <v>41329</v>
      </c>
      <c r="W30" s="79">
        <f t="shared" si="10"/>
        <v>8.2030594007461488E-2</v>
      </c>
      <c r="X30" s="79">
        <f t="shared" si="10"/>
        <v>2.837841404718322E-2</v>
      </c>
      <c r="Y30" s="79">
        <f t="shared" si="10"/>
        <v>-4.5833900376152314E-2</v>
      </c>
      <c r="Z30" s="79">
        <f t="shared" si="10"/>
        <v>1.6635001511990266E-2</v>
      </c>
      <c r="AA30" s="79">
        <f t="shared" si="10"/>
        <v>0.19311264241524295</v>
      </c>
      <c r="AC30" s="13">
        <f t="shared" si="8"/>
        <v>41679</v>
      </c>
      <c r="AD30" s="79">
        <f t="shared" si="11"/>
        <v>-3.2163901295269914E-2</v>
      </c>
      <c r="AE30" s="79">
        <f t="shared" si="11"/>
        <v>0.11977916301013769</v>
      </c>
      <c r="AF30" s="79">
        <f t="shared" si="11"/>
        <v>-8.4592265214516793E-2</v>
      </c>
      <c r="AG30" s="79">
        <f t="shared" si="11"/>
        <v>0.11817922413207427</v>
      </c>
      <c r="AH30" s="79">
        <f t="shared" si="11"/>
        <v>0.23953240430385092</v>
      </c>
    </row>
    <row r="31" spans="1:34">
      <c r="H31" s="124">
        <v>40972</v>
      </c>
      <c r="I31" s="78">
        <v>2679.9340000000002</v>
      </c>
      <c r="J31" s="78">
        <v>1939.0410999999999</v>
      </c>
      <c r="K31" s="78">
        <v>1723.7697000000001</v>
      </c>
      <c r="L31" s="78">
        <v>1900.5142000000001</v>
      </c>
      <c r="M31" s="78">
        <v>1208.6385</v>
      </c>
      <c r="O31" s="13">
        <f t="shared" si="0"/>
        <v>40972</v>
      </c>
      <c r="P31" s="2">
        <f t="shared" si="1"/>
        <v>-6.7967371098973328E-2</v>
      </c>
      <c r="Q31" s="2">
        <f t="shared" si="2"/>
        <v>-8.0320208735852772E-2</v>
      </c>
      <c r="R31" s="2">
        <f t="shared" si="3"/>
        <v>3.6017040069285411E-2</v>
      </c>
      <c r="S31" s="2">
        <f t="shared" si="4"/>
        <v>-0.11665960108078588</v>
      </c>
      <c r="T31" s="2">
        <f t="shared" si="5"/>
        <v>-2.6739649473162874E-2</v>
      </c>
      <c r="V31" s="13">
        <f t="shared" si="6"/>
        <v>41336</v>
      </c>
      <c r="W31" s="79">
        <f t="shared" si="10"/>
        <v>0.11213038352729088</v>
      </c>
      <c r="X31" s="79">
        <f t="shared" si="10"/>
        <v>5.7844235016512702E-2</v>
      </c>
      <c r="Y31" s="79">
        <f t="shared" si="10"/>
        <v>-4.8529307124500543E-2</v>
      </c>
      <c r="Z31" s="79">
        <f t="shared" si="10"/>
        <v>5.2086659998069385E-2</v>
      </c>
      <c r="AA31" s="79">
        <f t="shared" si="10"/>
        <v>0.23698972222954984</v>
      </c>
      <c r="AC31" s="13">
        <f t="shared" si="8"/>
        <v>41686</v>
      </c>
      <c r="AD31" s="79">
        <f t="shared" si="11"/>
        <v>4.1841461760883103E-3</v>
      </c>
      <c r="AE31" s="79">
        <f t="shared" si="11"/>
        <v>0.13639857090549889</v>
      </c>
      <c r="AF31" s="79">
        <f t="shared" si="11"/>
        <v>-5.8636177716530069E-2</v>
      </c>
      <c r="AG31" s="79">
        <f t="shared" si="11"/>
        <v>0.15027588248425272</v>
      </c>
      <c r="AH31" s="79">
        <f t="shared" si="11"/>
        <v>0.20250081756906169</v>
      </c>
    </row>
    <row r="32" spans="1:34">
      <c r="H32" s="124">
        <v>40979</v>
      </c>
      <c r="I32" s="78">
        <v>2664.3020000000001</v>
      </c>
      <c r="J32" s="78">
        <v>1948.9313999999999</v>
      </c>
      <c r="K32" s="78">
        <v>1639.1674</v>
      </c>
      <c r="L32" s="78">
        <v>1928.7418</v>
      </c>
      <c r="M32" s="78">
        <v>1258.3677</v>
      </c>
      <c r="O32" s="13">
        <f t="shared" si="0"/>
        <v>40979</v>
      </c>
      <c r="P32" s="2">
        <f t="shared" si="1"/>
        <v>-7.3403898287695557E-2</v>
      </c>
      <c r="Q32" s="2">
        <f t="shared" si="2"/>
        <v>-7.5629277202973078E-2</v>
      </c>
      <c r="R32" s="2">
        <f t="shared" si="3"/>
        <v>-1.483048580905777E-2</v>
      </c>
      <c r="S32" s="2">
        <f t="shared" si="4"/>
        <v>-0.10353968887779796</v>
      </c>
      <c r="T32" s="2">
        <f t="shared" si="5"/>
        <v>1.3304961569277962E-2</v>
      </c>
      <c r="V32" s="13">
        <f t="shared" si="6"/>
        <v>41343</v>
      </c>
      <c r="W32" s="79">
        <f t="shared" si="10"/>
        <v>8.6332290308452908E-2</v>
      </c>
      <c r="X32" s="79">
        <f t="shared" si="10"/>
        <v>7.3650909750059057E-2</v>
      </c>
      <c r="Y32" s="79">
        <f t="shared" si="10"/>
        <v>-6.2006265007670036E-2</v>
      </c>
      <c r="Z32" s="79">
        <f t="shared" si="10"/>
        <v>7.7744142744838207E-2</v>
      </c>
      <c r="AA32" s="79">
        <f t="shared" si="10"/>
        <v>0.24302781027754516</v>
      </c>
      <c r="AC32" s="13">
        <f t="shared" si="8"/>
        <v>41693</v>
      </c>
      <c r="AD32" s="79">
        <f t="shared" si="11"/>
        <v>-9.499520999470823E-3</v>
      </c>
      <c r="AE32" s="79">
        <f t="shared" si="11"/>
        <v>0.15057828611924839</v>
      </c>
      <c r="AF32" s="79">
        <f t="shared" si="11"/>
        <v>-2.8938359139537795E-2</v>
      </c>
      <c r="AG32" s="79">
        <f t="shared" si="11"/>
        <v>0.16148272883445114</v>
      </c>
      <c r="AH32" s="79">
        <f t="shared" si="11"/>
        <v>0.21896066709194217</v>
      </c>
    </row>
    <row r="33" spans="8:34">
      <c r="H33" s="124">
        <v>40986</v>
      </c>
      <c r="I33" s="78">
        <v>2623.52</v>
      </c>
      <c r="J33" s="78">
        <v>1918.4564</v>
      </c>
      <c r="K33" s="78">
        <v>1614.4916000000001</v>
      </c>
      <c r="L33" s="78">
        <v>1899.8988999999999</v>
      </c>
      <c r="M33" s="78">
        <v>1231.8267000000001</v>
      </c>
      <c r="O33" s="13">
        <f t="shared" si="0"/>
        <v>40986</v>
      </c>
      <c r="P33" s="2">
        <f t="shared" si="1"/>
        <v>-8.7587141110780697E-2</v>
      </c>
      <c r="Q33" s="2">
        <f t="shared" si="2"/>
        <v>-9.0083453361887278E-2</v>
      </c>
      <c r="R33" s="2">
        <f t="shared" si="3"/>
        <v>-2.9661091821764463E-2</v>
      </c>
      <c r="S33" s="2">
        <f t="shared" si="4"/>
        <v>-0.1169455864985508</v>
      </c>
      <c r="T33" s="2">
        <f t="shared" si="5"/>
        <v>-8.0672708751896582E-3</v>
      </c>
      <c r="V33" s="13">
        <f t="shared" si="6"/>
        <v>41350</v>
      </c>
      <c r="W33" s="79">
        <f t="shared" si="10"/>
        <v>5.8390224652474343E-2</v>
      </c>
      <c r="X33" s="79">
        <f t="shared" si="10"/>
        <v>5.6098863269566923E-2</v>
      </c>
      <c r="Y33" s="79">
        <f t="shared" si="10"/>
        <v>-8.0873884670393803E-2</v>
      </c>
      <c r="Z33" s="79">
        <f t="shared" si="10"/>
        <v>6.7316814970769689E-2</v>
      </c>
      <c r="AA33" s="79">
        <f t="shared" si="10"/>
        <v>0.18975390371934941</v>
      </c>
      <c r="AC33" s="13">
        <f t="shared" si="8"/>
        <v>41700</v>
      </c>
      <c r="AD33" s="79">
        <f t="shared" si="11"/>
        <v>-4.6823504709078367E-2</v>
      </c>
      <c r="AE33" s="79">
        <f t="shared" si="11"/>
        <v>9.7395856703977657E-2</v>
      </c>
      <c r="AF33" s="79">
        <f t="shared" si="11"/>
        <v>-5.4469726837179655E-2</v>
      </c>
      <c r="AG33" s="79">
        <f t="shared" si="11"/>
        <v>0.12687609794920074</v>
      </c>
      <c r="AH33" s="79">
        <f t="shared" si="11"/>
        <v>8.8232292274042834E-2</v>
      </c>
    </row>
    <row r="34" spans="8:34">
      <c r="H34" s="124">
        <v>40993</v>
      </c>
      <c r="I34" s="78">
        <v>2552.94</v>
      </c>
      <c r="J34" s="78">
        <v>1850.1722</v>
      </c>
      <c r="K34" s="78">
        <v>1579.2406000000001</v>
      </c>
      <c r="L34" s="78">
        <v>1829.287</v>
      </c>
      <c r="M34" s="78">
        <v>1170.9507000000001</v>
      </c>
      <c r="O34" s="13">
        <f t="shared" si="0"/>
        <v>40993</v>
      </c>
      <c r="P34" s="2">
        <f t="shared" si="1"/>
        <v>-0.11213358999640033</v>
      </c>
      <c r="Q34" s="2">
        <f t="shared" si="2"/>
        <v>-0.1224703887407399</v>
      </c>
      <c r="R34" s="2">
        <f t="shared" si="3"/>
        <v>-5.0847585980167587E-2</v>
      </c>
      <c r="S34" s="2">
        <f t="shared" si="4"/>
        <v>-0.14976530650613806</v>
      </c>
      <c r="T34" s="2">
        <f t="shared" si="5"/>
        <v>-5.7087881337848034E-2</v>
      </c>
      <c r="V34" s="13">
        <f t="shared" si="6"/>
        <v>41357</v>
      </c>
      <c r="W34" s="79">
        <f t="shared" si="10"/>
        <v>9.1074865683981265E-2</v>
      </c>
      <c r="X34" s="79">
        <f t="shared" si="10"/>
        <v>8.9270085179254943E-2</v>
      </c>
      <c r="Y34" s="79">
        <f t="shared" si="10"/>
        <v>-6.2006189149098945E-2</v>
      </c>
      <c r="Z34" s="79">
        <f t="shared" si="10"/>
        <v>0.10037667366910363</v>
      </c>
      <c r="AA34" s="79">
        <f t="shared" si="10"/>
        <v>0.24354563694886688</v>
      </c>
      <c r="AC34" s="13">
        <f t="shared" si="8"/>
        <v>41707</v>
      </c>
      <c r="AD34" s="79">
        <f t="shared" si="11"/>
        <v>-5.1466091574402628E-2</v>
      </c>
      <c r="AE34" s="79">
        <f t="shared" si="11"/>
        <v>0.1288503187298613</v>
      </c>
      <c r="AF34" s="79">
        <f t="shared" si="11"/>
        <v>-2.9847058064149667E-3</v>
      </c>
      <c r="AG34" s="79">
        <f t="shared" si="11"/>
        <v>0.15740432676909344</v>
      </c>
      <c r="AH34" s="79">
        <f t="shared" si="11"/>
        <v>0.11081492055637243</v>
      </c>
    </row>
    <row r="35" spans="8:34">
      <c r="H35" s="124">
        <v>41000</v>
      </c>
      <c r="I35" s="78">
        <v>2454.8989999999999</v>
      </c>
      <c r="J35" s="78">
        <v>1741.9177999999999</v>
      </c>
      <c r="K35" s="78">
        <v>1491.1133</v>
      </c>
      <c r="L35" s="78">
        <v>1726.8604</v>
      </c>
      <c r="M35" s="78">
        <v>1077.1486</v>
      </c>
      <c r="O35" s="13">
        <f t="shared" si="0"/>
        <v>41000</v>
      </c>
      <c r="P35" s="2">
        <f t="shared" si="1"/>
        <v>-0.14623047856532989</v>
      </c>
      <c r="Q35" s="2">
        <f t="shared" si="2"/>
        <v>-0.17381503738971671</v>
      </c>
      <c r="R35" s="2">
        <f t="shared" si="3"/>
        <v>-0.10381370117252653</v>
      </c>
      <c r="S35" s="2">
        <f t="shared" si="4"/>
        <v>-0.1973721876880512</v>
      </c>
      <c r="T35" s="2">
        <f t="shared" si="5"/>
        <v>-0.13262234819965457</v>
      </c>
      <c r="V35" s="13">
        <f t="shared" si="6"/>
        <v>41364</v>
      </c>
      <c r="W35" s="79">
        <f t="shared" si="10"/>
        <v>3.9725788217194191E-2</v>
      </c>
      <c r="X35" s="79">
        <f t="shared" si="10"/>
        <v>7.1897714931731027E-2</v>
      </c>
      <c r="Y35" s="79">
        <f t="shared" si="10"/>
        <v>-4.8529231265929451E-2</v>
      </c>
      <c r="Z35" s="79">
        <f t="shared" si="10"/>
        <v>5.8727570281656094E-2</v>
      </c>
      <c r="AA35" s="79">
        <f t="shared" si="10"/>
        <v>0.30783678471318598</v>
      </c>
      <c r="AC35" s="13">
        <f t="shared" si="8"/>
        <v>41714</v>
      </c>
      <c r="AD35" s="79">
        <f t="shared" si="11"/>
        <v>-7.1379390291381184E-2</v>
      </c>
      <c r="AE35" s="79">
        <f t="shared" si="11"/>
        <v>6.6007984373000816E-2</v>
      </c>
      <c r="AF35" s="79">
        <f t="shared" si="11"/>
        <v>-5.4785328902257957E-2</v>
      </c>
      <c r="AG35" s="79">
        <f t="shared" si="11"/>
        <v>8.9682043617093532E-2</v>
      </c>
      <c r="AH35" s="79">
        <f t="shared" si="11"/>
        <v>5.7792844526250331E-2</v>
      </c>
    </row>
    <row r="36" spans="8:34">
      <c r="H36" s="124">
        <v>41007</v>
      </c>
      <c r="I36" s="78">
        <v>2519.83</v>
      </c>
      <c r="J36" s="78">
        <v>1792.3453</v>
      </c>
      <c r="K36" s="78">
        <v>1484.0630000000001</v>
      </c>
      <c r="L36" s="78">
        <v>1789.2760000000001</v>
      </c>
      <c r="M36" s="78">
        <v>1122.9039</v>
      </c>
      <c r="O36" s="13">
        <f t="shared" ref="O36:O67" si="12">H36</f>
        <v>41007</v>
      </c>
      <c r="P36" s="2">
        <f t="shared" si="1"/>
        <v>-0.12364864982358759</v>
      </c>
      <c r="Q36" s="2">
        <f t="shared" si="2"/>
        <v>-0.14989746665128689</v>
      </c>
      <c r="R36" s="2">
        <f t="shared" si="3"/>
        <v>-0.1080510601060316</v>
      </c>
      <c r="S36" s="2">
        <f t="shared" si="4"/>
        <v>-0.1683620276993586</v>
      </c>
      <c r="T36" s="2">
        <f t="shared" si="5"/>
        <v>-9.5777733936199816E-2</v>
      </c>
      <c r="V36" s="13">
        <f t="shared" si="6"/>
        <v>41371</v>
      </c>
      <c r="W36" s="79">
        <f t="shared" si="10"/>
        <v>3.4918622807116106E-2</v>
      </c>
      <c r="X36" s="79">
        <f t="shared" si="10"/>
        <v>5.4059712931441517E-2</v>
      </c>
      <c r="Y36" s="79">
        <f t="shared" si="10"/>
        <v>-1.348917111311676E-2</v>
      </c>
      <c r="Z36" s="79">
        <f t="shared" si="10"/>
        <v>2.9670099951917939E-2</v>
      </c>
      <c r="AA36" s="79">
        <f t="shared" si="10"/>
        <v>0.27206393638580084</v>
      </c>
      <c r="AC36" s="13">
        <f t="shared" si="8"/>
        <v>41721</v>
      </c>
      <c r="AD36" s="79">
        <f t="shared" si="11"/>
        <v>-5.5648050533462445E-2</v>
      </c>
      <c r="AE36" s="79">
        <f t="shared" si="11"/>
        <v>9.5141022201828518E-2</v>
      </c>
      <c r="AF36" s="79">
        <f t="shared" si="11"/>
        <v>-4.3088327365292889E-2</v>
      </c>
      <c r="AG36" s="79">
        <f t="shared" si="11"/>
        <v>0.12304989663505883</v>
      </c>
      <c r="AH36" s="79">
        <f t="shared" si="11"/>
        <v>8.2680893720634252E-2</v>
      </c>
    </row>
    <row r="37" spans="8:34">
      <c r="H37" s="124">
        <v>41014</v>
      </c>
      <c r="I37" s="78">
        <v>2580.4540000000002</v>
      </c>
      <c r="J37" s="78">
        <v>1830.6179999999999</v>
      </c>
      <c r="K37" s="78">
        <v>1512.2637</v>
      </c>
      <c r="L37" s="78">
        <v>1832.0326</v>
      </c>
      <c r="M37" s="78">
        <v>1133.8307</v>
      </c>
      <c r="O37" s="13">
        <f t="shared" si="12"/>
        <v>41014</v>
      </c>
      <c r="P37" s="2">
        <f t="shared" ref="P37:P68" si="13">I37/I$4-1</f>
        <v>-0.10256471787060062</v>
      </c>
      <c r="Q37" s="2">
        <f t="shared" ref="Q37:Q68" si="14">J37/J$4-1</f>
        <v>-0.13174487115080202</v>
      </c>
      <c r="R37" s="2">
        <f t="shared" ref="R37:R68" si="15">K37/K$4-1</f>
        <v>-9.1101924881133667E-2</v>
      </c>
      <c r="S37" s="2">
        <f t="shared" ref="S37:S68" si="16">L37/L$4-1</f>
        <v>-0.14848917849863741</v>
      </c>
      <c r="T37" s="2">
        <f t="shared" ref="T37:T68" si="17">M37/M$4-1</f>
        <v>-8.6978890280188015E-2</v>
      </c>
      <c r="V37" s="13">
        <f t="shared" si="6"/>
        <v>41378</v>
      </c>
      <c r="W37" s="79">
        <f t="shared" si="10"/>
        <v>2.5986446093782201E-2</v>
      </c>
      <c r="X37" s="79">
        <f t="shared" si="10"/>
        <v>5.4445523915224614E-2</v>
      </c>
      <c r="Y37" s="79">
        <f t="shared" si="10"/>
        <v>-5.9310706542179625E-2</v>
      </c>
      <c r="Z37" s="79">
        <f t="shared" si="10"/>
        <v>4.1572516592240927E-2</v>
      </c>
      <c r="AA37" s="79">
        <f t="shared" si="10"/>
        <v>0.2793922727605993</v>
      </c>
      <c r="AC37" s="13">
        <f t="shared" si="8"/>
        <v>41728</v>
      </c>
      <c r="AD37" s="79">
        <f t="shared" si="11"/>
        <v>-5.8637101325016094E-2</v>
      </c>
      <c r="AE37" s="79">
        <f t="shared" si="11"/>
        <v>3.7341676401589252E-2</v>
      </c>
      <c r="AF37" s="79">
        <f t="shared" si="11"/>
        <v>-5.573792673113398E-2</v>
      </c>
      <c r="AG37" s="79">
        <f t="shared" si="11"/>
        <v>6.2593829161530889E-2</v>
      </c>
      <c r="AH37" s="79">
        <f t="shared" si="11"/>
        <v>7.0247310263980012E-3</v>
      </c>
    </row>
    <row r="38" spans="8:34">
      <c r="H38" s="124">
        <v>41021</v>
      </c>
      <c r="I38" s="78">
        <v>2626.8389999999999</v>
      </c>
      <c r="J38" s="78">
        <v>1877.3581999999999</v>
      </c>
      <c r="K38" s="78">
        <v>1533.4142999999999</v>
      </c>
      <c r="L38" s="78">
        <v>1892.3164999999999</v>
      </c>
      <c r="M38" s="78">
        <v>1131.8590999999999</v>
      </c>
      <c r="O38" s="13">
        <f t="shared" si="12"/>
        <v>41021</v>
      </c>
      <c r="P38" s="2">
        <f t="shared" si="13"/>
        <v>-8.6432852872591726E-2</v>
      </c>
      <c r="Q38" s="2">
        <f t="shared" si="14"/>
        <v>-0.10957617272576892</v>
      </c>
      <c r="R38" s="2">
        <f t="shared" si="15"/>
        <v>-7.839002838609177E-2</v>
      </c>
      <c r="S38" s="2">
        <f t="shared" si="16"/>
        <v>-0.12046981180597816</v>
      </c>
      <c r="T38" s="2">
        <f t="shared" si="17"/>
        <v>-8.8566528028860336E-2</v>
      </c>
      <c r="V38" s="13">
        <f t="shared" si="6"/>
        <v>41385</v>
      </c>
      <c r="W38" s="79">
        <f t="shared" si="10"/>
        <v>5.5870796595146821E-2</v>
      </c>
      <c r="X38" s="79">
        <f t="shared" si="10"/>
        <v>8.58908999553194E-2</v>
      </c>
      <c r="Y38" s="79">
        <f t="shared" si="10"/>
        <v>-4.852915540735836E-2</v>
      </c>
      <c r="Z38" s="79">
        <f t="shared" si="10"/>
        <v>7.0289004123710086E-2</v>
      </c>
      <c r="AA38" s="79">
        <f t="shared" si="10"/>
        <v>0.35423700220789822</v>
      </c>
      <c r="AC38" s="13">
        <f t="shared" si="8"/>
        <v>41735</v>
      </c>
      <c r="AD38" s="79">
        <f t="shared" si="11"/>
        <v>-4.3979685128236579E-2</v>
      </c>
      <c r="AE38" s="79">
        <f t="shared" si="11"/>
        <v>6.0774117706222874E-2</v>
      </c>
      <c r="AF38" s="79">
        <f t="shared" si="11"/>
        <v>-5.8959753769954881E-2</v>
      </c>
      <c r="AG38" s="79">
        <f t="shared" si="11"/>
        <v>9.2802063416575375E-2</v>
      </c>
      <c r="AH38" s="79">
        <f t="shared" si="11"/>
        <v>2.3386275823246594E-2</v>
      </c>
    </row>
    <row r="39" spans="8:34">
      <c r="H39" s="124">
        <v>41028</v>
      </c>
      <c r="I39" s="78">
        <v>2626.1570000000002</v>
      </c>
      <c r="J39" s="78">
        <v>1819.0586000000001</v>
      </c>
      <c r="K39" s="78">
        <v>1526.3643999999999</v>
      </c>
      <c r="L39" s="78">
        <v>1815.5959</v>
      </c>
      <c r="M39" s="78">
        <v>1116.9690000000001</v>
      </c>
      <c r="O39" s="13">
        <f t="shared" si="12"/>
        <v>41028</v>
      </c>
      <c r="P39" s="2">
        <f t="shared" si="13"/>
        <v>-8.6670040151424099E-2</v>
      </c>
      <c r="Q39" s="2">
        <f t="shared" si="14"/>
        <v>-0.13722745044174056</v>
      </c>
      <c r="R39" s="2">
        <f t="shared" si="15"/>
        <v>-8.2627146912298888E-2</v>
      </c>
      <c r="S39" s="2">
        <f t="shared" si="16"/>
        <v>-0.15612879578479899</v>
      </c>
      <c r="T39" s="2">
        <f t="shared" si="17"/>
        <v>-0.10055683277703742</v>
      </c>
      <c r="V39" s="13">
        <f t="shared" si="6"/>
        <v>41392</v>
      </c>
      <c r="W39" s="79">
        <f t="shared" si="10"/>
        <v>1.981663930966171E-2</v>
      </c>
      <c r="X39" s="79">
        <f t="shared" si="10"/>
        <v>9.0470958437548044E-2</v>
      </c>
      <c r="Y39" s="79">
        <f t="shared" si="10"/>
        <v>-3.7747604272536872E-2</v>
      </c>
      <c r="Z39" s="79">
        <f t="shared" si="10"/>
        <v>5.7230664213385962E-2</v>
      </c>
      <c r="AA39" s="79">
        <f t="shared" si="10"/>
        <v>0.44135429886728716</v>
      </c>
      <c r="AC39" s="13">
        <f t="shared" si="8"/>
        <v>41742</v>
      </c>
      <c r="AD39" s="79">
        <f t="shared" si="11"/>
        <v>-6.7121316179719059E-3</v>
      </c>
      <c r="AE39" s="79">
        <f t="shared" si="11"/>
        <v>9.3820805093491E-2</v>
      </c>
      <c r="AF39" s="79">
        <f t="shared" si="11"/>
        <v>-3.4246685150091882E-2</v>
      </c>
      <c r="AG39" s="79">
        <f t="shared" si="11"/>
        <v>0.13173866625255992</v>
      </c>
      <c r="AH39" s="79">
        <f t="shared" si="11"/>
        <v>4.1915093926279789E-2</v>
      </c>
    </row>
    <row r="40" spans="8:34">
      <c r="H40" s="124">
        <v>41035</v>
      </c>
      <c r="I40" s="78">
        <v>2715.8789999999999</v>
      </c>
      <c r="J40" s="78">
        <v>1861.8871999999999</v>
      </c>
      <c r="K40" s="78">
        <v>1554.5648000000001</v>
      </c>
      <c r="L40" s="78">
        <v>1858.0018</v>
      </c>
      <c r="M40" s="78">
        <v>1154.2837</v>
      </c>
      <c r="O40" s="13">
        <f t="shared" si="12"/>
        <v>41035</v>
      </c>
      <c r="P40" s="2">
        <f t="shared" si="13"/>
        <v>-5.5466349489542988E-2</v>
      </c>
      <c r="Q40" s="2">
        <f t="shared" si="14"/>
        <v>-0.11691400896381854</v>
      </c>
      <c r="R40" s="2">
        <f t="shared" si="15"/>
        <v>-6.567819199287428E-2</v>
      </c>
      <c r="S40" s="2">
        <f t="shared" si="16"/>
        <v>-0.13641894851160929</v>
      </c>
      <c r="T40" s="2">
        <f t="shared" si="17"/>
        <v>-7.0509040983375626E-2</v>
      </c>
      <c r="V40" s="13">
        <f t="shared" si="6"/>
        <v>41399</v>
      </c>
      <c r="W40" s="79">
        <f t="shared" si="10"/>
        <v>3.8821111023601862E-2</v>
      </c>
      <c r="X40" s="79">
        <f t="shared" si="10"/>
        <v>0.13510520599959608</v>
      </c>
      <c r="Y40" s="79">
        <f t="shared" si="10"/>
        <v>-1.8879908751242014E-2</v>
      </c>
      <c r="Z40" s="79">
        <f t="shared" si="10"/>
        <v>0.1003635962957885</v>
      </c>
      <c r="AA40" s="79">
        <f t="shared" si="10"/>
        <v>0.5314457193073403</v>
      </c>
      <c r="AC40" s="13">
        <f t="shared" si="8"/>
        <v>41749</v>
      </c>
      <c r="AD40" s="79">
        <f t="shared" si="11"/>
        <v>-2.6916330199780569E-2</v>
      </c>
      <c r="AE40" s="79">
        <f t="shared" si="11"/>
        <v>0.10471118386891942</v>
      </c>
      <c r="AF40" s="79">
        <f t="shared" si="11"/>
        <v>-3.9097304229562924E-2</v>
      </c>
      <c r="AG40" s="79">
        <f t="shared" si="11"/>
        <v>0.14478739821222342</v>
      </c>
      <c r="AH40" s="79">
        <f t="shared" si="11"/>
        <v>5.50099069128549E-2</v>
      </c>
    </row>
    <row r="41" spans="8:34">
      <c r="H41" s="124">
        <v>41042</v>
      </c>
      <c r="I41" s="78">
        <v>2636.9169999999999</v>
      </c>
      <c r="J41" s="78">
        <v>1818.1532999999999</v>
      </c>
      <c r="K41" s="78">
        <v>1494.6382000000001</v>
      </c>
      <c r="L41" s="78">
        <v>1823.7774999999999</v>
      </c>
      <c r="M41" s="78">
        <v>1118.4422999999999</v>
      </c>
      <c r="O41" s="13">
        <f t="shared" si="12"/>
        <v>41042</v>
      </c>
      <c r="P41" s="2">
        <f t="shared" si="13"/>
        <v>-8.2927906544038699E-2</v>
      </c>
      <c r="Q41" s="2">
        <f t="shared" si="14"/>
        <v>-0.13765683077567548</v>
      </c>
      <c r="R41" s="2">
        <f t="shared" si="15"/>
        <v>-0.10169517196033517</v>
      </c>
      <c r="S41" s="2">
        <f t="shared" si="16"/>
        <v>-0.15232606818202843</v>
      </c>
      <c r="T41" s="2">
        <f t="shared" si="17"/>
        <v>-9.9370452834291023E-2</v>
      </c>
      <c r="V41" s="13">
        <f t="shared" si="6"/>
        <v>41406</v>
      </c>
      <c r="W41" s="79">
        <f t="shared" si="10"/>
        <v>5.879151628648116E-2</v>
      </c>
      <c r="X41" s="79">
        <f t="shared" si="10"/>
        <v>0.18393726278364597</v>
      </c>
      <c r="Y41" s="79">
        <f t="shared" si="10"/>
        <v>-1.348917111311676E-2</v>
      </c>
      <c r="Z41" s="79">
        <f t="shared" si="10"/>
        <v>0.14526708819399969</v>
      </c>
      <c r="AA41" s="79">
        <f t="shared" si="10"/>
        <v>0.65742508153000712</v>
      </c>
      <c r="AC41" s="13">
        <f t="shared" si="8"/>
        <v>41756</v>
      </c>
      <c r="AD41" s="79">
        <f t="shared" si="11"/>
        <v>-5.1698811466266648E-2</v>
      </c>
      <c r="AE41" s="79">
        <f t="shared" si="11"/>
        <v>2.735576905934356E-2</v>
      </c>
      <c r="AF41" s="79">
        <f t="shared" si="11"/>
        <v>-5.733868390749286E-2</v>
      </c>
      <c r="AG41" s="79">
        <f t="shared" si="11"/>
        <v>5.3722933429095621E-2</v>
      </c>
      <c r="AH41" s="79">
        <f t="shared" si="11"/>
        <v>-1.3191452254607272E-2</v>
      </c>
    </row>
    <row r="42" spans="8:34">
      <c r="H42" s="124">
        <v>41049</v>
      </c>
      <c r="I42" s="78">
        <v>2573.9760000000001</v>
      </c>
      <c r="J42" s="78">
        <v>1779.1014</v>
      </c>
      <c r="K42" s="78">
        <v>1452.3369</v>
      </c>
      <c r="L42" s="78">
        <v>1786.7999</v>
      </c>
      <c r="M42" s="78">
        <v>1098.3505</v>
      </c>
      <c r="O42" s="13">
        <f t="shared" si="12"/>
        <v>41049</v>
      </c>
      <c r="P42" s="2">
        <f t="shared" si="13"/>
        <v>-0.10481764923757497</v>
      </c>
      <c r="Q42" s="2">
        <f t="shared" si="14"/>
        <v>-0.15617899786149336</v>
      </c>
      <c r="R42" s="2">
        <f t="shared" si="15"/>
        <v>-0.12711902505224359</v>
      </c>
      <c r="S42" s="2">
        <f t="shared" si="16"/>
        <v>-0.16951289474458453</v>
      </c>
      <c r="T42" s="2">
        <f t="shared" si="17"/>
        <v>-0.11554944457641658</v>
      </c>
      <c r="V42" s="13">
        <f t="shared" si="6"/>
        <v>41413</v>
      </c>
      <c r="W42" s="79">
        <f t="shared" si="10"/>
        <v>8.0132063701608747E-2</v>
      </c>
      <c r="X42" s="79">
        <f t="shared" si="10"/>
        <v>0.24137438007724499</v>
      </c>
      <c r="Y42" s="79">
        <f t="shared" si="10"/>
        <v>-1.2213229947266591E-5</v>
      </c>
      <c r="Z42" s="79">
        <f t="shared" si="10"/>
        <v>0.19654081464396489</v>
      </c>
      <c r="AA42" s="79">
        <f t="shared" si="10"/>
        <v>0.80214655865405637</v>
      </c>
      <c r="AC42" s="13">
        <f t="shared" si="8"/>
        <v>41763</v>
      </c>
      <c r="AD42" s="79">
        <f t="shared" si="11"/>
        <v>-5.5708855166862858E-2</v>
      </c>
      <c r="AE42" s="79">
        <f t="shared" si="11"/>
        <v>2.9016945780753423E-2</v>
      </c>
      <c r="AF42" s="79">
        <f t="shared" si="11"/>
        <v>-2.7378898829141574E-2</v>
      </c>
      <c r="AG42" s="79">
        <f t="shared" si="11"/>
        <v>3.9799433191307632E-2</v>
      </c>
      <c r="AH42" s="79">
        <f t="shared" si="11"/>
        <v>2.2777999316906161E-2</v>
      </c>
    </row>
    <row r="43" spans="8:34">
      <c r="H43" s="124">
        <v>41056</v>
      </c>
      <c r="I43" s="78">
        <v>2573.1030000000001</v>
      </c>
      <c r="J43" s="78">
        <v>1749.952</v>
      </c>
      <c r="K43" s="78">
        <v>1441.7617</v>
      </c>
      <c r="L43" s="78">
        <v>1756.5107</v>
      </c>
      <c r="M43" s="78">
        <v>1067.9359999999999</v>
      </c>
      <c r="O43" s="13">
        <f t="shared" si="12"/>
        <v>41056</v>
      </c>
      <c r="P43" s="2">
        <f t="shared" si="13"/>
        <v>-0.10512126286575785</v>
      </c>
      <c r="Q43" s="2">
        <f t="shared" si="14"/>
        <v>-0.17000444700100636</v>
      </c>
      <c r="R43" s="2">
        <f t="shared" si="15"/>
        <v>-0.13347491319794003</v>
      </c>
      <c r="S43" s="2">
        <f t="shared" si="16"/>
        <v>-0.18359101844970804</v>
      </c>
      <c r="T43" s="2">
        <f t="shared" si="17"/>
        <v>-0.1400408263511147</v>
      </c>
      <c r="V43" s="13">
        <f t="shared" si="6"/>
        <v>41420</v>
      </c>
      <c r="W43" s="79">
        <f t="shared" si="10"/>
        <v>8.2290620985260521E-2</v>
      </c>
      <c r="X43" s="79">
        <f t="shared" si="10"/>
        <v>0.2761836132095421</v>
      </c>
      <c r="Y43" s="79">
        <f t="shared" si="10"/>
        <v>-8.0984334749916176E-3</v>
      </c>
      <c r="Z43" s="79">
        <f t="shared" si="10"/>
        <v>0.24119920290172669</v>
      </c>
      <c r="AA43" s="79">
        <f t="shared" si="10"/>
        <v>0.83743528222727059</v>
      </c>
      <c r="AC43" s="13">
        <f t="shared" si="8"/>
        <v>41770</v>
      </c>
      <c r="AD43" s="79">
        <f t="shared" si="11"/>
        <v>-6.6534704572596026E-2</v>
      </c>
      <c r="AE43" s="79">
        <f t="shared" si="11"/>
        <v>1.4527713515017693E-2</v>
      </c>
      <c r="AF43" s="79">
        <f t="shared" si="11"/>
        <v>-1.5773640126519606E-2</v>
      </c>
      <c r="AG43" s="79">
        <f t="shared" si="11"/>
        <v>2.5261372569953311E-2</v>
      </c>
      <c r="AH43" s="79">
        <f t="shared" si="11"/>
        <v>-7.5910721543877013E-3</v>
      </c>
    </row>
    <row r="44" spans="8:34">
      <c r="H44" s="124">
        <v>41063</v>
      </c>
      <c r="I44" s="78">
        <v>2632.998</v>
      </c>
      <c r="J44" s="78">
        <v>1784.8502000000001</v>
      </c>
      <c r="K44" s="78">
        <v>1448.8116</v>
      </c>
      <c r="L44" s="78">
        <v>1790.4366</v>
      </c>
      <c r="M44" s="78">
        <v>1120.7467999999999</v>
      </c>
      <c r="O44" s="13">
        <f t="shared" si="12"/>
        <v>41063</v>
      </c>
      <c r="P44" s="2">
        <f t="shared" si="13"/>
        <v>-8.4290863942490746E-2</v>
      </c>
      <c r="Q44" s="2">
        <f t="shared" si="14"/>
        <v>-0.1534523639680605</v>
      </c>
      <c r="R44" s="2">
        <f t="shared" si="15"/>
        <v>-0.12923779467173291</v>
      </c>
      <c r="S44" s="2">
        <f t="shared" si="16"/>
        <v>-0.16782259217870554</v>
      </c>
      <c r="T44" s="2">
        <f t="shared" si="17"/>
        <v>-9.7514746204236502E-2</v>
      </c>
      <c r="V44" s="13">
        <f t="shared" si="6"/>
        <v>41427</v>
      </c>
      <c r="W44" s="79">
        <f t="shared" si="10"/>
        <v>8.6123518648393071E-2</v>
      </c>
      <c r="X44" s="79">
        <f t="shared" si="10"/>
        <v>0.26624608647673997</v>
      </c>
      <c r="Y44" s="79">
        <f t="shared" si="10"/>
        <v>1.3464592936080155E-2</v>
      </c>
      <c r="Z44" s="79">
        <f t="shared" si="10"/>
        <v>0.23210544350843376</v>
      </c>
      <c r="AA44" s="79">
        <f t="shared" si="10"/>
        <v>0.78305672257961789</v>
      </c>
      <c r="AC44" s="13">
        <f t="shared" si="8"/>
        <v>41777</v>
      </c>
      <c r="AD44" s="79">
        <f t="shared" si="11"/>
        <v>-6.1267448523847245E-2</v>
      </c>
      <c r="AE44" s="79">
        <f t="shared" si="11"/>
        <v>7.2507749850392322E-3</v>
      </c>
      <c r="AF44" s="79">
        <f t="shared" si="11"/>
        <v>-1.1979196787708202E-2</v>
      </c>
      <c r="AG44" s="79">
        <f t="shared" si="11"/>
        <v>2.3602195413120253E-2</v>
      </c>
      <c r="AH44" s="79">
        <f t="shared" si="11"/>
        <v>-4.0808760069935501E-2</v>
      </c>
    </row>
    <row r="45" spans="8:34">
      <c r="H45" s="124">
        <v>41070</v>
      </c>
      <c r="I45" s="78">
        <v>2524.3290000000002</v>
      </c>
      <c r="J45" s="78">
        <v>1689.2719</v>
      </c>
      <c r="K45" s="78">
        <v>1378.3098</v>
      </c>
      <c r="L45" s="78">
        <v>1696.2746999999999</v>
      </c>
      <c r="M45" s="78">
        <v>1047.7737</v>
      </c>
      <c r="O45" s="13">
        <f t="shared" si="12"/>
        <v>41070</v>
      </c>
      <c r="P45" s="2">
        <f t="shared" si="13"/>
        <v>-0.12208397890354772</v>
      </c>
      <c r="Q45" s="2">
        <f t="shared" si="14"/>
        <v>-0.19878478677920264</v>
      </c>
      <c r="R45" s="2">
        <f t="shared" si="15"/>
        <v>-0.17161066278489023</v>
      </c>
      <c r="S45" s="2">
        <f t="shared" si="16"/>
        <v>-0.21158812169118757</v>
      </c>
      <c r="T45" s="2">
        <f t="shared" si="17"/>
        <v>-0.15627658846313353</v>
      </c>
      <c r="V45" s="13">
        <f t="shared" si="6"/>
        <v>41434</v>
      </c>
      <c r="W45" s="79">
        <f t="shared" si="10"/>
        <v>3.5174065976011581E-2</v>
      </c>
      <c r="X45" s="79">
        <f t="shared" si="10"/>
        <v>0.19214741719390238</v>
      </c>
      <c r="Y45" s="79">
        <f t="shared" si="10"/>
        <v>-2.9661535744634593E-2</v>
      </c>
      <c r="Z45" s="79">
        <f t="shared" si="10"/>
        <v>0.15426885279778424</v>
      </c>
      <c r="AA45" s="79">
        <f t="shared" si="10"/>
        <v>0.68529957108443118</v>
      </c>
      <c r="AC45" s="13">
        <f t="shared" si="8"/>
        <v>41784</v>
      </c>
      <c r="AD45" s="79">
        <f t="shared" si="11"/>
        <v>-6.0190462858867644E-2</v>
      </c>
      <c r="AE45" s="79">
        <f t="shared" si="11"/>
        <v>4.2793696095283051E-2</v>
      </c>
      <c r="AF45" s="79">
        <f t="shared" si="11"/>
        <v>-1.4619426297558968E-2</v>
      </c>
      <c r="AG45" s="79">
        <f t="shared" si="11"/>
        <v>6.8672755330816626E-2</v>
      </c>
      <c r="AH45" s="79">
        <f t="shared" si="11"/>
        <v>-1.397712138993823E-2</v>
      </c>
    </row>
    <row r="46" spans="8:34">
      <c r="H46" s="124">
        <v>41077</v>
      </c>
      <c r="I46" s="78">
        <v>2568.0540000000001</v>
      </c>
      <c r="J46" s="78">
        <v>1710.0275999999999</v>
      </c>
      <c r="K46" s="78">
        <v>1402.9855</v>
      </c>
      <c r="L46" s="78">
        <v>1719.4450999999999</v>
      </c>
      <c r="M46" s="78">
        <v>1042.3594000000001</v>
      </c>
      <c r="O46" s="13">
        <f t="shared" si="12"/>
        <v>41077</v>
      </c>
      <c r="P46" s="2">
        <f t="shared" si="13"/>
        <v>-0.1068772138493721</v>
      </c>
      <c r="Q46" s="2">
        <f t="shared" si="14"/>
        <v>-0.18894043750597622</v>
      </c>
      <c r="R46" s="2">
        <f t="shared" si="15"/>
        <v>-0.15678011687400795</v>
      </c>
      <c r="S46" s="2">
        <f t="shared" si="16"/>
        <v>-0.20081874655096621</v>
      </c>
      <c r="T46" s="2">
        <f t="shared" si="17"/>
        <v>-0.16063647234558254</v>
      </c>
      <c r="V46" s="13">
        <f t="shared" si="6"/>
        <v>41441</v>
      </c>
      <c r="W46" s="79">
        <f t="shared" si="10"/>
        <v>7.0924025034264648E-3</v>
      </c>
      <c r="X46" s="79">
        <f t="shared" si="10"/>
        <v>0.20207470397148075</v>
      </c>
      <c r="Y46" s="79">
        <f t="shared" si="10"/>
        <v>-3.7747680131107963E-2</v>
      </c>
      <c r="Z46" s="79">
        <f t="shared" si="10"/>
        <v>0.15012591503578765</v>
      </c>
      <c r="AA46" s="79">
        <f t="shared" si="10"/>
        <v>0.78536375493054833</v>
      </c>
      <c r="AC46" s="13">
        <f t="shared" si="8"/>
        <v>41791</v>
      </c>
      <c r="AD46" s="79">
        <f t="shared" si="11"/>
        <v>-5.6669043442504785E-2</v>
      </c>
      <c r="AE46" s="79">
        <f t="shared" si="11"/>
        <v>7.2520484319168688E-2</v>
      </c>
      <c r="AF46" s="79">
        <f t="shared" si="11"/>
        <v>-1.1355798772459957E-3</v>
      </c>
      <c r="AG46" s="79">
        <f t="shared" si="11"/>
        <v>0.10119442314598248</v>
      </c>
      <c r="AH46" s="79">
        <f t="shared" si="11"/>
        <v>1.5960297531082412E-2</v>
      </c>
    </row>
    <row r="47" spans="8:34">
      <c r="H47" s="124">
        <v>41084</v>
      </c>
      <c r="I47" s="78">
        <v>2512.1849999999999</v>
      </c>
      <c r="J47" s="78">
        <v>1710.7893999999999</v>
      </c>
      <c r="K47" s="78">
        <v>1353.6342</v>
      </c>
      <c r="L47" s="78">
        <v>1732.9733000000001</v>
      </c>
      <c r="M47" s="78">
        <v>1053.2728999999999</v>
      </c>
      <c r="O47" s="13">
        <f t="shared" si="12"/>
        <v>41084</v>
      </c>
      <c r="P47" s="2">
        <f t="shared" si="13"/>
        <v>-0.12630744270727368</v>
      </c>
      <c r="Q47" s="2">
        <f t="shared" si="14"/>
        <v>-0.18857911867421706</v>
      </c>
      <c r="R47" s="2">
        <f t="shared" si="15"/>
        <v>-0.18644114859394789</v>
      </c>
      <c r="S47" s="2">
        <f t="shared" si="16"/>
        <v>-0.19453097159792498</v>
      </c>
      <c r="T47" s="2">
        <f t="shared" si="17"/>
        <v>-0.15184833856077051</v>
      </c>
      <c r="V47" s="13">
        <f t="shared" si="6"/>
        <v>41448</v>
      </c>
      <c r="W47" s="79">
        <f t="shared" si="10"/>
        <v>-3.4318977260557659E-2</v>
      </c>
      <c r="X47" s="79">
        <f t="shared" si="10"/>
        <v>0.15979570971316992</v>
      </c>
      <c r="Y47" s="79">
        <f t="shared" si="10"/>
        <v>-9.7046173443340322E-2</v>
      </c>
      <c r="Z47" s="79">
        <f t="shared" si="10"/>
        <v>0.12172956419264991</v>
      </c>
      <c r="AA47" s="79">
        <f t="shared" si="10"/>
        <v>0.69774618663746235</v>
      </c>
      <c r="AC47" s="13">
        <f t="shared" si="8"/>
        <v>41798</v>
      </c>
      <c r="AD47" s="79">
        <f t="shared" si="11"/>
        <v>-6.6182562630959785E-2</v>
      </c>
      <c r="AE47" s="79">
        <f t="shared" si="11"/>
        <v>6.0046910078396687E-2</v>
      </c>
      <c r="AF47" s="79">
        <f t="shared" si="11"/>
        <v>-1.9062028983852897E-2</v>
      </c>
      <c r="AG47" s="79">
        <f t="shared" si="11"/>
        <v>9.4709559073306693E-2</v>
      </c>
      <c r="AH47" s="79">
        <f t="shared" si="11"/>
        <v>-1.1293940440317951E-2</v>
      </c>
    </row>
    <row r="48" spans="8:34">
      <c r="H48" s="124">
        <v>41091</v>
      </c>
      <c r="I48" s="78">
        <v>2461.6120000000001</v>
      </c>
      <c r="J48" s="78">
        <v>1618.7698</v>
      </c>
      <c r="K48" s="78">
        <v>1311.3330000000001</v>
      </c>
      <c r="L48" s="78">
        <v>1635.9083000000001</v>
      </c>
      <c r="M48" s="78">
        <v>975.05160000000001</v>
      </c>
      <c r="O48" s="13">
        <f t="shared" si="12"/>
        <v>41091</v>
      </c>
      <c r="P48" s="2">
        <f t="shared" si="13"/>
        <v>-0.14389581844391919</v>
      </c>
      <c r="Q48" s="2">
        <f t="shared" si="14"/>
        <v>-0.23222366366102021</v>
      </c>
      <c r="R48" s="2">
        <f t="shared" si="15"/>
        <v>-0.21186494158403169</v>
      </c>
      <c r="S48" s="2">
        <f t="shared" si="16"/>
        <v>-0.23964583357637981</v>
      </c>
      <c r="T48" s="2">
        <f t="shared" si="17"/>
        <v>-0.21483631210014131</v>
      </c>
      <c r="V48" s="13">
        <f t="shared" si="6"/>
        <v>41455</v>
      </c>
      <c r="W48" s="79">
        <f t="shared" si="10"/>
        <v>-8.2971941672281835E-2</v>
      </c>
      <c r="X48" s="79">
        <f t="shared" si="10"/>
        <v>0.14420801737612288</v>
      </c>
      <c r="Y48" s="79">
        <f t="shared" si="10"/>
        <v>-0.15904007350392113</v>
      </c>
      <c r="Z48" s="79">
        <f t="shared" si="10"/>
        <v>0.116249691597341</v>
      </c>
      <c r="AA48" s="79">
        <f t="shared" si="10"/>
        <v>0.69244625506455804</v>
      </c>
      <c r="AC48" s="13">
        <f t="shared" si="8"/>
        <v>41805</v>
      </c>
      <c r="AD48" s="79">
        <f t="shared" si="11"/>
        <v>-4.8017287763395644E-2</v>
      </c>
      <c r="AE48" s="79">
        <f t="shared" si="11"/>
        <v>8.6789248200028979E-2</v>
      </c>
      <c r="AF48" s="79">
        <f t="shared" si="11"/>
        <v>-2.2618008102747278E-2</v>
      </c>
      <c r="AG48" s="79">
        <f t="shared" si="11"/>
        <v>0.13072607805266268</v>
      </c>
      <c r="AH48" s="79">
        <f t="shared" si="11"/>
        <v>3.5392690655013936E-3</v>
      </c>
    </row>
    <row r="49" spans="8:34">
      <c r="H49" s="124">
        <v>41098</v>
      </c>
      <c r="I49" s="78">
        <v>2472.614</v>
      </c>
      <c r="J49" s="78">
        <v>1635.7922000000001</v>
      </c>
      <c r="K49" s="78">
        <v>1332.4554000000001</v>
      </c>
      <c r="L49" s="78">
        <v>1637.6967999999999</v>
      </c>
      <c r="M49" s="78">
        <v>1036.0651</v>
      </c>
      <c r="O49" s="13">
        <f t="shared" si="12"/>
        <v>41098</v>
      </c>
      <c r="P49" s="2">
        <f t="shared" si="13"/>
        <v>-0.1400695216085609</v>
      </c>
      <c r="Q49" s="2">
        <f t="shared" si="14"/>
        <v>-0.22415000432558119</v>
      </c>
      <c r="R49" s="2">
        <f t="shared" si="15"/>
        <v>-0.19916999380350187</v>
      </c>
      <c r="S49" s="2">
        <f t="shared" si="16"/>
        <v>-0.23881455628128412</v>
      </c>
      <c r="T49" s="2">
        <f t="shared" si="17"/>
        <v>-0.16570497928485439</v>
      </c>
      <c r="V49" s="13">
        <f t="shared" si="6"/>
        <v>41462</v>
      </c>
      <c r="W49" s="79">
        <f t="shared" si="10"/>
        <v>-7.2049975184925397E-2</v>
      </c>
      <c r="X49" s="79">
        <f t="shared" si="10"/>
        <v>0.2034045625042733</v>
      </c>
      <c r="Y49" s="79">
        <f t="shared" si="10"/>
        <v>-0.15357924254609889</v>
      </c>
      <c r="Z49" s="79">
        <f t="shared" si="10"/>
        <v>0.16763243931791272</v>
      </c>
      <c r="AA49" s="79">
        <f t="shared" si="10"/>
        <v>0.84033636954124025</v>
      </c>
      <c r="AC49" s="13">
        <f t="shared" si="8"/>
        <v>41812</v>
      </c>
      <c r="AD49" s="79">
        <f t="shared" si="11"/>
        <v>-6.5301989055166154E-2</v>
      </c>
      <c r="AE49" s="79">
        <f t="shared" si="11"/>
        <v>7.501018873269949E-2</v>
      </c>
      <c r="AF49" s="79">
        <f t="shared" si="11"/>
        <v>-1.5825345145692005E-2</v>
      </c>
      <c r="AG49" s="79">
        <f t="shared" si="11"/>
        <v>0.10087127425193887</v>
      </c>
      <c r="AH49" s="79">
        <f t="shared" si="11"/>
        <v>3.1715444799846448E-2</v>
      </c>
    </row>
    <row r="50" spans="8:34">
      <c r="H50" s="124">
        <v>41105</v>
      </c>
      <c r="I50" s="78">
        <v>2450.6329999999998</v>
      </c>
      <c r="J50" s="78">
        <v>1573.3688999999999</v>
      </c>
      <c r="K50" s="78">
        <v>1264.9443000000001</v>
      </c>
      <c r="L50" s="78">
        <v>1568.3770999999999</v>
      </c>
      <c r="M50" s="78">
        <v>1043.2608</v>
      </c>
      <c r="O50" s="13">
        <f t="shared" si="12"/>
        <v>41105</v>
      </c>
      <c r="P50" s="2">
        <f t="shared" si="13"/>
        <v>-0.1477141162948008</v>
      </c>
      <c r="Q50" s="2">
        <f t="shared" si="14"/>
        <v>-0.25375713720895299</v>
      </c>
      <c r="R50" s="2">
        <f t="shared" si="15"/>
        <v>-0.23974539665100614</v>
      </c>
      <c r="S50" s="2">
        <f t="shared" si="16"/>
        <v>-0.27103367437625037</v>
      </c>
      <c r="T50" s="2">
        <f t="shared" si="17"/>
        <v>-0.15991061686442354</v>
      </c>
      <c r="V50" s="13">
        <f t="shared" si="6"/>
        <v>41469</v>
      </c>
      <c r="W50" s="79">
        <f t="shared" si="10"/>
        <v>-5.1829543981854798E-2</v>
      </c>
      <c r="X50" s="79">
        <f t="shared" si="10"/>
        <v>0.23434430100380177</v>
      </c>
      <c r="Y50" s="79">
        <f t="shared" si="10"/>
        <v>-0.12900576874089786</v>
      </c>
      <c r="Z50" s="79">
        <f t="shared" si="10"/>
        <v>0.17849662904807007</v>
      </c>
      <c r="AA50" s="79">
        <f t="shared" si="10"/>
        <v>0.97961925845831277</v>
      </c>
      <c r="AC50" s="13">
        <f t="shared" si="8"/>
        <v>41819</v>
      </c>
      <c r="AD50" s="79">
        <f t="shared" si="11"/>
        <v>-5.9383817218647494E-2</v>
      </c>
      <c r="AE50" s="79">
        <f t="shared" si="11"/>
        <v>0.12240070390586522</v>
      </c>
      <c r="AF50" s="79">
        <f t="shared" si="11"/>
        <v>3.0380643789601924E-2</v>
      </c>
      <c r="AG50" s="79">
        <f t="shared" si="11"/>
        <v>0.15280196636029242</v>
      </c>
      <c r="AH50" s="79">
        <f t="shared" si="11"/>
        <v>6.6685664275609957E-2</v>
      </c>
    </row>
    <row r="51" spans="8:34">
      <c r="H51" s="124">
        <v>41112</v>
      </c>
      <c r="I51" s="78">
        <v>2398.4549999999999</v>
      </c>
      <c r="J51" s="78">
        <v>1537.2065</v>
      </c>
      <c r="K51" s="78">
        <v>1328.9022</v>
      </c>
      <c r="L51" s="78">
        <v>1509.3961999999999</v>
      </c>
      <c r="M51" s="78">
        <v>997.73860000000002</v>
      </c>
      <c r="O51" s="13">
        <f t="shared" si="12"/>
        <v>41112</v>
      </c>
      <c r="P51" s="2">
        <f t="shared" si="13"/>
        <v>-0.16586068203515025</v>
      </c>
      <c r="Q51" s="2">
        <f t="shared" si="14"/>
        <v>-0.27090882547570017</v>
      </c>
      <c r="R51" s="2">
        <f t="shared" si="15"/>
        <v>-0.20130553183202982</v>
      </c>
      <c r="S51" s="2">
        <f t="shared" si="16"/>
        <v>-0.29844741942199338</v>
      </c>
      <c r="T51" s="2">
        <f t="shared" si="17"/>
        <v>-0.19656752654316767</v>
      </c>
      <c r="V51" s="13">
        <f t="shared" si="6"/>
        <v>41476</v>
      </c>
      <c r="W51" s="79">
        <f t="shared" si="10"/>
        <v>-8.7206130969421425E-2</v>
      </c>
      <c r="X51" s="79">
        <f t="shared" si="10"/>
        <v>0.28128660903246727</v>
      </c>
      <c r="Y51" s="79">
        <f t="shared" si="10"/>
        <v>-0.16177045105354659</v>
      </c>
      <c r="Z51" s="79">
        <f t="shared" si="10"/>
        <v>0.24598228456144211</v>
      </c>
      <c r="AA51" s="79">
        <f t="shared" si="10"/>
        <v>1.0461535081959026</v>
      </c>
      <c r="AC51" s="13">
        <f t="shared" si="8"/>
        <v>41826</v>
      </c>
      <c r="AD51" s="79">
        <f t="shared" si="11"/>
        <v>-4.6944239089067863E-2</v>
      </c>
      <c r="AE51" s="79">
        <f t="shared" si="11"/>
        <v>0.16379115415639389</v>
      </c>
      <c r="AF51" s="79">
        <f t="shared" si="11"/>
        <v>3.2823034451742394E-2</v>
      </c>
      <c r="AG51" s="79">
        <f t="shared" si="11"/>
        <v>0.18139232090689394</v>
      </c>
      <c r="AH51" s="79">
        <f t="shared" si="11"/>
        <v>0.1591911801443926</v>
      </c>
    </row>
    <row r="52" spans="8:34">
      <c r="H52" s="124">
        <v>41119</v>
      </c>
      <c r="I52" s="78">
        <v>2349.1080000000002</v>
      </c>
      <c r="J52" s="78">
        <v>1526.1637000000001</v>
      </c>
      <c r="K52" s="78">
        <v>1321.7959000000001</v>
      </c>
      <c r="L52" s="78">
        <v>1500.8838000000001</v>
      </c>
      <c r="M52" s="78">
        <v>978.38430000000005</v>
      </c>
      <c r="O52" s="13">
        <f t="shared" si="12"/>
        <v>41119</v>
      </c>
      <c r="P52" s="2">
        <f t="shared" si="13"/>
        <v>-0.18302267712099152</v>
      </c>
      <c r="Q52" s="2">
        <f t="shared" si="14"/>
        <v>-0.27614638335880626</v>
      </c>
      <c r="R52" s="2">
        <f t="shared" si="15"/>
        <v>-0.2055765477872612</v>
      </c>
      <c r="S52" s="2">
        <f t="shared" si="16"/>
        <v>-0.30240389962706626</v>
      </c>
      <c r="T52" s="2">
        <f t="shared" si="17"/>
        <v>-0.21215264384846733</v>
      </c>
      <c r="V52" s="13">
        <f t="shared" si="6"/>
        <v>41483</v>
      </c>
      <c r="W52" s="79">
        <f t="shared" si="10"/>
        <v>-7.3233848011731384E-2</v>
      </c>
      <c r="X52" s="79">
        <f t="shared" si="10"/>
        <v>0.35407265598043591</v>
      </c>
      <c r="Y52" s="79">
        <f t="shared" si="10"/>
        <v>-0.15903999764534993</v>
      </c>
      <c r="Z52" s="79">
        <f t="shared" si="10"/>
        <v>0.31409189910456869</v>
      </c>
      <c r="AA52" s="79">
        <f t="shared" si="10"/>
        <v>1.2360327379859943</v>
      </c>
      <c r="AC52" s="13">
        <f t="shared" si="8"/>
        <v>41833</v>
      </c>
      <c r="AD52" s="79">
        <f t="shared" si="11"/>
        <v>-6.0367627438200233E-2</v>
      </c>
      <c r="AE52" s="79">
        <f t="shared" si="11"/>
        <v>0.15751708977286483</v>
      </c>
      <c r="AF52" s="79">
        <f t="shared" si="11"/>
        <v>5.6144264389922371E-2</v>
      </c>
      <c r="AG52" s="79">
        <f t="shared" si="11"/>
        <v>0.1865539196179864</v>
      </c>
      <c r="AH52" s="79">
        <f t="shared" si="11"/>
        <v>0.10791147211028318</v>
      </c>
    </row>
    <row r="53" spans="8:34">
      <c r="H53" s="124">
        <v>41126</v>
      </c>
      <c r="I53" s="78">
        <v>2353.7370000000001</v>
      </c>
      <c r="J53" s="78">
        <v>1503.5590999999999</v>
      </c>
      <c r="K53" s="78">
        <v>1286.2637</v>
      </c>
      <c r="L53" s="78">
        <v>1473.1112000000001</v>
      </c>
      <c r="M53" s="78">
        <v>1002.9176</v>
      </c>
      <c r="O53" s="13">
        <f t="shared" si="12"/>
        <v>41126</v>
      </c>
      <c r="P53" s="2">
        <f t="shared" si="13"/>
        <v>-0.1814127945495615</v>
      </c>
      <c r="Q53" s="2">
        <f t="shared" si="14"/>
        <v>-0.2868676588436887</v>
      </c>
      <c r="R53" s="2">
        <f t="shared" si="15"/>
        <v>-0.22693204827618962</v>
      </c>
      <c r="S53" s="2">
        <f t="shared" si="16"/>
        <v>-0.31531233228335676</v>
      </c>
      <c r="T53" s="2">
        <f t="shared" si="17"/>
        <v>-0.19239711880307131</v>
      </c>
      <c r="V53" s="13">
        <f t="shared" si="6"/>
        <v>41490</v>
      </c>
      <c r="W53" s="79">
        <f t="shared" si="10"/>
        <v>-6.3543259279817077E-2</v>
      </c>
      <c r="X53" s="79">
        <f t="shared" si="10"/>
        <v>0.36236581126999279</v>
      </c>
      <c r="Y53" s="79">
        <f t="shared" si="10"/>
        <v>-0.12627523947413033</v>
      </c>
      <c r="Z53" s="79">
        <f t="shared" si="10"/>
        <v>0.32225431645573144</v>
      </c>
      <c r="AA53" s="79">
        <f t="shared" si="10"/>
        <v>1.2126163830933536</v>
      </c>
      <c r="AC53" s="13">
        <f t="shared" si="8"/>
        <v>41840</v>
      </c>
      <c r="AD53" s="79">
        <f t="shared" si="11"/>
        <v>-5.3309478086272732E-2</v>
      </c>
      <c r="AE53" s="79">
        <f t="shared" si="11"/>
        <v>0.1283220929650486</v>
      </c>
      <c r="AF53" s="79">
        <f t="shared" si="11"/>
        <v>4.1170289389466985E-2</v>
      </c>
      <c r="AG53" s="79">
        <f t="shared" si="11"/>
        <v>0.17002591402754463</v>
      </c>
      <c r="AH53" s="79">
        <f t="shared" si="11"/>
        <v>3.7330045349140306E-2</v>
      </c>
    </row>
    <row r="54" spans="8:34">
      <c r="H54" s="124">
        <v>41133</v>
      </c>
      <c r="I54" s="78">
        <v>2399.7510000000002</v>
      </c>
      <c r="J54" s="78">
        <v>1572.2725</v>
      </c>
      <c r="K54" s="78">
        <v>1318.2426</v>
      </c>
      <c r="L54" s="78">
        <v>1544.6527000000001</v>
      </c>
      <c r="M54" s="78">
        <v>1065.2212999999999</v>
      </c>
      <c r="O54" s="13">
        <f t="shared" si="12"/>
        <v>41133</v>
      </c>
      <c r="P54" s="2">
        <f t="shared" si="13"/>
        <v>-0.16540995664898184</v>
      </c>
      <c r="Q54" s="2">
        <f t="shared" si="14"/>
        <v>-0.25427715554334618</v>
      </c>
      <c r="R54" s="2">
        <f t="shared" si="15"/>
        <v>-0.20771214591761367</v>
      </c>
      <c r="S54" s="2">
        <f t="shared" si="16"/>
        <v>-0.28206054329420893</v>
      </c>
      <c r="T54" s="2">
        <f t="shared" si="17"/>
        <v>-0.14222684795606544</v>
      </c>
      <c r="V54" s="13">
        <f t="shared" si="6"/>
        <v>41497</v>
      </c>
      <c r="W54" s="79">
        <f t="shared" si="10"/>
        <v>-4.7397000772163467E-2</v>
      </c>
      <c r="X54" s="79">
        <f t="shared" si="10"/>
        <v>0.37348538500800599</v>
      </c>
      <c r="Y54" s="79">
        <f t="shared" si="10"/>
        <v>-9.6240934711106951E-2</v>
      </c>
      <c r="Z54" s="79">
        <f t="shared" si="10"/>
        <v>0.33406040076193166</v>
      </c>
      <c r="AA54" s="79">
        <f t="shared" si="10"/>
        <v>1.1983208559573488</v>
      </c>
      <c r="AC54" s="13">
        <f t="shared" si="8"/>
        <v>41847</v>
      </c>
      <c r="AD54" s="79">
        <f t="shared" si="11"/>
        <v>-1.1179303677586683E-2</v>
      </c>
      <c r="AE54" s="79">
        <f t="shared" si="11"/>
        <v>0.12003510267894768</v>
      </c>
      <c r="AF54" s="79">
        <f t="shared" si="11"/>
        <v>7.7010932841643065E-2</v>
      </c>
      <c r="AG54" s="79">
        <f t="shared" si="11"/>
        <v>0.16195219007502448</v>
      </c>
      <c r="AH54" s="79">
        <f t="shared" si="11"/>
        <v>6.8116378105427255E-3</v>
      </c>
    </row>
    <row r="55" spans="8:34">
      <c r="H55" s="124">
        <v>41140</v>
      </c>
      <c r="I55" s="78">
        <v>2313.4760000000001</v>
      </c>
      <c r="J55" s="78">
        <v>1532.8844999999999</v>
      </c>
      <c r="K55" s="78">
        <v>1311.136</v>
      </c>
      <c r="L55" s="78">
        <v>1492.7488000000001</v>
      </c>
      <c r="M55" s="78">
        <v>1059.5064</v>
      </c>
      <c r="O55" s="13">
        <f t="shared" si="12"/>
        <v>41140</v>
      </c>
      <c r="P55" s="2">
        <f t="shared" si="13"/>
        <v>-0.19541484298515133</v>
      </c>
      <c r="Q55" s="2">
        <f t="shared" si="14"/>
        <v>-0.27295873357607192</v>
      </c>
      <c r="R55" s="2">
        <f t="shared" si="15"/>
        <v>-0.2119833421783186</v>
      </c>
      <c r="S55" s="2">
        <f t="shared" si="16"/>
        <v>-0.30618496800593331</v>
      </c>
      <c r="T55" s="2">
        <f t="shared" si="17"/>
        <v>-0.1468287910326973</v>
      </c>
      <c r="V55" s="13">
        <f t="shared" si="6"/>
        <v>41504</v>
      </c>
      <c r="W55" s="79">
        <f t="shared" si="10"/>
        <v>-3.9840383439782023E-2</v>
      </c>
      <c r="X55" s="79">
        <f t="shared" si="10"/>
        <v>0.34120790130209611</v>
      </c>
      <c r="Y55" s="79">
        <f t="shared" si="10"/>
        <v>-9.8971312260732636E-2</v>
      </c>
      <c r="Z55" s="79">
        <f t="shared" si="10"/>
        <v>0.30502267597110988</v>
      </c>
      <c r="AA55" s="79">
        <f t="shared" si="10"/>
        <v>1.1137523254557529</v>
      </c>
      <c r="AC55" s="13">
        <f t="shared" si="8"/>
        <v>41854</v>
      </c>
      <c r="AD55" s="79">
        <f t="shared" si="11"/>
        <v>1.8981544262711036E-2</v>
      </c>
      <c r="AE55" s="79">
        <f t="shared" si="11"/>
        <v>0.13862284268258662</v>
      </c>
      <c r="AF55" s="79">
        <f t="shared" si="11"/>
        <v>7.1524073428849366E-2</v>
      </c>
      <c r="AG55" s="79">
        <f t="shared" si="11"/>
        <v>0.18439150563411744</v>
      </c>
      <c r="AH55" s="79">
        <f t="shared" si="11"/>
        <v>2.6033371849540687E-2</v>
      </c>
    </row>
    <row r="56" spans="8:34">
      <c r="H56" s="124">
        <v>41147</v>
      </c>
      <c r="I56" s="78">
        <v>2275.6770000000001</v>
      </c>
      <c r="J56" s="78">
        <v>1566.3278</v>
      </c>
      <c r="K56" s="78">
        <v>1385.7534000000001</v>
      </c>
      <c r="L56" s="78">
        <v>1507.0724</v>
      </c>
      <c r="M56" s="78">
        <v>1099.1029000000001</v>
      </c>
      <c r="O56" s="13">
        <f t="shared" si="12"/>
        <v>41147</v>
      </c>
      <c r="P56" s="2">
        <f t="shared" si="13"/>
        <v>-0.20856065229979492</v>
      </c>
      <c r="Q56" s="2">
        <f t="shared" si="14"/>
        <v>-0.25709670405891294</v>
      </c>
      <c r="R56" s="2">
        <f t="shared" si="15"/>
        <v>-0.16713692337558295</v>
      </c>
      <c r="S56" s="2">
        <f t="shared" si="16"/>
        <v>-0.29952749891785213</v>
      </c>
      <c r="T56" s="2">
        <f t="shared" si="17"/>
        <v>-0.1149435718628331</v>
      </c>
      <c r="V56" s="13">
        <f t="shared" si="6"/>
        <v>41511</v>
      </c>
      <c r="W56" s="79">
        <f t="shared" si="10"/>
        <v>-4.7014044373770436E-2</v>
      </c>
      <c r="X56" s="79">
        <f t="shared" si="10"/>
        <v>0.43535621210699782</v>
      </c>
      <c r="Y56" s="79">
        <f t="shared" si="10"/>
        <v>-0.12354486192450465</v>
      </c>
      <c r="Z56" s="79">
        <f t="shared" si="10"/>
        <v>0.41088032280654407</v>
      </c>
      <c r="AA56" s="79">
        <f t="shared" si="10"/>
        <v>1.3004728688771059</v>
      </c>
      <c r="AC56" s="13">
        <f t="shared" si="8"/>
        <v>41861</v>
      </c>
      <c r="AD56" s="79">
        <f t="shared" si="11"/>
        <v>1.9739196241486123E-2</v>
      </c>
      <c r="AE56" s="79">
        <f t="shared" si="11"/>
        <v>0.17008156496711524</v>
      </c>
      <c r="AF56" s="79">
        <f t="shared" si="11"/>
        <v>8.2282914252681527E-2</v>
      </c>
      <c r="AG56" s="79">
        <f t="shared" si="11"/>
        <v>0.21849135713800449</v>
      </c>
      <c r="AH56" s="79">
        <f t="shared" si="11"/>
        <v>5.9779095359085987E-2</v>
      </c>
    </row>
    <row r="57" spans="8:34">
      <c r="H57" s="124">
        <v>41154</v>
      </c>
      <c r="I57" s="78">
        <v>2204.8679999999999</v>
      </c>
      <c r="J57" s="78">
        <v>1522.8101999999999</v>
      </c>
      <c r="K57" s="78">
        <v>1343.1147000000001</v>
      </c>
      <c r="L57" s="78">
        <v>1458.3849</v>
      </c>
      <c r="M57" s="78">
        <v>1099.0418999999999</v>
      </c>
      <c r="O57" s="13">
        <f t="shared" si="12"/>
        <v>41154</v>
      </c>
      <c r="P57" s="2">
        <f t="shared" si="13"/>
        <v>-0.2331867432482484</v>
      </c>
      <c r="Q57" s="2">
        <f t="shared" si="14"/>
        <v>-0.27773693560651491</v>
      </c>
      <c r="R57" s="2">
        <f t="shared" si="15"/>
        <v>-0.19276356002339157</v>
      </c>
      <c r="S57" s="2">
        <f t="shared" si="16"/>
        <v>-0.3221569723900205</v>
      </c>
      <c r="T57" s="2">
        <f t="shared" si="17"/>
        <v>-0.11499269232472653</v>
      </c>
      <c r="V57" s="13">
        <f t="shared" si="6"/>
        <v>41518</v>
      </c>
      <c r="W57" s="79">
        <f t="shared" si="10"/>
        <v>-3.577079455326837E-2</v>
      </c>
      <c r="X57" s="79">
        <f t="shared" si="10"/>
        <v>0.37780779095226813</v>
      </c>
      <c r="Y57" s="79">
        <f t="shared" si="10"/>
        <v>-0.11535372927562804</v>
      </c>
      <c r="Z57" s="79">
        <f t="shared" si="10"/>
        <v>0.35492670941500304</v>
      </c>
      <c r="AA57" s="79">
        <f t="shared" si="10"/>
        <v>1.1551146226610376</v>
      </c>
      <c r="AC57" s="20"/>
      <c r="AD57" s="21"/>
      <c r="AE57" s="21"/>
      <c r="AF57" s="21"/>
      <c r="AG57" s="2"/>
      <c r="AH57" s="2"/>
    </row>
    <row r="58" spans="8:34">
      <c r="H58" s="124">
        <v>41161</v>
      </c>
      <c r="I58" s="78">
        <v>2317.1790000000001</v>
      </c>
      <c r="J58" s="78">
        <v>1609.6937</v>
      </c>
      <c r="K58" s="78">
        <v>1371.5404000000001</v>
      </c>
      <c r="L58" s="78">
        <v>1558.8364999999999</v>
      </c>
      <c r="M58" s="78">
        <v>1151.5721000000001</v>
      </c>
      <c r="O58" s="13">
        <f t="shared" si="12"/>
        <v>41161</v>
      </c>
      <c r="P58" s="2">
        <f t="shared" si="13"/>
        <v>-0.19412700648439407</v>
      </c>
      <c r="Q58" s="2">
        <f t="shared" si="14"/>
        <v>-0.23652842324218248</v>
      </c>
      <c r="R58" s="2">
        <f t="shared" si="15"/>
        <v>-0.17567919569334367</v>
      </c>
      <c r="S58" s="2">
        <f t="shared" si="16"/>
        <v>-0.27546805187783852</v>
      </c>
      <c r="T58" s="2">
        <f t="shared" si="17"/>
        <v>-7.2692566302557826E-2</v>
      </c>
      <c r="V58" s="13">
        <f t="shared" si="6"/>
        <v>41525</v>
      </c>
      <c r="W58" s="79">
        <f t="shared" si="10"/>
        <v>-1.7488897806480774E-2</v>
      </c>
      <c r="X58" s="79">
        <f t="shared" si="10"/>
        <v>0.44871852684569613</v>
      </c>
      <c r="Y58" s="79">
        <f t="shared" si="10"/>
        <v>-0.11262342758457367</v>
      </c>
      <c r="Z58" s="79">
        <f t="shared" si="10"/>
        <v>0.41737310917852266</v>
      </c>
      <c r="AA58" s="79">
        <f t="shared" si="10"/>
        <v>1.348666516525721</v>
      </c>
      <c r="AC58" s="20"/>
      <c r="AD58" s="21"/>
      <c r="AE58" s="21"/>
      <c r="AF58" s="21"/>
      <c r="AG58" s="2"/>
      <c r="AH58" s="2"/>
    </row>
    <row r="59" spans="8:34">
      <c r="H59" s="124">
        <v>41168</v>
      </c>
      <c r="I59" s="78">
        <v>2315.5419999999999</v>
      </c>
      <c r="J59" s="78">
        <v>1615.1858</v>
      </c>
      <c r="K59" s="78">
        <v>1346.6679999999999</v>
      </c>
      <c r="L59" s="78">
        <v>1573.4443000000001</v>
      </c>
      <c r="M59" s="78">
        <v>1154.0171</v>
      </c>
      <c r="O59" s="13">
        <f t="shared" si="12"/>
        <v>41168</v>
      </c>
      <c r="P59" s="2">
        <f t="shared" si="13"/>
        <v>-0.19469632550997873</v>
      </c>
      <c r="Q59" s="2">
        <f t="shared" si="14"/>
        <v>-0.23392354117877401</v>
      </c>
      <c r="R59" s="2">
        <f t="shared" si="15"/>
        <v>-0.19062796189303932</v>
      </c>
      <c r="S59" s="2">
        <f t="shared" si="16"/>
        <v>-0.26867848941135852</v>
      </c>
      <c r="T59" s="2">
        <f t="shared" si="17"/>
        <v>-7.0723721559453834E-2</v>
      </c>
      <c r="V59" s="13">
        <f t="shared" si="6"/>
        <v>41532</v>
      </c>
      <c r="W59" s="79">
        <f t="shared" si="10"/>
        <v>3.7150104323323552E-2</v>
      </c>
      <c r="X59" s="79">
        <f t="shared" si="10"/>
        <v>0.40146832053603942</v>
      </c>
      <c r="Y59" s="79">
        <f t="shared" si="10"/>
        <v>-7.43979901726739E-2</v>
      </c>
      <c r="Z59" s="79">
        <f t="shared" si="10"/>
        <v>0.36910925025411845</v>
      </c>
      <c r="AA59" s="79">
        <f t="shared" si="10"/>
        <v>1.2023204943423496</v>
      </c>
      <c r="AC59" s="20"/>
      <c r="AD59" s="21"/>
      <c r="AE59" s="21"/>
      <c r="AF59" s="21"/>
      <c r="AG59" s="2"/>
      <c r="AH59" s="2"/>
    </row>
    <row r="60" spans="8:34">
      <c r="H60" s="124">
        <v>41175</v>
      </c>
      <c r="I60" s="78">
        <v>2199.0630000000001</v>
      </c>
      <c r="J60" s="78">
        <v>1523.9187999999999</v>
      </c>
      <c r="K60" s="78">
        <v>1247.1780000000001</v>
      </c>
      <c r="L60" s="78">
        <v>1486.7202</v>
      </c>
      <c r="M60" s="78">
        <v>1106.6837</v>
      </c>
      <c r="O60" s="13">
        <f t="shared" si="12"/>
        <v>41175</v>
      </c>
      <c r="P60" s="2">
        <f t="shared" si="13"/>
        <v>-0.2352056173737942</v>
      </c>
      <c r="Q60" s="2">
        <f t="shared" si="14"/>
        <v>-0.2772111308586962</v>
      </c>
      <c r="R60" s="2">
        <f t="shared" si="15"/>
        <v>-0.25042326709911933</v>
      </c>
      <c r="S60" s="2">
        <f t="shared" si="16"/>
        <v>-0.30898700228114384</v>
      </c>
      <c r="T60" s="2">
        <f t="shared" si="17"/>
        <v>-0.10883910632969496</v>
      </c>
      <c r="V60" s="13">
        <f t="shared" si="6"/>
        <v>41539</v>
      </c>
      <c r="W60" s="79">
        <f t="shared" si="10"/>
        <v>1.3650999624544413E-2</v>
      </c>
      <c r="X60" s="79">
        <f t="shared" si="10"/>
        <v>0.41784378980106829</v>
      </c>
      <c r="Y60" s="79">
        <f t="shared" si="10"/>
        <v>-4.982444050890189E-2</v>
      </c>
      <c r="Z60" s="79">
        <f t="shared" si="10"/>
        <v>0.37218165610949305</v>
      </c>
      <c r="AA60" s="79">
        <f t="shared" si="10"/>
        <v>1.2691160982229701</v>
      </c>
      <c r="AC60" s="20"/>
      <c r="AD60" s="21"/>
      <c r="AE60" s="21"/>
      <c r="AF60" s="21"/>
      <c r="AG60" s="2"/>
      <c r="AH60" s="2"/>
    </row>
    <row r="61" spans="8:34">
      <c r="H61" s="124">
        <v>41182</v>
      </c>
      <c r="I61" s="78">
        <v>2293.1060000000002</v>
      </c>
      <c r="J61" s="78">
        <v>1566.9</v>
      </c>
      <c r="K61" s="78">
        <v>1311.14</v>
      </c>
      <c r="L61" s="78">
        <v>1523.77</v>
      </c>
      <c r="M61" s="78">
        <v>1122.1358</v>
      </c>
      <c r="O61" s="13">
        <f t="shared" si="12"/>
        <v>41182</v>
      </c>
      <c r="P61" s="2">
        <f t="shared" si="13"/>
        <v>-0.20249916097608467</v>
      </c>
      <c r="Q61" s="2">
        <f t="shared" si="14"/>
        <v>-0.25682531178333845</v>
      </c>
      <c r="R61" s="2">
        <f t="shared" si="15"/>
        <v>-0.21198093810533802</v>
      </c>
      <c r="S61" s="2">
        <f t="shared" si="16"/>
        <v>-0.2917666178652436</v>
      </c>
      <c r="T61" s="2">
        <f t="shared" si="17"/>
        <v>-9.6396249129319656E-2</v>
      </c>
      <c r="V61" s="13">
        <f t="shared" si="6"/>
        <v>41546</v>
      </c>
      <c r="W61" s="79">
        <f t="shared" si="10"/>
        <v>-1.9918733235240182E-3</v>
      </c>
      <c r="X61" s="79">
        <f t="shared" si="10"/>
        <v>0.46457233081415583</v>
      </c>
      <c r="Y61" s="79">
        <f t="shared" si="10"/>
        <v>-0.10716259662675143</v>
      </c>
      <c r="Z61" s="79">
        <f t="shared" si="10"/>
        <v>0.42454902645753312</v>
      </c>
      <c r="AA61" s="79">
        <f t="shared" si="10"/>
        <v>1.4145594910653778</v>
      </c>
      <c r="AC61" s="20"/>
      <c r="AD61" s="21"/>
      <c r="AE61" s="21"/>
      <c r="AF61" s="21"/>
      <c r="AG61" s="2"/>
      <c r="AH61" s="2"/>
    </row>
    <row r="62" spans="8:34">
      <c r="H62" s="124">
        <v>41196</v>
      </c>
      <c r="I62" s="78">
        <v>2304.5309999999999</v>
      </c>
      <c r="J62" s="78">
        <v>1564.46</v>
      </c>
      <c r="K62" s="78">
        <v>1314.69</v>
      </c>
      <c r="L62" s="78">
        <v>1518.66</v>
      </c>
      <c r="M62" s="78">
        <v>1122.3014000000001</v>
      </c>
      <c r="O62" s="13">
        <f t="shared" si="12"/>
        <v>41196</v>
      </c>
      <c r="P62" s="2">
        <f t="shared" si="13"/>
        <v>-0.19852575238274095</v>
      </c>
      <c r="Q62" s="2">
        <f t="shared" si="14"/>
        <v>-0.25798259446841643</v>
      </c>
      <c r="R62" s="2">
        <f t="shared" si="15"/>
        <v>-0.20984732333519451</v>
      </c>
      <c r="S62" s="2">
        <f t="shared" si="16"/>
        <v>-0.2941416958512314</v>
      </c>
      <c r="T62" s="2">
        <f t="shared" si="17"/>
        <v>-9.626289915408115E-2</v>
      </c>
      <c r="V62" s="13">
        <f t="shared" si="6"/>
        <v>41553</v>
      </c>
      <c r="W62" s="79">
        <f t="shared" si="10"/>
        <v>3.8695681343603461E-3</v>
      </c>
      <c r="X62" s="79">
        <f t="shared" si="10"/>
        <v>0.49767498954538736</v>
      </c>
      <c r="Y62" s="79">
        <f t="shared" si="10"/>
        <v>-0.10443221907712597</v>
      </c>
      <c r="Z62" s="79">
        <f t="shared" si="10"/>
        <v>0.45379281698727469</v>
      </c>
      <c r="AA62" s="79">
        <f t="shared" si="10"/>
        <v>1.5032620921117519</v>
      </c>
      <c r="AC62" s="20"/>
      <c r="AD62" s="21"/>
      <c r="AE62" s="21"/>
      <c r="AF62" s="21"/>
      <c r="AG62" s="2"/>
      <c r="AH62" s="2"/>
    </row>
    <row r="63" spans="8:34">
      <c r="H63" s="124">
        <v>41203</v>
      </c>
      <c r="I63" s="78">
        <v>2332.4699999999998</v>
      </c>
      <c r="J63" s="78">
        <v>1545.86</v>
      </c>
      <c r="K63" s="78">
        <v>1314.68</v>
      </c>
      <c r="L63" s="78">
        <v>1493.73</v>
      </c>
      <c r="M63" s="78">
        <v>1116.0943</v>
      </c>
      <c r="O63" s="13">
        <f t="shared" si="12"/>
        <v>41203</v>
      </c>
      <c r="P63" s="2">
        <f t="shared" si="13"/>
        <v>-0.1888090729350882</v>
      </c>
      <c r="Q63" s="2">
        <f t="shared" si="14"/>
        <v>-0.26680450346122386</v>
      </c>
      <c r="R63" s="2">
        <f t="shared" si="15"/>
        <v>-0.20985333351764557</v>
      </c>
      <c r="S63" s="2">
        <f t="shared" si="16"/>
        <v>-0.30572891584940665</v>
      </c>
      <c r="T63" s="2">
        <f t="shared" si="17"/>
        <v>-0.1012611879904497</v>
      </c>
      <c r="V63" s="13">
        <f t="shared" si="6"/>
        <v>41560</v>
      </c>
      <c r="W63" s="79">
        <f t="shared" si="10"/>
        <v>2.8651722616221287E-2</v>
      </c>
      <c r="X63" s="79">
        <f t="shared" si="10"/>
        <v>0.57230263837852546</v>
      </c>
      <c r="Y63" s="79">
        <f t="shared" si="10"/>
        <v>-4.4363761268221946E-2</v>
      </c>
      <c r="Z63" s="79">
        <f t="shared" si="10"/>
        <v>0.53478532747199425</v>
      </c>
      <c r="AA63" s="79">
        <f t="shared" si="10"/>
        <v>1.5709413621376145</v>
      </c>
      <c r="AC63" s="20"/>
      <c r="AD63" s="21"/>
      <c r="AE63" s="21"/>
      <c r="AF63" s="21"/>
      <c r="AG63" s="2"/>
      <c r="AH63" s="2"/>
    </row>
    <row r="64" spans="8:34">
      <c r="H64" s="124">
        <v>41210</v>
      </c>
      <c r="I64" s="78">
        <v>2247.9070000000002</v>
      </c>
      <c r="J64" s="78">
        <v>1490.61</v>
      </c>
      <c r="K64" s="78">
        <v>1282.7</v>
      </c>
      <c r="L64" s="78">
        <v>1438.07</v>
      </c>
      <c r="M64" s="78">
        <v>1067.27</v>
      </c>
      <c r="O64" s="13">
        <f t="shared" si="12"/>
        <v>41210</v>
      </c>
      <c r="P64" s="2">
        <f t="shared" si="13"/>
        <v>-0.21821855660064016</v>
      </c>
      <c r="Q64" s="2">
        <f t="shared" si="14"/>
        <v>-0.29300936753932116</v>
      </c>
      <c r="R64" s="2">
        <f t="shared" si="15"/>
        <v>-0.2290738969962911</v>
      </c>
      <c r="S64" s="2">
        <f t="shared" si="16"/>
        <v>-0.33159913907838512</v>
      </c>
      <c r="T64" s="2">
        <f t="shared" si="17"/>
        <v>-0.14057712516457366</v>
      </c>
      <c r="V64" s="13">
        <f t="shared" si="6"/>
        <v>41567</v>
      </c>
      <c r="W64" s="79">
        <f t="shared" si="10"/>
        <v>1.0960720508085942E-2</v>
      </c>
      <c r="X64" s="79">
        <f t="shared" si="10"/>
        <v>0.53577958019363692</v>
      </c>
      <c r="Y64" s="79">
        <f t="shared" si="10"/>
        <v>-6.8937235073422753E-2</v>
      </c>
      <c r="Z64" s="79">
        <f t="shared" si="10"/>
        <v>0.50149803900902779</v>
      </c>
      <c r="AA64" s="79">
        <f t="shared" si="10"/>
        <v>1.5032967328009685</v>
      </c>
      <c r="AC64" s="20"/>
      <c r="AD64" s="21"/>
      <c r="AE64" s="21"/>
      <c r="AF64" s="21"/>
      <c r="AG64" s="2"/>
      <c r="AH64" s="2"/>
    </row>
    <row r="65" spans="8:34">
      <c r="H65" s="124">
        <v>41217</v>
      </c>
      <c r="I65" s="78">
        <v>2306.7739999999999</v>
      </c>
      <c r="J65" s="78">
        <v>1493.75</v>
      </c>
      <c r="K65" s="78">
        <v>1282.7</v>
      </c>
      <c r="L65" s="78">
        <v>1432.64</v>
      </c>
      <c r="M65" s="78">
        <v>1103.5782999999999</v>
      </c>
      <c r="O65" s="13">
        <f t="shared" si="12"/>
        <v>41217</v>
      </c>
      <c r="P65" s="2">
        <f t="shared" si="13"/>
        <v>-0.1977456775052906</v>
      </c>
      <c r="Q65" s="2">
        <f t="shared" si="14"/>
        <v>-0.29152007752655684</v>
      </c>
      <c r="R65" s="2">
        <f t="shared" si="15"/>
        <v>-0.2290738969962911</v>
      </c>
      <c r="S65" s="2">
        <f t="shared" si="16"/>
        <v>-0.3341229499323799</v>
      </c>
      <c r="T65" s="2">
        <f t="shared" si="17"/>
        <v>-0.1113397404668055</v>
      </c>
      <c r="V65" s="13">
        <f t="shared" si="6"/>
        <v>41574</v>
      </c>
      <c r="W65" s="79">
        <f t="shared" si="10"/>
        <v>-1.2998015210744729E-2</v>
      </c>
      <c r="X65" s="79">
        <f t="shared" si="10"/>
        <v>0.42749796870453438</v>
      </c>
      <c r="Y65" s="79">
        <f t="shared" si="10"/>
        <v>-8.2589198680121712E-2</v>
      </c>
      <c r="Z65" s="79">
        <f t="shared" si="10"/>
        <v>0.39680686797750697</v>
      </c>
      <c r="AA65" s="79">
        <f t="shared" ref="AA65:AA106" si="18">M115/M$54-1</f>
        <v>1.2622423152822799</v>
      </c>
      <c r="AC65" s="20"/>
      <c r="AD65" s="21"/>
      <c r="AE65" s="21"/>
      <c r="AF65" s="21"/>
      <c r="AG65" s="2"/>
      <c r="AH65" s="2"/>
    </row>
    <row r="66" spans="8:34">
      <c r="H66" s="124">
        <v>41224</v>
      </c>
      <c r="I66" s="78">
        <v>2240.924</v>
      </c>
      <c r="J66" s="78">
        <v>1436.59</v>
      </c>
      <c r="K66" s="78">
        <v>1229.4000000000001</v>
      </c>
      <c r="L66" s="78">
        <v>1376.25</v>
      </c>
      <c r="M66" s="78">
        <v>1071.8958</v>
      </c>
      <c r="O66" s="13">
        <f t="shared" si="12"/>
        <v>41224</v>
      </c>
      <c r="P66" s="2">
        <f t="shared" si="13"/>
        <v>-0.22064711784416935</v>
      </c>
      <c r="Q66" s="2">
        <f t="shared" si="14"/>
        <v>-0.31863084731305524</v>
      </c>
      <c r="R66" s="2">
        <f t="shared" si="15"/>
        <v>-0.26110816946070026</v>
      </c>
      <c r="S66" s="2">
        <f t="shared" si="16"/>
        <v>-0.3603324700164996</v>
      </c>
      <c r="T66" s="2">
        <f t="shared" si="17"/>
        <v>-0.13685218364610718</v>
      </c>
      <c r="V66" s="13">
        <f t="shared" si="6"/>
        <v>41581</v>
      </c>
      <c r="W66" s="79">
        <f t="shared" si="10"/>
        <v>-6.1635561356158108E-3</v>
      </c>
      <c r="X66" s="79">
        <f t="shared" si="10"/>
        <v>0.36096077492928225</v>
      </c>
      <c r="Y66" s="79">
        <f t="shared" si="10"/>
        <v>-6.8937159214851662E-2</v>
      </c>
      <c r="Z66" s="79">
        <f t="shared" si="10"/>
        <v>0.32428137405903601</v>
      </c>
      <c r="AA66" s="79">
        <f t="shared" si="18"/>
        <v>1.1151362632346915</v>
      </c>
      <c r="AC66" s="20"/>
      <c r="AD66" s="21"/>
      <c r="AE66" s="21"/>
      <c r="AF66" s="21"/>
      <c r="AG66" s="2"/>
      <c r="AH66" s="2"/>
    </row>
    <row r="67" spans="8:34">
      <c r="H67" s="124">
        <v>41231</v>
      </c>
      <c r="I67" s="78">
        <v>2177.2399999999998</v>
      </c>
      <c r="J67" s="78">
        <v>1364.03</v>
      </c>
      <c r="K67" s="78">
        <v>1168.99</v>
      </c>
      <c r="L67" s="78">
        <v>1306.01</v>
      </c>
      <c r="M67" s="78">
        <v>1018.4218</v>
      </c>
      <c r="O67" s="13">
        <f t="shared" si="12"/>
        <v>41231</v>
      </c>
      <c r="P67" s="2">
        <f t="shared" si="13"/>
        <v>-0.24279526251449812</v>
      </c>
      <c r="Q67" s="2">
        <f t="shared" si="14"/>
        <v>-0.35304577830865225</v>
      </c>
      <c r="R67" s="2">
        <f t="shared" si="15"/>
        <v>-0.29741568164784782</v>
      </c>
      <c r="S67" s="2">
        <f t="shared" si="16"/>
        <v>-0.39297933454404987</v>
      </c>
      <c r="T67" s="2">
        <f t="shared" si="17"/>
        <v>-0.17991230789671819</v>
      </c>
      <c r="V67" s="13">
        <f t="shared" si="6"/>
        <v>41588</v>
      </c>
      <c r="W67" s="79">
        <f t="shared" si="10"/>
        <v>-3.8256469108670088E-2</v>
      </c>
      <c r="X67" s="79">
        <f t="shared" si="10"/>
        <v>0.33485703019037727</v>
      </c>
      <c r="Y67" s="79">
        <f t="shared" si="10"/>
        <v>-9.6241010569678265E-2</v>
      </c>
      <c r="Z67" s="79">
        <f t="shared" si="10"/>
        <v>0.31086029888789879</v>
      </c>
      <c r="AA67" s="79">
        <f t="shared" si="18"/>
        <v>1.0265571107149287</v>
      </c>
      <c r="AC67" s="20"/>
      <c r="AD67" s="21"/>
      <c r="AE67" s="21"/>
      <c r="AF67" s="21"/>
      <c r="AG67" s="2"/>
      <c r="AH67" s="2"/>
    </row>
    <row r="68" spans="8:34">
      <c r="H68" s="124">
        <v>41238</v>
      </c>
      <c r="I68" s="78">
        <v>2192.6759999999999</v>
      </c>
      <c r="J68" s="78">
        <v>1370.55</v>
      </c>
      <c r="K68" s="78">
        <v>1154.77</v>
      </c>
      <c r="L68" s="78">
        <v>1317.37</v>
      </c>
      <c r="M68" s="78">
        <v>1027.2358999999999</v>
      </c>
      <c r="O68" s="13">
        <f t="shared" ref="O68:O99" si="19">H68</f>
        <v>41238</v>
      </c>
      <c r="P68" s="2">
        <f t="shared" si="13"/>
        <v>-0.23742690058479532</v>
      </c>
      <c r="Q68" s="2">
        <f t="shared" si="14"/>
        <v>-0.34995336719934556</v>
      </c>
      <c r="R68" s="2">
        <f t="shared" si="15"/>
        <v>-0.3059621610933243</v>
      </c>
      <c r="S68" s="2">
        <f t="shared" si="16"/>
        <v>-0.38769931772979915</v>
      </c>
      <c r="T68" s="2">
        <f t="shared" si="17"/>
        <v>-0.17281472325451253</v>
      </c>
      <c r="V68" s="13">
        <f t="shared" si="6"/>
        <v>41595</v>
      </c>
      <c r="W68" s="79">
        <f t="shared" si="10"/>
        <v>-2.0425869183927969E-2</v>
      </c>
      <c r="X68" s="79">
        <f t="shared" si="10"/>
        <v>0.38356302740142056</v>
      </c>
      <c r="Y68" s="79">
        <f t="shared" si="10"/>
        <v>-0.10443214321855476</v>
      </c>
      <c r="Z68" s="79">
        <f t="shared" si="10"/>
        <v>0.36226609386045161</v>
      </c>
      <c r="AA68" s="79">
        <f t="shared" si="18"/>
        <v>1.134568093972586</v>
      </c>
      <c r="AC68" s="20"/>
      <c r="AD68" s="21"/>
      <c r="AE68" s="21"/>
      <c r="AF68" s="21"/>
      <c r="AG68" s="2"/>
      <c r="AH68" s="2"/>
    </row>
    <row r="69" spans="8:34">
      <c r="H69" s="124">
        <v>41245</v>
      </c>
      <c r="I69" s="78">
        <v>2139.6610000000001</v>
      </c>
      <c r="J69" s="78">
        <v>1280.69</v>
      </c>
      <c r="K69" s="78">
        <v>1126.3499999999999</v>
      </c>
      <c r="L69" s="78">
        <v>1220.24</v>
      </c>
      <c r="M69" s="78">
        <v>944.83439999999996</v>
      </c>
      <c r="O69" s="13">
        <f t="shared" si="19"/>
        <v>41245</v>
      </c>
      <c r="P69" s="2">
        <f t="shared" ref="P69:P100" si="20">I69/I$4-1</f>
        <v>-0.25586455980371181</v>
      </c>
      <c r="Q69" s="2">
        <f t="shared" ref="Q69:Q100" si="21">J69/J$4-1</f>
        <v>-0.39257362215061831</v>
      </c>
      <c r="R69" s="2">
        <f t="shared" ref="R69:R100" si="22">K69/K$4-1</f>
        <v>-0.32304309961937527</v>
      </c>
      <c r="S69" s="2">
        <f t="shared" ref="S69:S100" si="23">L69/L$4-1</f>
        <v>-0.43284439107206785</v>
      </c>
      <c r="T69" s="2">
        <f t="shared" ref="T69:T100" si="24">M69/M$4-1</f>
        <v>-0.23916881736448592</v>
      </c>
      <c r="V69" s="13">
        <f t="shared" ref="V69:V106" si="25">H119</f>
        <v>41602</v>
      </c>
      <c r="W69" s="79">
        <f t="shared" si="10"/>
        <v>-7.4549401167045559E-4</v>
      </c>
      <c r="X69" s="79">
        <f t="shared" si="10"/>
        <v>0.44133564633357114</v>
      </c>
      <c r="Y69" s="79">
        <f t="shared" si="10"/>
        <v>-9.0780103753284935E-2</v>
      </c>
      <c r="Z69" s="79">
        <f t="shared" si="10"/>
        <v>0.43604740405399856</v>
      </c>
      <c r="AA69" s="79">
        <f t="shared" si="18"/>
        <v>1.1702563589368711</v>
      </c>
      <c r="AC69" s="20"/>
      <c r="AD69" s="21"/>
      <c r="AE69" s="21"/>
      <c r="AF69" s="21"/>
      <c r="AG69" s="2"/>
      <c r="AH69" s="2"/>
    </row>
    <row r="70" spans="8:34">
      <c r="H70" s="124">
        <v>41252</v>
      </c>
      <c r="I70" s="78">
        <v>2246.7570000000001</v>
      </c>
      <c r="J70" s="78">
        <v>1349.22</v>
      </c>
      <c r="K70" s="78">
        <v>1193.8499999999999</v>
      </c>
      <c r="L70" s="78">
        <v>1285.96</v>
      </c>
      <c r="M70" s="78">
        <v>985.45</v>
      </c>
      <c r="O70" s="13">
        <f t="shared" si="19"/>
        <v>41252</v>
      </c>
      <c r="P70" s="2">
        <f t="shared" si="20"/>
        <v>-0.21861850582447784</v>
      </c>
      <c r="Q70" s="2">
        <f t="shared" si="21"/>
        <v>-0.36007010477012957</v>
      </c>
      <c r="R70" s="2">
        <f t="shared" si="22"/>
        <v>-0.28247436807439175</v>
      </c>
      <c r="S70" s="2">
        <f t="shared" si="23"/>
        <v>-0.40229837830511739</v>
      </c>
      <c r="T70" s="2">
        <f t="shared" si="24"/>
        <v>-0.20646296437961253</v>
      </c>
      <c r="V70" s="13">
        <f t="shared" si="25"/>
        <v>41609</v>
      </c>
      <c r="W70" s="79">
        <f t="shared" ref="W70:Z106" si="26">I120/I$54-1</f>
        <v>1.6332111123195547E-2</v>
      </c>
      <c r="X70" s="79">
        <f t="shared" si="26"/>
        <v>0.50042260486016255</v>
      </c>
      <c r="Y70" s="79">
        <f t="shared" si="26"/>
        <v>-6.0745950707403962E-2</v>
      </c>
      <c r="Z70" s="79">
        <f t="shared" si="26"/>
        <v>0.4889515941026743</v>
      </c>
      <c r="AA70" s="79">
        <f t="shared" si="18"/>
        <v>1.298360350098144</v>
      </c>
      <c r="AC70" s="20"/>
      <c r="AD70" s="21"/>
      <c r="AE70" s="21"/>
      <c r="AF70" s="21"/>
      <c r="AG70" s="2"/>
      <c r="AH70" s="2"/>
    </row>
    <row r="71" spans="8:34">
      <c r="H71" s="124">
        <v>41259</v>
      </c>
      <c r="I71" s="78">
        <v>2355.8649999999998</v>
      </c>
      <c r="J71" s="78">
        <v>1390.48</v>
      </c>
      <c r="K71" s="78">
        <v>1218.72</v>
      </c>
      <c r="L71" s="78">
        <v>1328.06</v>
      </c>
      <c r="M71" s="78">
        <v>1018.7</v>
      </c>
      <c r="O71" s="13">
        <f t="shared" si="19"/>
        <v>41259</v>
      </c>
      <c r="P71" s="2">
        <f t="shared" si="20"/>
        <v>-0.18067271459449497</v>
      </c>
      <c r="Q71" s="2">
        <f t="shared" si="21"/>
        <v>-0.34050064428393423</v>
      </c>
      <c r="R71" s="2">
        <f t="shared" si="22"/>
        <v>-0.2675270443184844</v>
      </c>
      <c r="S71" s="2">
        <f t="shared" si="23"/>
        <v>-0.38273071035793826</v>
      </c>
      <c r="T71" s="2">
        <f t="shared" si="24"/>
        <v>-0.1796882863803454</v>
      </c>
      <c r="V71" s="13">
        <f t="shared" si="25"/>
        <v>41616</v>
      </c>
      <c r="W71" s="79">
        <f t="shared" si="26"/>
        <v>2.1892271323149526E-2</v>
      </c>
      <c r="X71" s="79">
        <f t="shared" si="26"/>
        <v>0.41796813211450301</v>
      </c>
      <c r="Y71" s="79">
        <f t="shared" si="26"/>
        <v>-7.4397914314102698E-2</v>
      </c>
      <c r="Z71" s="79">
        <f t="shared" si="26"/>
        <v>0.41038105199958519</v>
      </c>
      <c r="AA71" s="79">
        <f t="shared" si="18"/>
        <v>1.1108851278133476</v>
      </c>
      <c r="AC71" s="20"/>
      <c r="AD71" s="21"/>
      <c r="AE71" s="21"/>
      <c r="AF71" s="21"/>
      <c r="AG71" s="2"/>
      <c r="AH71" s="2"/>
    </row>
    <row r="72" spans="8:34">
      <c r="H72" s="124">
        <v>41266</v>
      </c>
      <c r="I72" s="78">
        <v>2372.002</v>
      </c>
      <c r="J72" s="78">
        <v>1398.83</v>
      </c>
      <c r="K72" s="78">
        <v>1204.52</v>
      </c>
      <c r="L72" s="78">
        <v>1338.26</v>
      </c>
      <c r="M72" s="78">
        <v>1041.43</v>
      </c>
      <c r="O72" s="13">
        <f t="shared" si="19"/>
        <v>41266</v>
      </c>
      <c r="P72" s="2">
        <f t="shared" si="20"/>
        <v>-0.17506055752921801</v>
      </c>
      <c r="Q72" s="2">
        <f t="shared" si="21"/>
        <v>-0.33654027116081908</v>
      </c>
      <c r="R72" s="2">
        <f t="shared" si="22"/>
        <v>-0.27606150339905877</v>
      </c>
      <c r="S72" s="2">
        <f t="shared" si="23"/>
        <v>-0.37798985019021303</v>
      </c>
      <c r="T72" s="2">
        <f t="shared" si="24"/>
        <v>-0.16138487492400422</v>
      </c>
      <c r="V72" s="13">
        <f t="shared" si="25"/>
        <v>41623</v>
      </c>
      <c r="W72" s="79">
        <f t="shared" si="26"/>
        <v>2.8702977933960927E-3</v>
      </c>
      <c r="X72" s="79">
        <f t="shared" si="26"/>
        <v>0.42478056443778045</v>
      </c>
      <c r="Y72" s="79">
        <f t="shared" si="26"/>
        <v>-9.0780179611855916E-2</v>
      </c>
      <c r="Z72" s="79">
        <f t="shared" si="26"/>
        <v>0.40601165556503416</v>
      </c>
      <c r="AA72" s="79">
        <f t="shared" si="18"/>
        <v>1.2008349814259254</v>
      </c>
      <c r="AC72" s="20"/>
      <c r="AD72" s="21"/>
      <c r="AE72" s="21"/>
      <c r="AF72" s="21"/>
      <c r="AG72" s="2"/>
      <c r="AH72" s="2"/>
    </row>
    <row r="73" spans="8:34">
      <c r="H73" s="124">
        <v>41273</v>
      </c>
      <c r="I73" s="78">
        <v>2480.049</v>
      </c>
      <c r="J73" s="78">
        <v>1466.8</v>
      </c>
      <c r="K73" s="78">
        <v>1232.95</v>
      </c>
      <c r="L73" s="78">
        <v>1416.17</v>
      </c>
      <c r="M73" s="78">
        <v>1079.1300000000001</v>
      </c>
      <c r="O73" s="13">
        <f t="shared" si="19"/>
        <v>41273</v>
      </c>
      <c r="P73" s="2">
        <f t="shared" si="20"/>
        <v>-0.13748376293096698</v>
      </c>
      <c r="Q73" s="2">
        <f t="shared" si="21"/>
        <v>-0.30430235964247943</v>
      </c>
      <c r="R73" s="2">
        <f t="shared" si="22"/>
        <v>-0.25897455469055675</v>
      </c>
      <c r="S73" s="2">
        <f t="shared" si="23"/>
        <v>-0.34177804473261841</v>
      </c>
      <c r="T73" s="2">
        <f t="shared" si="24"/>
        <v>-0.13102681896694024</v>
      </c>
      <c r="V73" s="13">
        <f t="shared" si="25"/>
        <v>41630</v>
      </c>
      <c r="W73" s="79">
        <f t="shared" si="26"/>
        <v>-5.0678174527273967E-2</v>
      </c>
      <c r="X73" s="79">
        <f t="shared" si="26"/>
        <v>0.35439219346519124</v>
      </c>
      <c r="Y73" s="79">
        <f t="shared" si="26"/>
        <v>-0.12627523947413033</v>
      </c>
      <c r="Z73" s="79">
        <f t="shared" si="26"/>
        <v>0.33693781132807388</v>
      </c>
      <c r="AA73" s="79">
        <f t="shared" si="18"/>
        <v>1.0781690152083891</v>
      </c>
      <c r="AC73" s="20"/>
      <c r="AD73" s="21"/>
      <c r="AE73" s="21"/>
      <c r="AF73" s="21"/>
      <c r="AG73" s="2"/>
      <c r="AH73" s="2"/>
    </row>
    <row r="74" spans="8:34">
      <c r="H74" s="124">
        <v>41280</v>
      </c>
      <c r="I74" s="78">
        <v>2524.4090000000001</v>
      </c>
      <c r="J74" s="78">
        <v>1474.69</v>
      </c>
      <c r="K74" s="78">
        <v>1240.06</v>
      </c>
      <c r="L74" s="78">
        <v>1428.9</v>
      </c>
      <c r="M74" s="78">
        <v>1065.45</v>
      </c>
      <c r="O74" s="13">
        <f t="shared" si="19"/>
        <v>41280</v>
      </c>
      <c r="P74" s="2">
        <f t="shared" si="20"/>
        <v>-0.12205615634884603</v>
      </c>
      <c r="Q74" s="2">
        <f t="shared" si="21"/>
        <v>-0.30056016276327235</v>
      </c>
      <c r="R74" s="2">
        <f t="shared" si="22"/>
        <v>-0.25470131496781856</v>
      </c>
      <c r="S74" s="2">
        <f t="shared" si="23"/>
        <v>-0.3358612653272125</v>
      </c>
      <c r="T74" s="2">
        <f t="shared" si="24"/>
        <v>-0.14204268648663887</v>
      </c>
      <c r="V74" s="13">
        <f t="shared" si="25"/>
        <v>41637</v>
      </c>
      <c r="W74" s="79">
        <f t="shared" si="26"/>
        <v>-4.0117912233394226E-2</v>
      </c>
      <c r="X74" s="79">
        <f t="shared" si="26"/>
        <v>0.3669496858846033</v>
      </c>
      <c r="Y74" s="79">
        <f t="shared" si="26"/>
        <v>-0.12627531533270131</v>
      </c>
      <c r="Z74" s="79">
        <f t="shared" si="26"/>
        <v>0.33924551454187712</v>
      </c>
      <c r="AA74" s="79">
        <f t="shared" si="18"/>
        <v>1.1562999162709198</v>
      </c>
      <c r="AC74" s="20"/>
      <c r="AD74" s="21"/>
      <c r="AE74" s="21"/>
      <c r="AF74" s="21"/>
      <c r="AG74" s="2"/>
      <c r="AH74" s="2"/>
    </row>
    <row r="75" spans="8:34">
      <c r="H75" s="124">
        <v>41287</v>
      </c>
      <c r="I75" s="78">
        <v>2483.23</v>
      </c>
      <c r="J75" s="78">
        <v>1537.77</v>
      </c>
      <c r="K75" s="78">
        <v>1232.95</v>
      </c>
      <c r="L75" s="78">
        <v>1492.54</v>
      </c>
      <c r="M75" s="78">
        <v>1171.3399999999999</v>
      </c>
      <c r="O75" s="13">
        <f t="shared" si="19"/>
        <v>41287</v>
      </c>
      <c r="P75" s="2">
        <f t="shared" si="20"/>
        <v>-0.13637746859963862</v>
      </c>
      <c r="Q75" s="2">
        <f t="shared" si="21"/>
        <v>-0.27064155957691272</v>
      </c>
      <c r="R75" s="2">
        <f t="shared" si="22"/>
        <v>-0.25897455469055675</v>
      </c>
      <c r="S75" s="2">
        <f t="shared" si="23"/>
        <v>-0.30628201620230799</v>
      </c>
      <c r="T75" s="2">
        <f t="shared" si="24"/>
        <v>-5.6774396160551577E-2</v>
      </c>
      <c r="V75" s="13">
        <f t="shared" si="25"/>
        <v>41644</v>
      </c>
      <c r="W75" s="79">
        <f t="shared" si="26"/>
        <v>-4.5409711257543006E-2</v>
      </c>
      <c r="X75" s="79">
        <f t="shared" si="26"/>
        <v>0.40167152958536123</v>
      </c>
      <c r="Y75" s="79">
        <f t="shared" si="26"/>
        <v>-0.13446652384014912</v>
      </c>
      <c r="Z75" s="79">
        <f t="shared" si="26"/>
        <v>0.37968366610824544</v>
      </c>
      <c r="AA75" s="79">
        <f t="shared" si="18"/>
        <v>1.2176794624741358</v>
      </c>
      <c r="AC75" s="20"/>
      <c r="AD75" s="21"/>
      <c r="AE75" s="21"/>
      <c r="AF75" s="21"/>
      <c r="AG75" s="2"/>
      <c r="AH75" s="2"/>
    </row>
    <row r="76" spans="8:34">
      <c r="H76" s="124">
        <v>41294</v>
      </c>
      <c r="I76" s="78">
        <v>2595.4389999999999</v>
      </c>
      <c r="J76" s="78">
        <v>1586.96</v>
      </c>
      <c r="K76" s="78">
        <v>1275.5899999999999</v>
      </c>
      <c r="L76" s="78">
        <v>1539.03</v>
      </c>
      <c r="M76" s="78">
        <v>1209.79</v>
      </c>
      <c r="O76" s="13">
        <f t="shared" si="19"/>
        <v>41294</v>
      </c>
      <c r="P76" s="2">
        <f t="shared" si="20"/>
        <v>-9.7353205593029069E-2</v>
      </c>
      <c r="Q76" s="2">
        <f t="shared" si="21"/>
        <v>-0.24731093036421392</v>
      </c>
      <c r="R76" s="2">
        <f t="shared" si="22"/>
        <v>-0.23334713671902951</v>
      </c>
      <c r="S76" s="2">
        <f t="shared" si="23"/>
        <v>-0.2846739192221569</v>
      </c>
      <c r="T76" s="2">
        <f t="shared" si="24"/>
        <v>-2.5812400098240929E-2</v>
      </c>
      <c r="V76" s="13">
        <f t="shared" si="25"/>
        <v>41651</v>
      </c>
      <c r="W76" s="79">
        <f t="shared" si="26"/>
        <v>-8.1216759572138919E-2</v>
      </c>
      <c r="X76" s="79">
        <f t="shared" si="26"/>
        <v>0.35989378431537777</v>
      </c>
      <c r="Y76" s="79">
        <f t="shared" si="26"/>
        <v>-0.1808830939009255</v>
      </c>
      <c r="Z76" s="79">
        <f t="shared" si="26"/>
        <v>0.32455399197502444</v>
      </c>
      <c r="AA76" s="79">
        <f t="shared" si="18"/>
        <v>1.2492050243456454</v>
      </c>
      <c r="AC76" s="20"/>
      <c r="AD76" s="21"/>
      <c r="AE76" s="21"/>
      <c r="AF76" s="21"/>
      <c r="AG76" s="2"/>
      <c r="AH76" s="2"/>
    </row>
    <row r="77" spans="8:34">
      <c r="H77" s="124">
        <v>41301</v>
      </c>
      <c r="I77" s="78">
        <v>2571.674</v>
      </c>
      <c r="J77" s="78">
        <v>1543.41</v>
      </c>
      <c r="K77" s="78">
        <v>1229.3900000000001</v>
      </c>
      <c r="L77" s="78">
        <v>1500.84</v>
      </c>
      <c r="M77" s="78">
        <v>1174.5999999999999</v>
      </c>
      <c r="O77" s="13">
        <f t="shared" si="19"/>
        <v>41301</v>
      </c>
      <c r="P77" s="2">
        <f t="shared" si="20"/>
        <v>-0.10561824324911784</v>
      </c>
      <c r="Q77" s="2">
        <f t="shared" si="21"/>
        <v>-0.26796652910812591</v>
      </c>
      <c r="R77" s="2">
        <f t="shared" si="22"/>
        <v>-0.26111417964315142</v>
      </c>
      <c r="S77" s="2">
        <f t="shared" si="23"/>
        <v>-0.30242425743837476</v>
      </c>
      <c r="T77" s="2">
        <f t="shared" si="24"/>
        <v>-5.4149269836412883E-2</v>
      </c>
      <c r="V77" s="13">
        <f t="shared" si="25"/>
        <v>41658</v>
      </c>
      <c r="W77" s="79">
        <f t="shared" si="26"/>
        <v>-9.2202482674244246E-2</v>
      </c>
      <c r="X77" s="79">
        <f t="shared" si="26"/>
        <v>0.37219088930194988</v>
      </c>
      <c r="Y77" s="79">
        <f t="shared" si="26"/>
        <v>-0.18361347145055096</v>
      </c>
      <c r="Z77" s="79">
        <f t="shared" si="26"/>
        <v>0.3314973003316537</v>
      </c>
      <c r="AA77" s="79">
        <f t="shared" si="18"/>
        <v>1.3014451551053292</v>
      </c>
      <c r="AC77" s="20"/>
      <c r="AD77" s="21"/>
      <c r="AE77" s="21"/>
      <c r="AF77" s="21"/>
      <c r="AG77" s="2"/>
      <c r="AH77" s="2"/>
    </row>
    <row r="78" spans="8:34">
      <c r="H78" s="124">
        <v>41308</v>
      </c>
      <c r="I78" s="78">
        <v>2743.3240000000001</v>
      </c>
      <c r="J78" s="78">
        <v>1595.74</v>
      </c>
      <c r="K78" s="78">
        <v>1293.3499999999999</v>
      </c>
      <c r="L78" s="78">
        <v>1553.42</v>
      </c>
      <c r="M78" s="78">
        <v>1182.56</v>
      </c>
      <c r="O78" s="13">
        <f t="shared" si="19"/>
        <v>41308</v>
      </c>
      <c r="P78" s="2">
        <f t="shared" si="20"/>
        <v>-4.5921474317173527E-2</v>
      </c>
      <c r="Q78" s="2">
        <f t="shared" si="21"/>
        <v>-0.24314660988266301</v>
      </c>
      <c r="R78" s="2">
        <f t="shared" si="22"/>
        <v>-0.22267305268586046</v>
      </c>
      <c r="S78" s="2">
        <f t="shared" si="23"/>
        <v>-0.27798558806396423</v>
      </c>
      <c r="T78" s="2">
        <f t="shared" si="24"/>
        <v>-4.7739452186061904E-2</v>
      </c>
      <c r="V78" s="13">
        <f t="shared" si="25"/>
        <v>41665</v>
      </c>
      <c r="W78" s="79">
        <f t="shared" si="26"/>
        <v>-6.4203744471822422E-2</v>
      </c>
      <c r="X78" s="79">
        <f t="shared" si="26"/>
        <v>0.47355633326920121</v>
      </c>
      <c r="Y78" s="79">
        <f t="shared" si="26"/>
        <v>-0.1726918853934778</v>
      </c>
      <c r="Z78" s="79">
        <f t="shared" si="26"/>
        <v>0.44093057293720439</v>
      </c>
      <c r="AA78" s="79">
        <f t="shared" si="18"/>
        <v>1.5049195880705732</v>
      </c>
      <c r="AC78" s="20"/>
      <c r="AD78" s="21"/>
      <c r="AE78" s="21"/>
      <c r="AF78" s="21"/>
      <c r="AG78" s="2"/>
      <c r="AH78" s="2"/>
    </row>
    <row r="79" spans="8:34">
      <c r="H79" s="124">
        <v>41315</v>
      </c>
      <c r="I79" s="78">
        <v>2771.7249999999999</v>
      </c>
      <c r="J79" s="78">
        <v>1634.8425999999999</v>
      </c>
      <c r="K79" s="78">
        <v>1328.8815</v>
      </c>
      <c r="L79" s="78">
        <v>1570.749</v>
      </c>
      <c r="M79" s="78">
        <v>1281.3498999999999</v>
      </c>
      <c r="O79" s="13">
        <f t="shared" si="19"/>
        <v>41315</v>
      </c>
      <c r="P79" s="2">
        <f t="shared" si="20"/>
        <v>-3.6044119616118309E-2</v>
      </c>
      <c r="Q79" s="2">
        <f t="shared" si="21"/>
        <v>-0.22460039598039683</v>
      </c>
      <c r="R79" s="2">
        <f t="shared" si="22"/>
        <v>-0.20131797290970366</v>
      </c>
      <c r="S79" s="2">
        <f t="shared" si="23"/>
        <v>-0.26993123847116929</v>
      </c>
      <c r="T79" s="2">
        <f t="shared" si="24"/>
        <v>3.1811457951676614E-2</v>
      </c>
      <c r="V79" s="13">
        <f t="shared" si="25"/>
        <v>41672</v>
      </c>
      <c r="W79" s="79">
        <f t="shared" si="26"/>
        <v>-8.2217280042804597E-2</v>
      </c>
      <c r="X79" s="79">
        <f t="shared" si="26"/>
        <v>0.49364858826952696</v>
      </c>
      <c r="Y79" s="79">
        <f t="shared" si="26"/>
        <v>-0.1808830939009255</v>
      </c>
      <c r="Z79" s="79">
        <f t="shared" si="26"/>
        <v>0.44760119863837344</v>
      </c>
      <c r="AA79" s="79">
        <f t="shared" si="18"/>
        <v>1.6319202404232813</v>
      </c>
      <c r="AC79" s="20"/>
      <c r="AD79" s="21"/>
      <c r="AE79" s="21"/>
      <c r="AF79" s="21"/>
      <c r="AG79" s="2"/>
      <c r="AH79" s="2"/>
    </row>
    <row r="80" spans="8:34">
      <c r="H80" s="124">
        <v>41329</v>
      </c>
      <c r="I80" s="78">
        <v>2596.6039999999998</v>
      </c>
      <c r="J80" s="78">
        <v>1616.8911000000001</v>
      </c>
      <c r="K80" s="78">
        <v>1257.8224</v>
      </c>
      <c r="L80" s="78">
        <v>1570.348</v>
      </c>
      <c r="M80" s="78">
        <v>1270.9290000000001</v>
      </c>
      <c r="O80" s="13">
        <f t="shared" si="19"/>
        <v>41329</v>
      </c>
      <c r="P80" s="2">
        <f t="shared" si="20"/>
        <v>-9.6948039640184835E-2</v>
      </c>
      <c r="Q80" s="2">
        <f t="shared" si="21"/>
        <v>-0.23311472389891197</v>
      </c>
      <c r="R80" s="2">
        <f t="shared" si="22"/>
        <v>-0.24402578849086121</v>
      </c>
      <c r="S80" s="2">
        <f t="shared" si="23"/>
        <v>-0.27011761934639067</v>
      </c>
      <c r="T80" s="2">
        <f t="shared" si="24"/>
        <v>2.3419992027990721E-2</v>
      </c>
      <c r="V80" s="13">
        <f t="shared" si="25"/>
        <v>41679</v>
      </c>
      <c r="W80" s="79">
        <f t="shared" si="26"/>
        <v>-7.8036429612905689E-2</v>
      </c>
      <c r="X80" s="79">
        <f t="shared" si="26"/>
        <v>0.53800031483092159</v>
      </c>
      <c r="Y80" s="79">
        <f t="shared" si="26"/>
        <v>-0.17269196125204889</v>
      </c>
      <c r="Z80" s="79">
        <f t="shared" si="26"/>
        <v>0.49171862386930076</v>
      </c>
      <c r="AA80" s="79">
        <f t="shared" si="18"/>
        <v>1.7248899360161123</v>
      </c>
      <c r="AC80" s="20"/>
      <c r="AD80" s="21"/>
      <c r="AE80" s="21"/>
      <c r="AF80" s="21"/>
      <c r="AG80" s="2"/>
      <c r="AH80" s="2"/>
    </row>
    <row r="81" spans="8:34">
      <c r="H81" s="124">
        <v>41336</v>
      </c>
      <c r="I81" s="78">
        <v>2668.8359999999998</v>
      </c>
      <c r="J81" s="78">
        <v>1663.2194</v>
      </c>
      <c r="K81" s="78">
        <v>1254.2692</v>
      </c>
      <c r="L81" s="78">
        <v>1625.1085</v>
      </c>
      <c r="M81" s="78">
        <v>1317.6677999999999</v>
      </c>
      <c r="O81" s="13">
        <f t="shared" si="19"/>
        <v>41336</v>
      </c>
      <c r="P81" s="2">
        <f t="shared" si="20"/>
        <v>-7.1827054999973883E-2</v>
      </c>
      <c r="Q81" s="2">
        <f t="shared" si="21"/>
        <v>-0.21114138807141314</v>
      </c>
      <c r="R81" s="2">
        <f t="shared" si="22"/>
        <v>-0.24616132651938916</v>
      </c>
      <c r="S81" s="2">
        <f t="shared" si="23"/>
        <v>-0.24466547491357571</v>
      </c>
      <c r="T81" s="2">
        <f t="shared" si="24"/>
        <v>6.1056573082792109E-2</v>
      </c>
      <c r="V81" s="13">
        <f t="shared" si="25"/>
        <v>41686</v>
      </c>
      <c r="W81" s="79">
        <f t="shared" si="26"/>
        <v>-4.3411170575614055E-2</v>
      </c>
      <c r="X81" s="79">
        <f t="shared" si="26"/>
        <v>0.56082682868268696</v>
      </c>
      <c r="Y81" s="79">
        <f t="shared" si="26"/>
        <v>-0.14923391187631163</v>
      </c>
      <c r="Z81" s="79">
        <f t="shared" si="26"/>
        <v>0.53453750477372663</v>
      </c>
      <c r="AA81" s="79">
        <f t="shared" si="18"/>
        <v>1.6434826265678315</v>
      </c>
      <c r="AC81" s="20"/>
      <c r="AD81" s="21"/>
      <c r="AE81" s="21"/>
      <c r="AF81" s="21"/>
      <c r="AG81" s="2"/>
      <c r="AH81" s="2"/>
    </row>
    <row r="82" spans="8:34">
      <c r="H82" s="124">
        <v>41343</v>
      </c>
      <c r="I82" s="78">
        <v>2606.9270000000001</v>
      </c>
      <c r="J82" s="78">
        <v>1688.0717999999999</v>
      </c>
      <c r="K82" s="78">
        <v>1236.5033000000001</v>
      </c>
      <c r="L82" s="78">
        <v>1664.7403999999999</v>
      </c>
      <c r="M82" s="78">
        <v>1324.0997</v>
      </c>
      <c r="O82" s="13">
        <f t="shared" si="19"/>
        <v>41343</v>
      </c>
      <c r="P82" s="2">
        <f t="shared" si="20"/>
        <v>-9.3357886737857498E-2</v>
      </c>
      <c r="Q82" s="2">
        <f t="shared" si="21"/>
        <v>-0.19935398962771167</v>
      </c>
      <c r="R82" s="2">
        <f t="shared" si="22"/>
        <v>-0.25683895656020428</v>
      </c>
      <c r="S82" s="2">
        <f t="shared" si="23"/>
        <v>-0.22624495568992231</v>
      </c>
      <c r="T82" s="2">
        <f t="shared" si="24"/>
        <v>6.6235882900039789E-2</v>
      </c>
      <c r="V82" s="13">
        <f t="shared" si="25"/>
        <v>41693</v>
      </c>
      <c r="W82" s="79">
        <f t="shared" si="26"/>
        <v>-5.6446272967487165E-2</v>
      </c>
      <c r="X82" s="79">
        <f t="shared" si="26"/>
        <v>0.58030246029234744</v>
      </c>
      <c r="Y82" s="79">
        <f t="shared" si="26"/>
        <v>-0.12239423911805003</v>
      </c>
      <c r="Z82" s="79">
        <f t="shared" si="26"/>
        <v>0.54948811470694969</v>
      </c>
      <c r="AA82" s="79">
        <f t="shared" si="18"/>
        <v>1.6796666570598995</v>
      </c>
      <c r="AC82" s="20"/>
      <c r="AD82" s="21"/>
      <c r="AE82" s="21"/>
      <c r="AF82" s="21"/>
      <c r="AG82" s="2"/>
      <c r="AH82" s="2"/>
    </row>
    <row r="83" spans="8:34">
      <c r="H83" s="124">
        <v>41350</v>
      </c>
      <c r="I83" s="78">
        <v>2539.873</v>
      </c>
      <c r="J83" s="78">
        <v>1660.4752000000001</v>
      </c>
      <c r="K83" s="78">
        <v>1211.6312</v>
      </c>
      <c r="L83" s="78">
        <v>1648.6338000000001</v>
      </c>
      <c r="M83" s="78">
        <v>1267.3512000000001</v>
      </c>
      <c r="O83" s="13">
        <f t="shared" si="19"/>
        <v>41350</v>
      </c>
      <c r="P83" s="2">
        <f t="shared" si="20"/>
        <v>-0.11667805652499763</v>
      </c>
      <c r="Q83" s="2">
        <f t="shared" si="21"/>
        <v>-0.2124429516551799</v>
      </c>
      <c r="R83" s="2">
        <f t="shared" si="22"/>
        <v>-0.27178754245442627</v>
      </c>
      <c r="S83" s="2">
        <f t="shared" si="23"/>
        <v>-0.23373114572693021</v>
      </c>
      <c r="T83" s="2">
        <f t="shared" si="24"/>
        <v>2.0538956149922072E-2</v>
      </c>
      <c r="V83" s="13">
        <f t="shared" si="25"/>
        <v>41700</v>
      </c>
      <c r="W83" s="79">
        <f t="shared" si="26"/>
        <v>-9.2001211792390181E-2</v>
      </c>
      <c r="X83" s="79">
        <f t="shared" si="26"/>
        <v>0.50725717075125321</v>
      </c>
      <c r="Y83" s="79">
        <f t="shared" si="26"/>
        <v>-0.14546844412401783</v>
      </c>
      <c r="Z83" s="79">
        <f t="shared" si="26"/>
        <v>0.50332077883915249</v>
      </c>
      <c r="AA83" s="79">
        <f t="shared" si="18"/>
        <v>1.3922837442323019</v>
      </c>
      <c r="AC83" s="20"/>
      <c r="AD83" s="21"/>
      <c r="AE83" s="21"/>
      <c r="AF83" s="21"/>
      <c r="AG83" s="2"/>
      <c r="AH83" s="2"/>
    </row>
    <row r="84" spans="8:34">
      <c r="H84" s="124">
        <v>41357</v>
      </c>
      <c r="I84" s="78">
        <v>2618.308</v>
      </c>
      <c r="J84" s="78">
        <v>1712.6294</v>
      </c>
      <c r="K84" s="78">
        <v>1236.5034000000001</v>
      </c>
      <c r="L84" s="78">
        <v>1699.6998000000001</v>
      </c>
      <c r="M84" s="78">
        <v>1324.6513</v>
      </c>
      <c r="O84" s="13">
        <f t="shared" si="19"/>
        <v>41357</v>
      </c>
      <c r="P84" s="2">
        <f t="shared" si="20"/>
        <v>-8.9399780549599739E-2</v>
      </c>
      <c r="Q84" s="2">
        <f t="shared" si="21"/>
        <v>-0.18770641369858443</v>
      </c>
      <c r="R84" s="2">
        <f t="shared" si="22"/>
        <v>-0.25683889645837976</v>
      </c>
      <c r="S84" s="2">
        <f t="shared" si="23"/>
        <v>-0.20999616873427818</v>
      </c>
      <c r="T84" s="2">
        <f t="shared" si="24"/>
        <v>6.6680060716111988E-2</v>
      </c>
      <c r="V84" s="13">
        <f t="shared" si="25"/>
        <v>41707</v>
      </c>
      <c r="W84" s="79">
        <f t="shared" si="26"/>
        <v>-9.642375396447378E-2</v>
      </c>
      <c r="X84" s="79">
        <f t="shared" si="26"/>
        <v>0.5504594146370938</v>
      </c>
      <c r="Y84" s="79">
        <f t="shared" si="26"/>
        <v>-9.8938389640874869E-2</v>
      </c>
      <c r="Z84" s="79">
        <f t="shared" si="26"/>
        <v>0.54404728001317038</v>
      </c>
      <c r="AA84" s="79">
        <f t="shared" si="18"/>
        <v>1.441927606967679</v>
      </c>
      <c r="AC84" s="20"/>
      <c r="AD84" s="21"/>
      <c r="AE84" s="21"/>
      <c r="AF84" s="21"/>
      <c r="AG84" s="2"/>
      <c r="AH84" s="2"/>
    </row>
    <row r="85" spans="8:34">
      <c r="H85" s="124">
        <v>41364</v>
      </c>
      <c r="I85" s="78">
        <v>2495.0830000000001</v>
      </c>
      <c r="J85" s="78">
        <v>1685.3153</v>
      </c>
      <c r="K85" s="78">
        <v>1254.2692999999999</v>
      </c>
      <c r="L85" s="78">
        <v>1635.3664000000001</v>
      </c>
      <c r="M85" s="78">
        <v>1393.1356000000001</v>
      </c>
      <c r="O85" s="13">
        <f t="shared" si="19"/>
        <v>41364</v>
      </c>
      <c r="P85" s="2">
        <f t="shared" si="20"/>
        <v>-0.13225520933864043</v>
      </c>
      <c r="Q85" s="2">
        <f t="shared" si="21"/>
        <v>-0.20066138705452208</v>
      </c>
      <c r="R85" s="2">
        <f t="shared" si="22"/>
        <v>-0.24616126641756475</v>
      </c>
      <c r="S85" s="2">
        <f t="shared" si="23"/>
        <v>-0.23989770339254557</v>
      </c>
      <c r="T85" s="2">
        <f t="shared" si="24"/>
        <v>0.12182728118243413</v>
      </c>
      <c r="V85" s="13">
        <f t="shared" si="25"/>
        <v>41714</v>
      </c>
      <c r="W85" s="79">
        <f t="shared" si="26"/>
        <v>-0.11539322204678748</v>
      </c>
      <c r="X85" s="79">
        <f t="shared" si="26"/>
        <v>0.46414638683815945</v>
      </c>
      <c r="Y85" s="79">
        <f t="shared" si="26"/>
        <v>-0.14575367235135628</v>
      </c>
      <c r="Z85" s="79">
        <f t="shared" si="26"/>
        <v>0.4537016638109006</v>
      </c>
      <c r="AA85" s="79">
        <f t="shared" si="18"/>
        <v>1.3253680714045055</v>
      </c>
      <c r="AC85" s="20"/>
      <c r="AD85" s="21"/>
      <c r="AE85" s="21"/>
      <c r="AF85" s="21"/>
      <c r="AG85" s="2"/>
      <c r="AH85" s="2"/>
    </row>
    <row r="86" spans="8:34">
      <c r="H86" s="124">
        <v>41371</v>
      </c>
      <c r="I86" s="78">
        <v>2483.547</v>
      </c>
      <c r="J86" s="78">
        <v>1657.2691</v>
      </c>
      <c r="K86" s="78">
        <v>1300.4606000000001</v>
      </c>
      <c r="L86" s="78">
        <v>1590.4827</v>
      </c>
      <c r="M86" s="78">
        <v>1355.0296000000001</v>
      </c>
      <c r="O86" s="13">
        <f t="shared" si="19"/>
        <v>41371</v>
      </c>
      <c r="P86" s="2">
        <f t="shared" si="20"/>
        <v>-0.13626722172663286</v>
      </c>
      <c r="Q86" s="2">
        <f t="shared" si="21"/>
        <v>-0.21396359264560139</v>
      </c>
      <c r="R86" s="2">
        <f t="shared" si="22"/>
        <v>-0.21839945235217506</v>
      </c>
      <c r="S86" s="2">
        <f t="shared" si="23"/>
        <v>-0.26075920785432249</v>
      </c>
      <c r="T86" s="2">
        <f t="shared" si="24"/>
        <v>9.1142292315063544E-2</v>
      </c>
      <c r="V86" s="13">
        <f t="shared" si="25"/>
        <v>41721</v>
      </c>
      <c r="W86" s="79">
        <f t="shared" si="26"/>
        <v>-0.10040750061152193</v>
      </c>
      <c r="X86" s="79">
        <f t="shared" si="26"/>
        <v>0.50416018851693978</v>
      </c>
      <c r="Y86" s="79">
        <f t="shared" si="26"/>
        <v>-0.13518240117562585</v>
      </c>
      <c r="Z86" s="79">
        <f t="shared" si="26"/>
        <v>0.49821639518061245</v>
      </c>
      <c r="AA86" s="79">
        <f t="shared" si="18"/>
        <v>1.3800799890126121</v>
      </c>
      <c r="AC86" s="20"/>
      <c r="AD86" s="21"/>
      <c r="AE86" s="21"/>
      <c r="AF86" s="21"/>
      <c r="AG86" s="2"/>
      <c r="AH86" s="2"/>
    </row>
    <row r="87" spans="8:34">
      <c r="H87" s="124">
        <v>41378</v>
      </c>
      <c r="I87" s="78">
        <v>2462.1120000000001</v>
      </c>
      <c r="J87" s="78">
        <v>1657.8757000000001</v>
      </c>
      <c r="K87" s="78">
        <v>1240.0567000000001</v>
      </c>
      <c r="L87" s="78">
        <v>1608.8678</v>
      </c>
      <c r="M87" s="78">
        <v>1362.8359</v>
      </c>
      <c r="O87" s="13">
        <f t="shared" si="19"/>
        <v>41378</v>
      </c>
      <c r="P87" s="2">
        <f t="shared" si="20"/>
        <v>-0.14372192747703327</v>
      </c>
      <c r="Q87" s="2">
        <f t="shared" si="21"/>
        <v>-0.21367588458135212</v>
      </c>
      <c r="R87" s="2">
        <f t="shared" si="22"/>
        <v>-0.25470329832802729</v>
      </c>
      <c r="S87" s="2">
        <f t="shared" si="23"/>
        <v>-0.25221399331808292</v>
      </c>
      <c r="T87" s="2">
        <f t="shared" si="24"/>
        <v>9.7428342506512555E-2</v>
      </c>
      <c r="V87" s="13">
        <f t="shared" si="25"/>
        <v>41728</v>
      </c>
      <c r="W87" s="79">
        <f t="shared" si="26"/>
        <v>-0.10325487936040034</v>
      </c>
      <c r="X87" s="79">
        <f t="shared" si="26"/>
        <v>0.424773631797287</v>
      </c>
      <c r="Y87" s="79">
        <f t="shared" si="26"/>
        <v>-0.14661459127477749</v>
      </c>
      <c r="Z87" s="79">
        <f t="shared" si="26"/>
        <v>0.41756434957838739</v>
      </c>
      <c r="AA87" s="79">
        <f t="shared" si="18"/>
        <v>1.2137634686801704</v>
      </c>
      <c r="AC87" s="20"/>
      <c r="AD87" s="21"/>
      <c r="AE87" s="21"/>
      <c r="AF87" s="21"/>
      <c r="AG87" s="2"/>
      <c r="AH87" s="2"/>
    </row>
    <row r="88" spans="8:34">
      <c r="H88" s="124">
        <v>41385</v>
      </c>
      <c r="I88" s="78">
        <v>2533.8270000000002</v>
      </c>
      <c r="J88" s="78">
        <v>1707.3163999999999</v>
      </c>
      <c r="K88" s="78">
        <v>1254.2693999999999</v>
      </c>
      <c r="L88" s="78">
        <v>1653.2248</v>
      </c>
      <c r="M88" s="78">
        <v>1442.5621000000001</v>
      </c>
      <c r="O88" s="13">
        <f t="shared" si="19"/>
        <v>41385</v>
      </c>
      <c r="P88" s="2">
        <f t="shared" si="20"/>
        <v>-0.1187807460965824</v>
      </c>
      <c r="Q88" s="2">
        <f t="shared" si="21"/>
        <v>-0.19022634931572346</v>
      </c>
      <c r="R88" s="2">
        <f t="shared" si="22"/>
        <v>-0.24616120631574023</v>
      </c>
      <c r="S88" s="2">
        <f t="shared" si="23"/>
        <v>-0.23159729386124139</v>
      </c>
      <c r="T88" s="2">
        <f t="shared" si="24"/>
        <v>0.16162814199839759</v>
      </c>
      <c r="V88" s="13">
        <f t="shared" si="25"/>
        <v>41735</v>
      </c>
      <c r="W88" s="79">
        <f t="shared" si="26"/>
        <v>-8.9292180730417448E-2</v>
      </c>
      <c r="X88" s="79">
        <f t="shared" si="26"/>
        <v>0.45695774746425943</v>
      </c>
      <c r="Y88" s="79">
        <f t="shared" si="26"/>
        <v>-0.14952634666790476</v>
      </c>
      <c r="Z88" s="79">
        <f t="shared" si="26"/>
        <v>0.45786395867498242</v>
      </c>
      <c r="AA88" s="79">
        <f t="shared" si="18"/>
        <v>1.249731393842763</v>
      </c>
      <c r="AC88" s="20"/>
      <c r="AD88" s="21"/>
      <c r="AE88" s="21"/>
      <c r="AF88" s="21"/>
      <c r="AG88" s="2"/>
      <c r="AH88" s="2"/>
    </row>
    <row r="89" spans="8:34">
      <c r="H89" s="124">
        <v>41392</v>
      </c>
      <c r="I89" s="78">
        <v>2447.306</v>
      </c>
      <c r="J89" s="78">
        <v>1714.5174999999999</v>
      </c>
      <c r="K89" s="78">
        <v>1268.4820999999999</v>
      </c>
      <c r="L89" s="78">
        <v>1633.0542</v>
      </c>
      <c r="M89" s="78">
        <v>1535.3613</v>
      </c>
      <c r="O89" s="13">
        <f t="shared" si="19"/>
        <v>41392</v>
      </c>
      <c r="P89" s="2">
        <f t="shared" si="20"/>
        <v>-0.14887118678845979</v>
      </c>
      <c r="Q89" s="2">
        <f t="shared" si="21"/>
        <v>-0.186810895076578</v>
      </c>
      <c r="R89" s="2">
        <f t="shared" si="22"/>
        <v>-0.23761911430345295</v>
      </c>
      <c r="S89" s="2">
        <f t="shared" si="23"/>
        <v>-0.24097239132193915</v>
      </c>
      <c r="T89" s="2">
        <f t="shared" si="24"/>
        <v>0.23635502015146814</v>
      </c>
      <c r="V89" s="13">
        <f t="shared" si="25"/>
        <v>41742</v>
      </c>
      <c r="W89" s="79">
        <f t="shared" si="26"/>
        <v>-5.3790997482655478E-2</v>
      </c>
      <c r="X89" s="79">
        <f t="shared" si="26"/>
        <v>0.50234688961360074</v>
      </c>
      <c r="Y89" s="79">
        <f t="shared" si="26"/>
        <v>-0.1271916868715971</v>
      </c>
      <c r="Z89" s="79">
        <f t="shared" si="26"/>
        <v>0.50980773865866413</v>
      </c>
      <c r="AA89" s="79">
        <f t="shared" si="18"/>
        <v>1.2904636811149008</v>
      </c>
      <c r="AC89" s="20"/>
      <c r="AD89" s="21"/>
      <c r="AE89" s="21"/>
      <c r="AF89" s="21"/>
      <c r="AG89" s="2"/>
      <c r="AH89" s="2"/>
    </row>
    <row r="90" spans="8:34">
      <c r="H90" s="124">
        <v>41399</v>
      </c>
      <c r="I90" s="78">
        <v>2492.9119999999998</v>
      </c>
      <c r="J90" s="78">
        <v>1784.6947</v>
      </c>
      <c r="K90" s="78">
        <v>1293.3543</v>
      </c>
      <c r="L90" s="78">
        <v>1699.6795999999999</v>
      </c>
      <c r="M90" s="78">
        <v>1631.3286000000001</v>
      </c>
      <c r="O90" s="13">
        <f t="shared" si="19"/>
        <v>41399</v>
      </c>
      <c r="P90" s="2">
        <f t="shared" si="20"/>
        <v>-0.13301024391685923</v>
      </c>
      <c r="Q90" s="2">
        <f t="shared" si="21"/>
        <v>-0.1535261170244252</v>
      </c>
      <c r="R90" s="2">
        <f t="shared" si="22"/>
        <v>-0.22267046830740644</v>
      </c>
      <c r="S90" s="2">
        <f t="shared" si="23"/>
        <v>-0.21000555749657113</v>
      </c>
      <c r="T90" s="2">
        <f t="shared" si="24"/>
        <v>0.31363302183444786</v>
      </c>
      <c r="V90" s="13">
        <f t="shared" si="25"/>
        <v>41749</v>
      </c>
      <c r="W90" s="79">
        <f t="shared" si="26"/>
        <v>-7.303757764868124E-2</v>
      </c>
      <c r="X90" s="79">
        <f t="shared" si="26"/>
        <v>0.51730466569885292</v>
      </c>
      <c r="Y90" s="79">
        <f t="shared" si="26"/>
        <v>-0.13157547783693224</v>
      </c>
      <c r="Z90" s="79">
        <f t="shared" si="26"/>
        <v>0.52721553524620779</v>
      </c>
      <c r="AA90" s="79">
        <f t="shared" si="18"/>
        <v>1.3192502816081504</v>
      </c>
      <c r="AC90" s="20"/>
      <c r="AD90" s="21"/>
      <c r="AE90" s="21"/>
      <c r="AF90" s="21"/>
      <c r="AG90" s="2"/>
      <c r="AH90" s="2"/>
    </row>
    <row r="91" spans="8:34">
      <c r="H91" s="124">
        <v>41406</v>
      </c>
      <c r="I91" s="78">
        <v>2540.8359999999998</v>
      </c>
      <c r="J91" s="78">
        <v>1861.472</v>
      </c>
      <c r="K91" s="78">
        <v>1300.4606000000001</v>
      </c>
      <c r="L91" s="78">
        <v>1769.0399</v>
      </c>
      <c r="M91" s="78">
        <v>1765.5245</v>
      </c>
      <c r="O91" s="13">
        <f t="shared" si="19"/>
        <v>41406</v>
      </c>
      <c r="P91" s="2">
        <f t="shared" si="20"/>
        <v>-0.11634314252277533</v>
      </c>
      <c r="Q91" s="2">
        <f t="shared" si="21"/>
        <v>-0.11711093673875472</v>
      </c>
      <c r="R91" s="2">
        <f t="shared" si="22"/>
        <v>-0.21839945235217506</v>
      </c>
      <c r="S91" s="2">
        <f t="shared" si="23"/>
        <v>-0.17776756891897649</v>
      </c>
      <c r="T91" s="2">
        <f t="shared" si="24"/>
        <v>0.42169473646066935</v>
      </c>
      <c r="V91" s="13">
        <f t="shared" si="25"/>
        <v>41756</v>
      </c>
      <c r="W91" s="79">
        <f t="shared" si="26"/>
        <v>-9.6645443631443451E-2</v>
      </c>
      <c r="X91" s="79">
        <f t="shared" si="26"/>
        <v>0.41105813400666857</v>
      </c>
      <c r="Y91" s="79">
        <f t="shared" si="26"/>
        <v>-0.14806129008423796</v>
      </c>
      <c r="Z91" s="79">
        <f t="shared" si="26"/>
        <v>0.40573003886245762</v>
      </c>
      <c r="AA91" s="79">
        <f t="shared" si="18"/>
        <v>1.16932181134568</v>
      </c>
      <c r="AC91" s="20"/>
      <c r="AD91" s="21"/>
      <c r="AE91" s="21"/>
      <c r="AF91" s="21"/>
      <c r="AG91" s="2"/>
      <c r="AH91" s="2"/>
    </row>
    <row r="92" spans="8:34">
      <c r="H92" s="124">
        <v>41413</v>
      </c>
      <c r="I92" s="78">
        <v>2592.0479999999998</v>
      </c>
      <c r="J92" s="78">
        <v>1951.7788</v>
      </c>
      <c r="K92" s="78">
        <v>1318.2265</v>
      </c>
      <c r="L92" s="78">
        <v>1848.24</v>
      </c>
      <c r="M92" s="78">
        <v>1919.6849</v>
      </c>
      <c r="O92" s="13">
        <f t="shared" si="19"/>
        <v>41413</v>
      </c>
      <c r="P92" s="2">
        <f t="shared" si="20"/>
        <v>-9.8532534130449489E-2</v>
      </c>
      <c r="Q92" s="2">
        <f t="shared" si="21"/>
        <v>-7.4278766253181638E-2</v>
      </c>
      <c r="R92" s="2">
        <f t="shared" si="22"/>
        <v>-0.20772182231135994</v>
      </c>
      <c r="S92" s="2">
        <f t="shared" si="23"/>
        <v>-0.14095613760820724</v>
      </c>
      <c r="T92" s="2">
        <f t="shared" si="24"/>
        <v>0.54583293406181932</v>
      </c>
      <c r="V92" s="13">
        <f t="shared" si="25"/>
        <v>41763</v>
      </c>
      <c r="W92" s="79">
        <f t="shared" si="26"/>
        <v>-0.10046542328766617</v>
      </c>
      <c r="X92" s="79">
        <f t="shared" si="26"/>
        <v>0.41333973595544027</v>
      </c>
      <c r="Y92" s="79">
        <f t="shared" si="26"/>
        <v>-0.12098486272557119</v>
      </c>
      <c r="Z92" s="79">
        <f t="shared" si="26"/>
        <v>0.38715524855522521</v>
      </c>
      <c r="AA92" s="79">
        <f t="shared" si="18"/>
        <v>1.2483942069126859</v>
      </c>
      <c r="AC92" s="20"/>
      <c r="AD92" s="21"/>
      <c r="AE92" s="21"/>
      <c r="AF92" s="21"/>
      <c r="AG92" s="2"/>
      <c r="AH92" s="2"/>
    </row>
    <row r="93" spans="8:34">
      <c r="H93" s="124">
        <v>41420</v>
      </c>
      <c r="I93" s="78">
        <v>2597.2280000000001</v>
      </c>
      <c r="J93" s="78">
        <v>2006.5083999999999</v>
      </c>
      <c r="K93" s="78">
        <v>1307.5669</v>
      </c>
      <c r="L93" s="78">
        <v>1917.2217000000001</v>
      </c>
      <c r="M93" s="78">
        <v>1957.2752</v>
      </c>
      <c r="O93" s="13">
        <f t="shared" si="19"/>
        <v>41420</v>
      </c>
      <c r="P93" s="2">
        <f t="shared" si="20"/>
        <v>-9.6731023713511055E-2</v>
      </c>
      <c r="Q93" s="2">
        <f t="shared" si="21"/>
        <v>-4.8320725908410078E-2</v>
      </c>
      <c r="R93" s="2">
        <f t="shared" si="22"/>
        <v>-0.21412843639694368</v>
      </c>
      <c r="S93" s="2">
        <f t="shared" si="23"/>
        <v>-0.10889411860507348</v>
      </c>
      <c r="T93" s="2">
        <f t="shared" si="24"/>
        <v>0.57610265371282243</v>
      </c>
      <c r="V93" s="13">
        <f t="shared" si="25"/>
        <v>41770</v>
      </c>
      <c r="W93" s="79">
        <f t="shared" si="26"/>
        <v>-0.11077815990075646</v>
      </c>
      <c r="X93" s="79">
        <f t="shared" si="26"/>
        <v>0.39343898719846582</v>
      </c>
      <c r="Y93" s="79">
        <f t="shared" si="26"/>
        <v>-0.11049650496805363</v>
      </c>
      <c r="Z93" s="79">
        <f t="shared" si="26"/>
        <v>0.36776059757640001</v>
      </c>
      <c r="AA93" s="79">
        <f t="shared" si="18"/>
        <v>1.1816332437212815</v>
      </c>
      <c r="AC93" s="20"/>
      <c r="AD93" s="21"/>
      <c r="AE93" s="21"/>
      <c r="AF93" s="21"/>
      <c r="AG93" s="2"/>
      <c r="AH93" s="2"/>
    </row>
    <row r="94" spans="8:34">
      <c r="H94" s="124">
        <v>41427</v>
      </c>
      <c r="I94" s="78">
        <v>2606.4259999999999</v>
      </c>
      <c r="J94" s="78">
        <v>1990.8839</v>
      </c>
      <c r="K94" s="78">
        <v>1335.9921999999999</v>
      </c>
      <c r="L94" s="78">
        <v>1903.175</v>
      </c>
      <c r="M94" s="78">
        <v>1899.35</v>
      </c>
      <c r="O94" s="13">
        <f t="shared" si="19"/>
        <v>41427</v>
      </c>
      <c r="P94" s="2">
        <f t="shared" si="20"/>
        <v>-9.3532125486677331E-2</v>
      </c>
      <c r="Q94" s="2">
        <f t="shared" si="21"/>
        <v>-5.573136661045941E-2</v>
      </c>
      <c r="R94" s="2">
        <f t="shared" si="22"/>
        <v>-0.19704431247419385</v>
      </c>
      <c r="S94" s="2">
        <f t="shared" si="23"/>
        <v>-0.1154228872833073</v>
      </c>
      <c r="T94" s="2">
        <f t="shared" si="24"/>
        <v>0.52945818520024623</v>
      </c>
      <c r="V94" s="13">
        <f t="shared" si="25"/>
        <v>41777</v>
      </c>
      <c r="W94" s="79">
        <f t="shared" si="26"/>
        <v>-0.10576055599101741</v>
      </c>
      <c r="X94" s="79">
        <f t="shared" si="26"/>
        <v>0.38344421847993893</v>
      </c>
      <c r="Y94" s="79">
        <f t="shared" si="26"/>
        <v>-0.1070672424028779</v>
      </c>
      <c r="Z94" s="79">
        <f t="shared" si="26"/>
        <v>0.36554715503362001</v>
      </c>
      <c r="AA94" s="79">
        <f t="shared" si="18"/>
        <v>1.10861010758985</v>
      </c>
      <c r="AC94" s="20"/>
      <c r="AD94" s="21"/>
      <c r="AE94" s="21"/>
      <c r="AF94" s="21"/>
      <c r="AG94" s="2"/>
      <c r="AH94" s="2"/>
    </row>
    <row r="95" spans="8:34">
      <c r="H95" s="124">
        <v>41434</v>
      </c>
      <c r="I95" s="78">
        <v>2484.16</v>
      </c>
      <c r="J95" s="78">
        <v>1874.3806</v>
      </c>
      <c r="K95" s="78">
        <v>1279.1415</v>
      </c>
      <c r="L95" s="78">
        <v>1782.9445000000001</v>
      </c>
      <c r="M95" s="78">
        <v>1795.2170000000001</v>
      </c>
      <c r="O95" s="13">
        <f t="shared" si="19"/>
        <v>41434</v>
      </c>
      <c r="P95" s="2">
        <f t="shared" si="20"/>
        <v>-0.13605403140123074</v>
      </c>
      <c r="Q95" s="2">
        <f t="shared" si="21"/>
        <v>-0.11098843703850991</v>
      </c>
      <c r="R95" s="2">
        <f t="shared" si="22"/>
        <v>-0.23121262042151824</v>
      </c>
      <c r="S95" s="2">
        <f t="shared" si="23"/>
        <v>-0.17130484692994208</v>
      </c>
      <c r="T95" s="2">
        <f t="shared" si="24"/>
        <v>0.44560472522738359</v>
      </c>
      <c r="V95" s="13">
        <f t="shared" si="25"/>
        <v>41784</v>
      </c>
      <c r="W95" s="79">
        <f t="shared" si="26"/>
        <v>-0.10473461621643243</v>
      </c>
      <c r="X95" s="79">
        <f t="shared" si="26"/>
        <v>0.43226190116535146</v>
      </c>
      <c r="Y95" s="79">
        <f t="shared" si="26"/>
        <v>-0.10945337375684872</v>
      </c>
      <c r="Z95" s="79">
        <f t="shared" si="26"/>
        <v>0.42567400425998669</v>
      </c>
      <c r="AA95" s="79">
        <f t="shared" si="18"/>
        <v>1.1675946584996</v>
      </c>
      <c r="AC95" s="20"/>
      <c r="AD95" s="21"/>
      <c r="AE95" s="21"/>
      <c r="AF95" s="21"/>
      <c r="AG95" s="2"/>
      <c r="AH95" s="2"/>
    </row>
    <row r="96" spans="8:34">
      <c r="H96" s="124">
        <v>41441</v>
      </c>
      <c r="I96" s="78">
        <v>2416.7710000000002</v>
      </c>
      <c r="J96" s="78">
        <v>1889.989</v>
      </c>
      <c r="K96" s="78">
        <v>1268.482</v>
      </c>
      <c r="L96" s="78">
        <v>1776.5451</v>
      </c>
      <c r="M96" s="78">
        <v>1901.8074999999999</v>
      </c>
      <c r="O96" s="13">
        <f t="shared" si="19"/>
        <v>41441</v>
      </c>
      <c r="P96" s="2">
        <f t="shared" si="20"/>
        <v>-0.15949070813618427</v>
      </c>
      <c r="Q96" s="2">
        <f t="shared" si="21"/>
        <v>-0.10358543250499719</v>
      </c>
      <c r="R96" s="2">
        <f t="shared" si="22"/>
        <v>-0.23761917440527747</v>
      </c>
      <c r="S96" s="2">
        <f t="shared" si="23"/>
        <v>-0.17427922541595586</v>
      </c>
      <c r="T96" s="2">
        <f t="shared" si="24"/>
        <v>0.5314370956117711</v>
      </c>
      <c r="V96" s="13">
        <f t="shared" si="25"/>
        <v>41791</v>
      </c>
      <c r="W96" s="79">
        <f t="shared" si="26"/>
        <v>-0.10138010151886601</v>
      </c>
      <c r="X96" s="79">
        <f t="shared" si="26"/>
        <v>0.47309121033408652</v>
      </c>
      <c r="Y96" s="79">
        <f t="shared" si="26"/>
        <v>-9.7267225319527695E-2</v>
      </c>
      <c r="Z96" s="79">
        <f t="shared" si="26"/>
        <v>0.46905987345893352</v>
      </c>
      <c r="AA96" s="79">
        <f t="shared" si="18"/>
        <v>1.2334067108872122</v>
      </c>
      <c r="AC96" s="20"/>
      <c r="AD96" s="21"/>
      <c r="AE96" s="21"/>
      <c r="AF96" s="21"/>
      <c r="AG96" s="2"/>
      <c r="AH96" s="2"/>
    </row>
    <row r="97" spans="8:34">
      <c r="H97" s="124">
        <v>41448</v>
      </c>
      <c r="I97" s="78">
        <v>2317.3939999999998</v>
      </c>
      <c r="J97" s="78">
        <v>1823.5148999999999</v>
      </c>
      <c r="K97" s="78">
        <v>1190.3122000000001</v>
      </c>
      <c r="L97" s="78">
        <v>1732.6826000000001</v>
      </c>
      <c r="M97" s="78">
        <v>1808.4754</v>
      </c>
      <c r="O97" s="13">
        <f t="shared" si="19"/>
        <v>41448</v>
      </c>
      <c r="P97" s="2">
        <f t="shared" si="20"/>
        <v>-0.1940522333686332</v>
      </c>
      <c r="Q97" s="2">
        <f t="shared" si="21"/>
        <v>-0.13511384436407137</v>
      </c>
      <c r="R97" s="2">
        <f t="shared" si="22"/>
        <v>-0.28460065042194482</v>
      </c>
      <c r="S97" s="2">
        <f t="shared" si="23"/>
        <v>-0.19466608611270519</v>
      </c>
      <c r="T97" s="2">
        <f t="shared" si="24"/>
        <v>0.45628109788258597</v>
      </c>
      <c r="V97" s="13">
        <f t="shared" si="25"/>
        <v>41798</v>
      </c>
      <c r="W97" s="79">
        <f t="shared" si="26"/>
        <v>-0.11044270843099979</v>
      </c>
      <c r="X97" s="79">
        <f t="shared" si="26"/>
        <v>0.45595893841557378</v>
      </c>
      <c r="Y97" s="79">
        <f t="shared" si="26"/>
        <v>-0.11346841620806369</v>
      </c>
      <c r="Z97" s="79">
        <f t="shared" si="26"/>
        <v>0.46040867309525302</v>
      </c>
      <c r="AA97" s="79">
        <f t="shared" si="18"/>
        <v>1.1734931511414581</v>
      </c>
      <c r="AC97" s="20"/>
      <c r="AD97" s="21"/>
      <c r="AE97" s="21"/>
      <c r="AF97" s="21"/>
      <c r="AG97" s="2"/>
      <c r="AH97" s="2"/>
    </row>
    <row r="98" spans="8:34">
      <c r="H98" s="124">
        <v>41455</v>
      </c>
      <c r="I98" s="78">
        <v>2200.6390000000001</v>
      </c>
      <c r="J98" s="78">
        <v>1799.0068000000001</v>
      </c>
      <c r="K98" s="78">
        <v>1108.5891999999999</v>
      </c>
      <c r="L98" s="78">
        <v>1724.2181</v>
      </c>
      <c r="M98" s="78">
        <v>1802.8298</v>
      </c>
      <c r="O98" s="13">
        <f t="shared" si="19"/>
        <v>41455</v>
      </c>
      <c r="P98" s="2">
        <f t="shared" si="20"/>
        <v>-0.23465751304616966</v>
      </c>
      <c r="Q98" s="2">
        <f t="shared" si="21"/>
        <v>-0.14673794263216922</v>
      </c>
      <c r="R98" s="2">
        <f t="shared" si="22"/>
        <v>-0.33371766446714035</v>
      </c>
      <c r="S98" s="2">
        <f t="shared" si="23"/>
        <v>-0.19860030286659824</v>
      </c>
      <c r="T98" s="2">
        <f t="shared" si="24"/>
        <v>0.4517349588716788</v>
      </c>
      <c r="V98" s="13">
        <f t="shared" si="25"/>
        <v>41805</v>
      </c>
      <c r="W98" s="79">
        <f t="shared" si="26"/>
        <v>-9.3138413110360196E-2</v>
      </c>
      <c r="X98" s="79">
        <f t="shared" si="26"/>
        <v>0.49268914898657834</v>
      </c>
      <c r="Y98" s="79">
        <f t="shared" si="26"/>
        <v>-0.1166821645727425</v>
      </c>
      <c r="Z98" s="79">
        <f t="shared" si="26"/>
        <v>0.50845688483890239</v>
      </c>
      <c r="AA98" s="79">
        <f t="shared" si="18"/>
        <v>1.2061013049588851</v>
      </c>
      <c r="AC98" s="20"/>
      <c r="AD98" s="21"/>
      <c r="AE98" s="21"/>
      <c r="AF98" s="21"/>
      <c r="AG98" s="2"/>
      <c r="AH98" s="2"/>
    </row>
    <row r="99" spans="8:34">
      <c r="H99" s="124">
        <v>41462</v>
      </c>
      <c r="I99" s="78">
        <v>2226.8490000000002</v>
      </c>
      <c r="J99" s="78">
        <v>1892.0799</v>
      </c>
      <c r="K99" s="78">
        <v>1115.7879</v>
      </c>
      <c r="L99" s="78">
        <v>1803.5866000000001</v>
      </c>
      <c r="M99" s="78">
        <v>1960.3655000000001</v>
      </c>
      <c r="O99" s="13">
        <f t="shared" si="19"/>
        <v>41462</v>
      </c>
      <c r="P99" s="2">
        <f t="shared" si="20"/>
        <v>-0.22554214856200849</v>
      </c>
      <c r="Q99" s="2">
        <f t="shared" si="21"/>
        <v>-0.10259372661719823</v>
      </c>
      <c r="R99" s="2">
        <f t="shared" si="22"/>
        <v>-0.32939111442606062</v>
      </c>
      <c r="S99" s="2">
        <f t="shared" si="23"/>
        <v>-0.16171060088404021</v>
      </c>
      <c r="T99" s="2">
        <f t="shared" si="24"/>
        <v>0.57859112852248074</v>
      </c>
      <c r="V99" s="13">
        <f t="shared" si="25"/>
        <v>41812</v>
      </c>
      <c r="W99" s="79">
        <f t="shared" si="26"/>
        <v>-0.10960387140165806</v>
      </c>
      <c r="X99" s="79">
        <f t="shared" si="26"/>
        <v>0.47651078295906091</v>
      </c>
      <c r="Y99" s="79">
        <f t="shared" si="26"/>
        <v>-0.1105432338478517</v>
      </c>
      <c r="Z99" s="79">
        <f t="shared" si="26"/>
        <v>0.46862877331583985</v>
      </c>
      <c r="AA99" s="79">
        <f t="shared" si="18"/>
        <v>1.2680415797168156</v>
      </c>
      <c r="AC99" s="20"/>
      <c r="AD99" s="21"/>
      <c r="AE99" s="21"/>
      <c r="AF99" s="21"/>
      <c r="AG99" s="2"/>
      <c r="AH99" s="2"/>
    </row>
    <row r="100" spans="8:34">
      <c r="H100" s="124">
        <v>41469</v>
      </c>
      <c r="I100" s="78">
        <v>2275.373</v>
      </c>
      <c r="J100" s="78">
        <v>1940.7256</v>
      </c>
      <c r="K100" s="78">
        <v>1148.1817000000001</v>
      </c>
      <c r="L100" s="78">
        <v>1820.3679999999999</v>
      </c>
      <c r="M100" s="78">
        <v>2108.7325999999998</v>
      </c>
      <c r="O100" s="13">
        <f t="shared" ref="O100:O131" si="27">H100</f>
        <v>41469</v>
      </c>
      <c r="P100" s="2">
        <f t="shared" si="20"/>
        <v>-0.20866637800766152</v>
      </c>
      <c r="Q100" s="2">
        <f t="shared" si="21"/>
        <v>-7.952125681658484E-2</v>
      </c>
      <c r="R100" s="2">
        <f t="shared" si="22"/>
        <v>-0.30992184959758817</v>
      </c>
      <c r="S100" s="2">
        <f t="shared" si="23"/>
        <v>-0.15391077041162238</v>
      </c>
      <c r="T100" s="2">
        <f t="shared" si="24"/>
        <v>0.69806425117466331</v>
      </c>
      <c r="V100" s="13">
        <f t="shared" si="25"/>
        <v>41819</v>
      </c>
      <c r="W100" s="79">
        <f t="shared" si="26"/>
        <v>-0.10396620316024474</v>
      </c>
      <c r="X100" s="79">
        <f t="shared" si="26"/>
        <v>0.54160096293740434</v>
      </c>
      <c r="Y100" s="79">
        <f t="shared" si="26"/>
        <v>-6.8784152476941585E-2</v>
      </c>
      <c r="Z100" s="79">
        <f t="shared" si="26"/>
        <v>0.53790745324175471</v>
      </c>
      <c r="AA100" s="79">
        <f t="shared" si="18"/>
        <v>1.3449173425277925</v>
      </c>
      <c r="AC100" s="20"/>
      <c r="AD100" s="21"/>
      <c r="AE100" s="21"/>
      <c r="AF100" s="21"/>
      <c r="AG100" s="2"/>
      <c r="AH100" s="2"/>
    </row>
    <row r="101" spans="8:34">
      <c r="H101" s="124">
        <v>41476</v>
      </c>
      <c r="I101" s="78">
        <v>2190.4780000000001</v>
      </c>
      <c r="J101" s="78">
        <v>2014.5317</v>
      </c>
      <c r="K101" s="78">
        <v>1104.9899</v>
      </c>
      <c r="L101" s="78">
        <v>1924.6098999999999</v>
      </c>
      <c r="M101" s="78">
        <v>2179.6062999999999</v>
      </c>
      <c r="O101" s="13">
        <f t="shared" si="27"/>
        <v>41476</v>
      </c>
      <c r="P101" s="2">
        <f t="shared" ref="P101:P132" si="28">I101/I$4-1</f>
        <v>-0.2381913252752258</v>
      </c>
      <c r="Q101" s="2">
        <f t="shared" ref="Q101:Q132" si="29">J101/J$4-1</f>
        <v>-4.4515305348087897E-2</v>
      </c>
      <c r="R101" s="2">
        <f t="shared" ref="R101:R132" si="30">K101/K$4-1</f>
        <v>-0.33588090943676774</v>
      </c>
      <c r="S101" s="2">
        <f t="shared" ref="S101:S132" si="31">L101/L$4-1</f>
        <v>-0.1054601555569179</v>
      </c>
      <c r="T101" s="2">
        <f t="shared" ref="T101:T132" si="32">M101/M$4-1</f>
        <v>0.75513554429095398</v>
      </c>
      <c r="V101" s="13">
        <f t="shared" si="25"/>
        <v>41826</v>
      </c>
      <c r="W101" s="79">
        <f t="shared" si="26"/>
        <v>-9.2116223724878155E-2</v>
      </c>
      <c r="X101" s="79">
        <f t="shared" si="26"/>
        <v>0.59845014143540642</v>
      </c>
      <c r="Y101" s="79">
        <f t="shared" si="26"/>
        <v>-6.6576819775055029E-2</v>
      </c>
      <c r="Z101" s="79">
        <f t="shared" si="26"/>
        <v>0.5760487130861196</v>
      </c>
      <c r="AA101" s="79">
        <f t="shared" si="18"/>
        <v>1.5482741473532307</v>
      </c>
      <c r="AC101" s="20"/>
      <c r="AD101" s="21"/>
      <c r="AE101" s="21"/>
      <c r="AF101" s="21"/>
      <c r="AG101" s="2"/>
      <c r="AH101" s="2"/>
    </row>
    <row r="102" spans="8:34">
      <c r="H102" s="124">
        <v>41483</v>
      </c>
      <c r="I102" s="78">
        <v>2224.0079999999998</v>
      </c>
      <c r="J102" s="78">
        <v>2128.9712</v>
      </c>
      <c r="K102" s="78">
        <v>1108.5893000000001</v>
      </c>
      <c r="L102" s="78">
        <v>2029.8155999999999</v>
      </c>
      <c r="M102" s="78">
        <v>2381.8697000000002</v>
      </c>
      <c r="O102" s="13">
        <f t="shared" si="27"/>
        <v>41483</v>
      </c>
      <c r="P102" s="2">
        <f t="shared" si="28"/>
        <v>-0.22653019703585453</v>
      </c>
      <c r="Q102" s="2">
        <f t="shared" si="29"/>
        <v>9.762912618706876E-3</v>
      </c>
      <c r="R102" s="2">
        <f t="shared" si="30"/>
        <v>-0.33371760436531572</v>
      </c>
      <c r="S102" s="2">
        <f t="shared" si="31"/>
        <v>-5.6561575895384686E-2</v>
      </c>
      <c r="T102" s="2">
        <f t="shared" si="32"/>
        <v>0.91800884973567576</v>
      </c>
      <c r="V102" s="13">
        <f t="shared" si="25"/>
        <v>41833</v>
      </c>
      <c r="W102" s="79">
        <f t="shared" si="26"/>
        <v>-0.10490338372606167</v>
      </c>
      <c r="X102" s="79">
        <f t="shared" si="26"/>
        <v>0.58983280570002972</v>
      </c>
      <c r="Y102" s="79">
        <f t="shared" si="26"/>
        <v>-4.5500046804738403E-2</v>
      </c>
      <c r="Z102" s="79">
        <f t="shared" si="26"/>
        <v>0.58293459753121168</v>
      </c>
      <c r="AA102" s="79">
        <f t="shared" si="18"/>
        <v>1.4355448956944441</v>
      </c>
      <c r="AC102" s="20"/>
      <c r="AD102" s="21"/>
      <c r="AE102" s="21"/>
      <c r="AF102" s="21"/>
      <c r="AG102" s="2"/>
      <c r="AH102" s="2"/>
    </row>
    <row r="103" spans="8:34">
      <c r="H103" s="124">
        <v>41490</v>
      </c>
      <c r="I103" s="78">
        <v>2247.2629999999999</v>
      </c>
      <c r="J103" s="78">
        <v>2142.0102999999999</v>
      </c>
      <c r="K103" s="78">
        <v>1151.7811999999999</v>
      </c>
      <c r="L103" s="78">
        <v>2042.4237000000001</v>
      </c>
      <c r="M103" s="78">
        <v>2356.9261000000001</v>
      </c>
      <c r="O103" s="13">
        <f t="shared" si="27"/>
        <v>41490</v>
      </c>
      <c r="P103" s="2">
        <f t="shared" si="28"/>
        <v>-0.2184425281659893</v>
      </c>
      <c r="Q103" s="2">
        <f t="shared" si="29"/>
        <v>1.5947307970755942E-2</v>
      </c>
      <c r="R103" s="2">
        <f t="shared" si="30"/>
        <v>-0.30775848442431175</v>
      </c>
      <c r="S103" s="2">
        <f t="shared" si="31"/>
        <v>-5.0701454416885117E-2</v>
      </c>
      <c r="T103" s="2">
        <f t="shared" si="32"/>
        <v>0.89792292919003591</v>
      </c>
      <c r="V103" s="13">
        <f t="shared" si="25"/>
        <v>41840</v>
      </c>
      <c r="W103" s="79">
        <f t="shared" si="26"/>
        <v>-9.8179769484417534E-2</v>
      </c>
      <c r="X103" s="79">
        <f t="shared" si="26"/>
        <v>0.54973390426913893</v>
      </c>
      <c r="Y103" s="79">
        <f t="shared" si="26"/>
        <v>-5.9032912454809128E-2</v>
      </c>
      <c r="Z103" s="79">
        <f t="shared" si="26"/>
        <v>0.5608852397694315</v>
      </c>
      <c r="AA103" s="79">
        <f t="shared" si="18"/>
        <v>1.2803842732021975</v>
      </c>
      <c r="AC103" s="20"/>
      <c r="AD103" s="21"/>
      <c r="AE103" s="21"/>
      <c r="AF103" s="21"/>
      <c r="AG103" s="2"/>
      <c r="AH103" s="2"/>
    </row>
    <row r="104" spans="8:34">
      <c r="H104" s="124">
        <v>41497</v>
      </c>
      <c r="I104" s="78">
        <v>2286.0100000000002</v>
      </c>
      <c r="J104" s="78">
        <v>2159.4933000000001</v>
      </c>
      <c r="K104" s="78">
        <v>1191.3737000000001</v>
      </c>
      <c r="L104" s="78">
        <v>2060.66</v>
      </c>
      <c r="M104" s="78">
        <v>2341.6981999999998</v>
      </c>
      <c r="O104" s="13">
        <f t="shared" si="27"/>
        <v>41497</v>
      </c>
      <c r="P104" s="2">
        <f t="shared" si="28"/>
        <v>-0.20496702157812996</v>
      </c>
      <c r="Q104" s="2">
        <f t="shared" si="29"/>
        <v>2.4239428127812657E-2</v>
      </c>
      <c r="R104" s="2">
        <f t="shared" si="30"/>
        <v>-0.28396266955475968</v>
      </c>
      <c r="S104" s="2">
        <f t="shared" si="31"/>
        <v>-4.2225400664268942E-2</v>
      </c>
      <c r="T104" s="2">
        <f t="shared" si="32"/>
        <v>0.8856606098184554</v>
      </c>
      <c r="V104" s="13">
        <f t="shared" si="25"/>
        <v>41847</v>
      </c>
      <c r="W104" s="79">
        <f t="shared" si="26"/>
        <v>-5.804643898471129E-2</v>
      </c>
      <c r="X104" s="79">
        <f t="shared" si="26"/>
        <v>0.538351844225476</v>
      </c>
      <c r="Y104" s="79">
        <f t="shared" si="26"/>
        <v>-2.6641606029117915E-2</v>
      </c>
      <c r="Z104" s="79">
        <f t="shared" si="26"/>
        <v>0.55011440435769132</v>
      </c>
      <c r="AA104" s="79">
        <f t="shared" si="18"/>
        <v>1.2132950214194929</v>
      </c>
      <c r="AC104" s="20"/>
      <c r="AD104" s="21"/>
      <c r="AE104" s="21"/>
      <c r="AF104" s="21"/>
      <c r="AG104" s="2"/>
      <c r="AH104" s="2"/>
    </row>
    <row r="105" spans="8:34">
      <c r="H105" s="124">
        <v>41504</v>
      </c>
      <c r="I105" s="78">
        <v>2304.1439999999998</v>
      </c>
      <c r="J105" s="78">
        <v>2108.7442999999998</v>
      </c>
      <c r="K105" s="78">
        <v>1187.7744</v>
      </c>
      <c r="L105" s="78">
        <v>2015.8068000000001</v>
      </c>
      <c r="M105" s="78">
        <v>2251.614</v>
      </c>
      <c r="O105" s="13">
        <f t="shared" si="27"/>
        <v>41504</v>
      </c>
      <c r="P105" s="2">
        <f t="shared" si="28"/>
        <v>-0.19866034399111066</v>
      </c>
      <c r="Q105" s="2">
        <f t="shared" si="29"/>
        <v>1.6937116673809705E-4</v>
      </c>
      <c r="R105" s="2">
        <f t="shared" si="30"/>
        <v>-0.28612591452438729</v>
      </c>
      <c r="S105" s="2">
        <f t="shared" si="31"/>
        <v>-6.3072729024563845E-2</v>
      </c>
      <c r="T105" s="2">
        <f t="shared" si="32"/>
        <v>0.81311999484637765</v>
      </c>
      <c r="V105" s="13">
        <f t="shared" si="25"/>
        <v>41854</v>
      </c>
      <c r="W105" s="79">
        <f t="shared" si="26"/>
        <v>-2.9315124777529067E-2</v>
      </c>
      <c r="X105" s="79">
        <f t="shared" si="26"/>
        <v>0.56388183346080267</v>
      </c>
      <c r="Y105" s="79">
        <f t="shared" si="26"/>
        <v>-3.1600404963395889E-2</v>
      </c>
      <c r="Z105" s="79">
        <f t="shared" si="26"/>
        <v>0.58004980666527817</v>
      </c>
      <c r="AA105" s="79">
        <f t="shared" si="18"/>
        <v>1.2555505602450872</v>
      </c>
      <c r="AC105" s="20"/>
      <c r="AD105" s="21"/>
      <c r="AE105" s="21"/>
      <c r="AF105" s="21"/>
      <c r="AG105" s="2"/>
      <c r="AH105" s="2"/>
    </row>
    <row r="106" spans="8:34">
      <c r="H106" s="124">
        <v>41511</v>
      </c>
      <c r="I106" s="78">
        <v>2286.9290000000001</v>
      </c>
      <c r="J106" s="78">
        <v>2256.7710999999999</v>
      </c>
      <c r="K106" s="78">
        <v>1155.3805</v>
      </c>
      <c r="L106" s="78">
        <v>2179.3200999999999</v>
      </c>
      <c r="M106" s="78">
        <v>2450.5127000000002</v>
      </c>
      <c r="O106" s="13">
        <f t="shared" si="27"/>
        <v>41511</v>
      </c>
      <c r="P106" s="2">
        <f t="shared" si="28"/>
        <v>-0.20464740998099362</v>
      </c>
      <c r="Q106" s="2">
        <f t="shared" si="29"/>
        <v>7.0377917300958659E-2</v>
      </c>
      <c r="R106" s="2">
        <f t="shared" si="30"/>
        <v>-0.30559523945468414</v>
      </c>
      <c r="S106" s="2">
        <f t="shared" si="31"/>
        <v>1.2926652432621255E-2</v>
      </c>
      <c r="T106" s="2">
        <f t="shared" si="32"/>
        <v>0.97328386392826816</v>
      </c>
      <c r="V106" s="13">
        <f t="shared" si="25"/>
        <v>41861</v>
      </c>
      <c r="W106" s="79">
        <f t="shared" si="26"/>
        <v>-2.8593383230176905E-2</v>
      </c>
      <c r="X106" s="79">
        <f t="shared" si="26"/>
        <v>0.6070899287496283</v>
      </c>
      <c r="Y106" s="79">
        <f t="shared" si="26"/>
        <v>-2.1877005036857522E-2</v>
      </c>
      <c r="Z106" s="79">
        <f t="shared" si="26"/>
        <v>0.6255410682284761</v>
      </c>
      <c r="AA106" s="79">
        <f t="shared" si="18"/>
        <v>1.3297344880354909</v>
      </c>
      <c r="AC106" s="20"/>
      <c r="AD106" s="21"/>
      <c r="AE106" s="21"/>
      <c r="AF106" s="21"/>
      <c r="AG106" s="2"/>
      <c r="AH106" s="2"/>
    </row>
    <row r="107" spans="8:34">
      <c r="H107" s="124">
        <v>41518</v>
      </c>
      <c r="I107" s="78">
        <v>2313.91</v>
      </c>
      <c r="J107" s="78">
        <v>2166.2892999999999</v>
      </c>
      <c r="K107" s="78">
        <v>1166.1784</v>
      </c>
      <c r="L107" s="78">
        <v>2092.8912</v>
      </c>
      <c r="M107" s="78">
        <v>2295.674</v>
      </c>
      <c r="O107" s="13">
        <f t="shared" si="27"/>
        <v>41518</v>
      </c>
      <c r="P107" s="2">
        <f t="shared" si="28"/>
        <v>-0.19526390562589446</v>
      </c>
      <c r="Q107" s="2">
        <f t="shared" si="29"/>
        <v>2.7462744983464127E-2</v>
      </c>
      <c r="R107" s="2">
        <f t="shared" si="30"/>
        <v>-0.29910550454580154</v>
      </c>
      <c r="S107" s="2">
        <f t="shared" si="31"/>
        <v>-2.7244654366427423E-2</v>
      </c>
      <c r="T107" s="2">
        <f t="shared" si="32"/>
        <v>0.84859946289593302</v>
      </c>
      <c r="V107" s="13"/>
      <c r="W107" s="2"/>
      <c r="X107" s="2"/>
      <c r="Y107" s="2"/>
      <c r="Z107" s="2"/>
      <c r="AA107" s="2"/>
      <c r="AC107" s="21"/>
      <c r="AD107" s="21"/>
      <c r="AE107" s="21"/>
      <c r="AF107" s="21"/>
      <c r="AG107" s="2"/>
      <c r="AH107" s="2"/>
    </row>
    <row r="108" spans="8:34">
      <c r="H108" s="124">
        <v>41525</v>
      </c>
      <c r="I108" s="78">
        <v>2357.7820000000002</v>
      </c>
      <c r="J108" s="78">
        <v>2277.7802999999999</v>
      </c>
      <c r="K108" s="78">
        <v>1169.7775999999999</v>
      </c>
      <c r="L108" s="78">
        <v>2189.3492000000001</v>
      </c>
      <c r="M108" s="78">
        <v>2501.8496</v>
      </c>
      <c r="O108" s="13">
        <f t="shared" si="27"/>
        <v>41525</v>
      </c>
      <c r="P108" s="2">
        <f t="shared" si="28"/>
        <v>-0.18000601662745419</v>
      </c>
      <c r="Q108" s="2">
        <f t="shared" si="29"/>
        <v>8.0342500656425786E-2</v>
      </c>
      <c r="R108" s="2">
        <f t="shared" si="30"/>
        <v>-0.29694231967799856</v>
      </c>
      <c r="S108" s="2">
        <f t="shared" si="31"/>
        <v>1.7588079953026581E-2</v>
      </c>
      <c r="T108" s="2">
        <f t="shared" si="32"/>
        <v>1.0146230809803156</v>
      </c>
      <c r="V108" s="20"/>
      <c r="W108" s="21"/>
      <c r="X108" s="21"/>
      <c r="Y108" s="21"/>
      <c r="Z108" s="2"/>
      <c r="AA108" s="2"/>
      <c r="AC108" s="21"/>
      <c r="AD108" s="21"/>
      <c r="AE108" s="21"/>
      <c r="AF108" s="21"/>
      <c r="AG108" s="2"/>
      <c r="AH108" s="2"/>
    </row>
    <row r="109" spans="8:34">
      <c r="H109" s="124">
        <v>41532</v>
      </c>
      <c r="I109" s="78">
        <v>2488.902</v>
      </c>
      <c r="J109" s="78">
        <v>2203.4901</v>
      </c>
      <c r="K109" s="78">
        <v>1220.1679999999999</v>
      </c>
      <c r="L109" s="78">
        <v>2114.7982999999999</v>
      </c>
      <c r="M109" s="78">
        <v>2345.9587000000001</v>
      </c>
      <c r="O109" s="13">
        <f t="shared" si="27"/>
        <v>41532</v>
      </c>
      <c r="P109" s="2">
        <f t="shared" si="28"/>
        <v>-0.13440484947128439</v>
      </c>
      <c r="Q109" s="2">
        <f t="shared" si="29"/>
        <v>4.5106942406024864E-2</v>
      </c>
      <c r="R109" s="2">
        <f t="shared" si="30"/>
        <v>-0.26665676989956388</v>
      </c>
      <c r="S109" s="2">
        <f t="shared" si="31"/>
        <v>-1.7062448701685273E-2</v>
      </c>
      <c r="T109" s="2">
        <f t="shared" si="32"/>
        <v>0.88909139224299327</v>
      </c>
      <c r="V109" s="20"/>
      <c r="W109" s="21"/>
      <c r="X109" s="21"/>
      <c r="Y109" s="21"/>
      <c r="Z109" s="2"/>
      <c r="AA109" s="2"/>
      <c r="AC109" s="21"/>
      <c r="AD109" s="21"/>
      <c r="AE109" s="21"/>
      <c r="AF109" s="21"/>
      <c r="AG109" s="2"/>
      <c r="AH109" s="2"/>
    </row>
    <row r="110" spans="8:34">
      <c r="H110" s="124">
        <v>41539</v>
      </c>
      <c r="I110" s="78">
        <v>2432.5100000000002</v>
      </c>
      <c r="J110" s="78">
        <v>2229.2368000000001</v>
      </c>
      <c r="K110" s="78">
        <v>1252.5618999999999</v>
      </c>
      <c r="L110" s="78">
        <v>2119.5441000000001</v>
      </c>
      <c r="M110" s="78">
        <v>2417.1107999999999</v>
      </c>
      <c r="O110" s="13">
        <f t="shared" si="27"/>
        <v>41539</v>
      </c>
      <c r="P110" s="2">
        <f t="shared" si="28"/>
        <v>-0.15401696828054856</v>
      </c>
      <c r="Q110" s="2">
        <f t="shared" si="29"/>
        <v>5.731850392565474E-2</v>
      </c>
      <c r="R110" s="2">
        <f t="shared" si="30"/>
        <v>-0.24718744496926703</v>
      </c>
      <c r="S110" s="2">
        <f t="shared" si="31"/>
        <v>-1.4856647311097926E-2</v>
      </c>
      <c r="T110" s="2">
        <f t="shared" si="32"/>
        <v>0.9463868679263514</v>
      </c>
      <c r="V110" s="20"/>
      <c r="W110" s="21"/>
      <c r="X110" s="21"/>
      <c r="Y110" s="21"/>
      <c r="Z110" s="2"/>
      <c r="AA110" s="2"/>
      <c r="AC110" s="21"/>
      <c r="AD110" s="21"/>
      <c r="AE110" s="21"/>
      <c r="AF110" s="21"/>
      <c r="AG110" s="2"/>
      <c r="AH110" s="2"/>
    </row>
    <row r="111" spans="8:34">
      <c r="H111" s="124">
        <v>41546</v>
      </c>
      <c r="I111" s="78">
        <v>2394.971</v>
      </c>
      <c r="J111" s="78">
        <v>2302.7067999999999</v>
      </c>
      <c r="K111" s="78">
        <v>1176.9763</v>
      </c>
      <c r="L111" s="78">
        <v>2200.4335000000001</v>
      </c>
      <c r="M111" s="78">
        <v>2572.0401999999999</v>
      </c>
      <c r="O111" s="13">
        <f t="shared" si="27"/>
        <v>41546</v>
      </c>
      <c r="P111" s="2">
        <f t="shared" si="28"/>
        <v>-0.16707235429241152</v>
      </c>
      <c r="Q111" s="2">
        <f t="shared" si="29"/>
        <v>9.2165044447243716E-2</v>
      </c>
      <c r="R111" s="2">
        <f t="shared" si="30"/>
        <v>-0.29261576963691893</v>
      </c>
      <c r="S111" s="2">
        <f t="shared" si="31"/>
        <v>2.2739954105684967E-2</v>
      </c>
      <c r="T111" s="2">
        <f t="shared" si="32"/>
        <v>1.0711443054487475</v>
      </c>
      <c r="V111" s="20"/>
      <c r="W111" s="21"/>
      <c r="X111" s="21"/>
      <c r="Y111" s="21"/>
      <c r="Z111" s="2"/>
      <c r="AA111" s="2"/>
      <c r="AC111" s="21"/>
      <c r="AD111" s="21"/>
      <c r="AE111" s="21"/>
      <c r="AF111" s="21"/>
      <c r="AG111" s="2"/>
      <c r="AH111" s="2"/>
    </row>
    <row r="112" spans="8:34">
      <c r="H112" s="124">
        <v>41553</v>
      </c>
      <c r="I112" s="78">
        <v>2409.0369999999998</v>
      </c>
      <c r="J112" s="78">
        <v>2354.7532000000001</v>
      </c>
      <c r="K112" s="78">
        <v>1180.5755999999999</v>
      </c>
      <c r="L112" s="78">
        <v>2245.605</v>
      </c>
      <c r="M112" s="78">
        <v>2666.5281</v>
      </c>
      <c r="O112" s="13">
        <f t="shared" si="27"/>
        <v>41553</v>
      </c>
      <c r="P112" s="2">
        <f t="shared" si="28"/>
        <v>-0.16218045361197619</v>
      </c>
      <c r="Q112" s="2">
        <f t="shared" si="29"/>
        <v>0.11685045327537558</v>
      </c>
      <c r="R112" s="2">
        <f t="shared" si="30"/>
        <v>-0.29045252466729143</v>
      </c>
      <c r="S112" s="2">
        <f t="shared" si="31"/>
        <v>4.373522519062556E-2</v>
      </c>
      <c r="T112" s="2">
        <f t="shared" si="32"/>
        <v>1.1472310151427916</v>
      </c>
      <c r="V112" s="20"/>
      <c r="W112" s="21"/>
      <c r="X112" s="21"/>
      <c r="Y112" s="21"/>
      <c r="Z112" s="2"/>
      <c r="AA112" s="2"/>
      <c r="AC112" s="21"/>
      <c r="AD112" s="21"/>
      <c r="AE112" s="21"/>
      <c r="AF112" s="21"/>
      <c r="AG112" s="2"/>
      <c r="AH112" s="2"/>
    </row>
    <row r="113" spans="8:34">
      <c r="H113" s="124">
        <v>41560</v>
      </c>
      <c r="I113" s="78">
        <v>2468.5079999999998</v>
      </c>
      <c r="J113" s="78">
        <v>2472.0882000000001</v>
      </c>
      <c r="K113" s="78">
        <v>1259.7603999999999</v>
      </c>
      <c r="L113" s="78">
        <v>2370.7103000000002</v>
      </c>
      <c r="M113" s="78">
        <v>2738.6215000000002</v>
      </c>
      <c r="O113" s="13">
        <f t="shared" si="27"/>
        <v>41560</v>
      </c>
      <c r="P113" s="2">
        <f t="shared" si="28"/>
        <v>-0.14149751422862833</v>
      </c>
      <c r="Q113" s="2">
        <f t="shared" si="29"/>
        <v>0.17250199583833559</v>
      </c>
      <c r="R113" s="2">
        <f t="shared" si="30"/>
        <v>-0.24286101513183644</v>
      </c>
      <c r="S113" s="2">
        <f t="shared" si="31"/>
        <v>0.10188294416526311</v>
      </c>
      <c r="T113" s="2">
        <f t="shared" si="32"/>
        <v>1.2052844759209083</v>
      </c>
      <c r="V113" s="20"/>
      <c r="W113" s="21"/>
      <c r="X113" s="21"/>
      <c r="Y113" s="21"/>
      <c r="Z113" s="2"/>
      <c r="AA113" s="2"/>
      <c r="AC113" s="21"/>
      <c r="AD113" s="21"/>
      <c r="AE113" s="21"/>
      <c r="AF113" s="21"/>
      <c r="AG113" s="2"/>
      <c r="AH113" s="2"/>
    </row>
    <row r="114" spans="8:34">
      <c r="H114" s="124">
        <v>41567</v>
      </c>
      <c r="I114" s="78">
        <v>2426.0540000000001</v>
      </c>
      <c r="J114" s="78">
        <v>2414.6640000000002</v>
      </c>
      <c r="K114" s="78">
        <v>1227.3666000000001</v>
      </c>
      <c r="L114" s="78">
        <v>2319.2930000000001</v>
      </c>
      <c r="M114" s="78">
        <v>2666.5650000000001</v>
      </c>
      <c r="O114" s="13">
        <f t="shared" si="27"/>
        <v>41567</v>
      </c>
      <c r="P114" s="2">
        <f t="shared" si="28"/>
        <v>-0.15626224844497993</v>
      </c>
      <c r="Q114" s="2">
        <f t="shared" si="29"/>
        <v>0.14526591700044467</v>
      </c>
      <c r="R114" s="2">
        <f t="shared" si="30"/>
        <v>-0.26233027996030878</v>
      </c>
      <c r="S114" s="2">
        <f t="shared" si="31"/>
        <v>7.7984686370952128E-2</v>
      </c>
      <c r="T114" s="2">
        <f t="shared" si="32"/>
        <v>1.1472607289959695</v>
      </c>
      <c r="V114" s="20"/>
      <c r="W114" s="21"/>
      <c r="X114" s="21"/>
      <c r="Y114" s="21"/>
      <c r="Z114" s="2"/>
      <c r="AA114" s="2"/>
      <c r="AC114" s="21"/>
      <c r="AD114" s="21"/>
      <c r="AE114" s="21"/>
      <c r="AF114" s="21"/>
      <c r="AG114" s="2"/>
      <c r="AH114" s="2"/>
    </row>
    <row r="115" spans="8:34">
      <c r="H115" s="124">
        <v>41574</v>
      </c>
      <c r="I115" s="78">
        <v>2368.5590000000002</v>
      </c>
      <c r="J115" s="78">
        <v>2244.4158000000002</v>
      </c>
      <c r="K115" s="78">
        <v>1209.3699999999999</v>
      </c>
      <c r="L115" s="78">
        <v>2157.5814999999998</v>
      </c>
      <c r="M115" s="78">
        <v>2409.7887000000001</v>
      </c>
      <c r="O115" s="13">
        <f t="shared" si="27"/>
        <v>41574</v>
      </c>
      <c r="P115" s="2">
        <f t="shared" si="28"/>
        <v>-0.17625797072719451</v>
      </c>
      <c r="Q115" s="2">
        <f t="shared" si="29"/>
        <v>6.4517845678440988E-2</v>
      </c>
      <c r="R115" s="2">
        <f t="shared" si="30"/>
        <v>-0.27314656491027112</v>
      </c>
      <c r="S115" s="2">
        <f t="shared" si="31"/>
        <v>2.8227639186888531E-3</v>
      </c>
      <c r="T115" s="2">
        <f t="shared" si="32"/>
        <v>0.94049072146684964</v>
      </c>
      <c r="V115" s="20"/>
      <c r="W115" s="21"/>
      <c r="X115" s="21"/>
      <c r="Y115" s="21"/>
      <c r="Z115" s="2"/>
      <c r="AA115" s="2"/>
      <c r="AC115" s="21"/>
      <c r="AD115" s="21"/>
      <c r="AE115" s="21"/>
      <c r="AF115" s="21"/>
      <c r="AG115" s="2"/>
      <c r="AH115" s="2"/>
    </row>
    <row r="116" spans="8:34">
      <c r="H116" s="124">
        <v>41581</v>
      </c>
      <c r="I116" s="78">
        <v>2384.96</v>
      </c>
      <c r="J116" s="78">
        <v>2139.8011999999999</v>
      </c>
      <c r="K116" s="78">
        <v>1227.3667</v>
      </c>
      <c r="L116" s="78">
        <v>2045.5547999999999</v>
      </c>
      <c r="M116" s="78">
        <v>2253.0882000000001</v>
      </c>
      <c r="O116" s="13">
        <f t="shared" si="27"/>
        <v>41581</v>
      </c>
      <c r="P116" s="2">
        <f t="shared" si="28"/>
        <v>-0.1705539992314018</v>
      </c>
      <c r="Q116" s="2">
        <f t="shared" si="29"/>
        <v>1.4899540274196266E-2</v>
      </c>
      <c r="R116" s="2">
        <f t="shared" si="30"/>
        <v>-0.26233021985848426</v>
      </c>
      <c r="S116" s="2">
        <f t="shared" si="31"/>
        <v>-4.9246149782457338E-2</v>
      </c>
      <c r="T116" s="2">
        <f t="shared" si="32"/>
        <v>0.81430709951725055</v>
      </c>
      <c r="V116" s="20"/>
      <c r="W116" s="21"/>
      <c r="X116" s="21"/>
      <c r="Y116" s="21"/>
      <c r="Z116" s="2"/>
      <c r="AA116" s="2"/>
      <c r="AC116" s="21"/>
      <c r="AD116" s="21"/>
      <c r="AE116" s="21"/>
      <c r="AF116" s="21"/>
      <c r="AG116" s="2"/>
      <c r="AH116" s="2"/>
    </row>
    <row r="117" spans="8:34">
      <c r="H117" s="124">
        <v>41588</v>
      </c>
      <c r="I117" s="78">
        <v>2307.9450000000002</v>
      </c>
      <c r="J117" s="78">
        <v>2098.759</v>
      </c>
      <c r="K117" s="78">
        <v>1191.3735999999999</v>
      </c>
      <c r="L117" s="78">
        <v>2024.8239000000001</v>
      </c>
      <c r="M117" s="78">
        <v>2158.7318</v>
      </c>
      <c r="O117" s="13">
        <f t="shared" si="27"/>
        <v>41588</v>
      </c>
      <c r="P117" s="2">
        <f t="shared" si="28"/>
        <v>-0.19733842486084363</v>
      </c>
      <c r="Q117" s="2">
        <f t="shared" si="29"/>
        <v>-4.5666185034703988E-3</v>
      </c>
      <c r="R117" s="2">
        <f t="shared" si="30"/>
        <v>-0.28396272965658431</v>
      </c>
      <c r="S117" s="2">
        <f t="shared" si="31"/>
        <v>-5.888166919923099E-2</v>
      </c>
      <c r="T117" s="2">
        <f t="shared" si="32"/>
        <v>0.73832628065499306</v>
      </c>
      <c r="V117" s="20"/>
      <c r="W117" s="21"/>
      <c r="X117" s="21"/>
      <c r="Y117" s="21"/>
      <c r="Z117" s="2"/>
      <c r="AA117" s="2"/>
      <c r="AC117" s="21"/>
      <c r="AD117" s="21"/>
      <c r="AE117" s="21"/>
      <c r="AF117" s="21"/>
      <c r="AG117" s="2"/>
      <c r="AH117" s="2"/>
    </row>
    <row r="118" spans="8:34">
      <c r="H118" s="124">
        <v>41595</v>
      </c>
      <c r="I118" s="78">
        <v>2350.7339999999999</v>
      </c>
      <c r="J118" s="78">
        <v>2175.3380999999999</v>
      </c>
      <c r="K118" s="78">
        <v>1180.5757000000001</v>
      </c>
      <c r="L118" s="78">
        <v>2104.2280000000001</v>
      </c>
      <c r="M118" s="78">
        <v>2273.7874000000002</v>
      </c>
      <c r="O118" s="13">
        <f t="shared" si="27"/>
        <v>41595</v>
      </c>
      <c r="P118" s="2">
        <f t="shared" si="28"/>
        <v>-0.18245718369667852</v>
      </c>
      <c r="Q118" s="2">
        <f t="shared" si="29"/>
        <v>3.1754556278846602E-2</v>
      </c>
      <c r="R118" s="2">
        <f t="shared" si="30"/>
        <v>-0.29045246456546681</v>
      </c>
      <c r="S118" s="2">
        <f t="shared" si="31"/>
        <v>-2.1975420685107272E-2</v>
      </c>
      <c r="T118" s="2">
        <f t="shared" si="32"/>
        <v>0.83097520221927867</v>
      </c>
      <c r="V118" s="20"/>
      <c r="W118" s="21"/>
      <c r="X118" s="21"/>
      <c r="Y118" s="21"/>
      <c r="Z118" s="2"/>
      <c r="AA118" s="2"/>
      <c r="AC118" s="21"/>
      <c r="AD118" s="21"/>
      <c r="AE118" s="21"/>
      <c r="AF118" s="21"/>
      <c r="AG118" s="2"/>
      <c r="AH118" s="2"/>
    </row>
    <row r="119" spans="8:34">
      <c r="H119" s="124">
        <v>41602</v>
      </c>
      <c r="I119" s="78">
        <v>2397.962</v>
      </c>
      <c r="J119" s="78">
        <v>2266.1723999999999</v>
      </c>
      <c r="K119" s="78">
        <v>1198.5724</v>
      </c>
      <c r="L119" s="78">
        <v>2218.1945000000001</v>
      </c>
      <c r="M119" s="78">
        <v>2311.8033</v>
      </c>
      <c r="O119" s="13">
        <f t="shared" si="27"/>
        <v>41602</v>
      </c>
      <c r="P119" s="2">
        <f t="shared" si="28"/>
        <v>-0.16603213852849985</v>
      </c>
      <c r="Q119" s="2">
        <f t="shared" si="29"/>
        <v>7.4836918000640296E-2</v>
      </c>
      <c r="R119" s="2">
        <f t="shared" si="30"/>
        <v>-0.27963611951368006</v>
      </c>
      <c r="S119" s="2">
        <f t="shared" si="31"/>
        <v>3.0995093070289359E-2</v>
      </c>
      <c r="T119" s="2">
        <f t="shared" si="32"/>
        <v>0.86158763774867242</v>
      </c>
      <c r="V119" s="20"/>
      <c r="W119" s="21"/>
      <c r="X119" s="21"/>
      <c r="Y119" s="21"/>
      <c r="Z119" s="2"/>
      <c r="AA119" s="2"/>
      <c r="AC119" s="21"/>
      <c r="AD119" s="21"/>
      <c r="AE119" s="21"/>
      <c r="AF119" s="21"/>
      <c r="AG119" s="2"/>
      <c r="AH119" s="2"/>
    </row>
    <row r="120" spans="8:34">
      <c r="H120" s="124">
        <v>41609</v>
      </c>
      <c r="I120" s="78">
        <v>2438.944</v>
      </c>
      <c r="J120" s="78">
        <v>2359.0731999999998</v>
      </c>
      <c r="K120" s="78">
        <v>1238.1647</v>
      </c>
      <c r="L120" s="78">
        <v>2299.9131000000002</v>
      </c>
      <c r="M120" s="78">
        <v>2448.2624000000001</v>
      </c>
      <c r="O120" s="13">
        <f t="shared" si="27"/>
        <v>41609</v>
      </c>
      <c r="P120" s="2">
        <f t="shared" si="28"/>
        <v>-0.15177933931866039</v>
      </c>
      <c r="Q120" s="2">
        <f t="shared" si="29"/>
        <v>0.11889941278338223</v>
      </c>
      <c r="R120" s="2">
        <f t="shared" si="30"/>
        <v>-0.25584042484777714</v>
      </c>
      <c r="S120" s="2">
        <f t="shared" si="31"/>
        <v>6.8977098531295633E-2</v>
      </c>
      <c r="T120" s="2">
        <f t="shared" si="32"/>
        <v>0.97147180203648609</v>
      </c>
      <c r="V120" s="20"/>
      <c r="W120" s="21"/>
      <c r="X120" s="21"/>
      <c r="Y120" s="21"/>
      <c r="Z120" s="2"/>
      <c r="AA120" s="2"/>
      <c r="AC120" s="21"/>
      <c r="AD120" s="21"/>
      <c r="AE120" s="21"/>
      <c r="AF120" s="21"/>
      <c r="AG120" s="2"/>
      <c r="AH120" s="2"/>
    </row>
    <row r="121" spans="8:34">
      <c r="H121" s="124">
        <v>41616</v>
      </c>
      <c r="I121" s="78">
        <v>2452.2869999999998</v>
      </c>
      <c r="J121" s="78">
        <v>2229.4322999999999</v>
      </c>
      <c r="K121" s="78">
        <v>1220.1681000000001</v>
      </c>
      <c r="L121" s="78">
        <v>2178.5488999999998</v>
      </c>
      <c r="M121" s="78">
        <v>2248.5598</v>
      </c>
      <c r="O121" s="13">
        <f t="shared" si="27"/>
        <v>41616</v>
      </c>
      <c r="P121" s="2">
        <f t="shared" si="28"/>
        <v>-0.14713888497634209</v>
      </c>
      <c r="Q121" s="2">
        <f t="shared" si="29"/>
        <v>5.7411228829315597E-2</v>
      </c>
      <c r="R121" s="2">
        <f t="shared" si="30"/>
        <v>-0.26665670979773926</v>
      </c>
      <c r="S121" s="2">
        <f t="shared" si="31"/>
        <v>1.2568206220724187E-2</v>
      </c>
      <c r="T121" s="2">
        <f t="shared" si="32"/>
        <v>0.81066058968711863</v>
      </c>
      <c r="V121" s="20"/>
      <c r="W121" s="21"/>
      <c r="X121" s="21"/>
      <c r="Y121" s="21"/>
      <c r="Z121" s="2"/>
      <c r="AA121" s="2"/>
      <c r="AC121" s="21"/>
      <c r="AD121" s="21"/>
      <c r="AE121" s="21"/>
      <c r="AF121" s="21"/>
      <c r="AG121" s="2"/>
      <c r="AH121" s="2"/>
    </row>
    <row r="122" spans="8:34">
      <c r="H122" s="124">
        <v>41623</v>
      </c>
      <c r="I122" s="78">
        <v>2406.6390000000001</v>
      </c>
      <c r="J122" s="78">
        <v>2240.1433000000002</v>
      </c>
      <c r="K122" s="78">
        <v>1198.5723</v>
      </c>
      <c r="L122" s="78">
        <v>2171.7997</v>
      </c>
      <c r="M122" s="78">
        <v>2344.3762999999999</v>
      </c>
      <c r="O122" s="13">
        <f t="shared" si="27"/>
        <v>41623</v>
      </c>
      <c r="P122" s="2">
        <f t="shared" si="28"/>
        <v>-0.1630144346891611</v>
      </c>
      <c r="Q122" s="2">
        <f t="shared" si="29"/>
        <v>6.2491415239098513E-2</v>
      </c>
      <c r="R122" s="2">
        <f t="shared" si="30"/>
        <v>-0.27963617961550458</v>
      </c>
      <c r="S122" s="2">
        <f t="shared" si="31"/>
        <v>9.4312441183703744E-3</v>
      </c>
      <c r="T122" s="2">
        <f t="shared" si="32"/>
        <v>0.88781715914627024</v>
      </c>
      <c r="V122" s="20"/>
      <c r="W122" s="21"/>
      <c r="X122" s="21"/>
      <c r="Y122" s="21"/>
      <c r="Z122" s="2"/>
      <c r="AA122" s="2"/>
      <c r="AC122" s="21"/>
      <c r="AD122" s="21"/>
      <c r="AE122" s="21"/>
      <c r="AF122" s="21"/>
      <c r="AG122" s="2"/>
      <c r="AH122" s="2"/>
    </row>
    <row r="123" spans="8:34">
      <c r="H123" s="124">
        <v>41630</v>
      </c>
      <c r="I123" s="78">
        <v>2278.136</v>
      </c>
      <c r="J123" s="78">
        <v>2129.4735999999998</v>
      </c>
      <c r="K123" s="78">
        <v>1151.7811999999999</v>
      </c>
      <c r="L123" s="78">
        <v>2065.1046000000001</v>
      </c>
      <c r="M123" s="78">
        <v>2213.7098999999998</v>
      </c>
      <c r="O123" s="13">
        <f t="shared" si="27"/>
        <v>41630</v>
      </c>
      <c r="P123" s="2">
        <f t="shared" si="28"/>
        <v>-0.20770545652464989</v>
      </c>
      <c r="Q123" s="2">
        <f t="shared" si="29"/>
        <v>1.0001199020748919E-2</v>
      </c>
      <c r="R123" s="2">
        <f t="shared" si="30"/>
        <v>-0.30775848442431175</v>
      </c>
      <c r="S123" s="2">
        <f t="shared" si="31"/>
        <v>-4.0159594085693251E-2</v>
      </c>
      <c r="T123" s="2">
        <f t="shared" si="32"/>
        <v>0.78259758665533918</v>
      </c>
      <c r="V123" s="20"/>
      <c r="W123" s="21"/>
      <c r="X123" s="21"/>
      <c r="Y123" s="21"/>
      <c r="Z123" s="2"/>
      <c r="AA123" s="2"/>
      <c r="AC123" s="21"/>
      <c r="AD123" s="21"/>
      <c r="AE123" s="21"/>
      <c r="AF123" s="21"/>
      <c r="AG123" s="2"/>
      <c r="AH123" s="2"/>
    </row>
    <row r="124" spans="8:34">
      <c r="H124" s="124">
        <v>41637</v>
      </c>
      <c r="I124" s="78">
        <v>2303.4780000000001</v>
      </c>
      <c r="J124" s="78">
        <v>2149.2174</v>
      </c>
      <c r="K124" s="78">
        <v>1151.7810999999999</v>
      </c>
      <c r="L124" s="78">
        <v>2068.6691999999998</v>
      </c>
      <c r="M124" s="78">
        <v>2296.9366</v>
      </c>
      <c r="O124" s="13">
        <f t="shared" si="27"/>
        <v>41637</v>
      </c>
      <c r="P124" s="2">
        <f t="shared" si="28"/>
        <v>-0.19889196675900267</v>
      </c>
      <c r="Q124" s="2">
        <f t="shared" si="29"/>
        <v>1.9365607986995936E-2</v>
      </c>
      <c r="R124" s="2">
        <f t="shared" si="30"/>
        <v>-0.30775854452613627</v>
      </c>
      <c r="S124" s="2">
        <f t="shared" si="31"/>
        <v>-3.8502802894137211E-2</v>
      </c>
      <c r="T124" s="2">
        <f t="shared" si="32"/>
        <v>0.84961617593177885</v>
      </c>
      <c r="V124" s="20"/>
      <c r="W124" s="21"/>
      <c r="X124" s="21"/>
      <c r="Y124" s="21"/>
      <c r="Z124" s="2"/>
      <c r="AA124" s="2"/>
      <c r="AC124" s="21"/>
      <c r="AD124" s="21"/>
      <c r="AE124" s="21"/>
      <c r="AF124" s="21"/>
      <c r="AG124" s="2"/>
      <c r="AH124" s="2"/>
    </row>
    <row r="125" spans="8:34">
      <c r="H125" s="124">
        <v>41644</v>
      </c>
      <c r="I125" s="78">
        <v>2290.779</v>
      </c>
      <c r="J125" s="78">
        <v>2203.8096</v>
      </c>
      <c r="K125" s="78">
        <v>1140.9830999999999</v>
      </c>
      <c r="L125" s="78">
        <v>2131.1320999999998</v>
      </c>
      <c r="M125" s="78">
        <v>2362.3193999999999</v>
      </c>
      <c r="O125" s="13">
        <f t="shared" si="27"/>
        <v>41644</v>
      </c>
      <c r="P125" s="2">
        <f t="shared" si="28"/>
        <v>-0.20330844953597194</v>
      </c>
      <c r="Q125" s="2">
        <f t="shared" si="29"/>
        <v>4.5258480036304505E-2</v>
      </c>
      <c r="R125" s="2">
        <f t="shared" si="30"/>
        <v>-0.31424833953684339</v>
      </c>
      <c r="S125" s="2">
        <f t="shared" si="31"/>
        <v>-9.470658328392334E-3</v>
      </c>
      <c r="T125" s="2">
        <f t="shared" si="32"/>
        <v>0.90226590274953788</v>
      </c>
      <c r="V125" s="20"/>
      <c r="W125" s="21"/>
      <c r="X125" s="21"/>
      <c r="Y125" s="21"/>
      <c r="Z125" s="2"/>
      <c r="AA125" s="2"/>
      <c r="AC125" s="21"/>
      <c r="AD125" s="21"/>
      <c r="AE125" s="21"/>
      <c r="AF125" s="21"/>
      <c r="AG125" s="2"/>
      <c r="AH125" s="2"/>
    </row>
    <row r="126" spans="8:34">
      <c r="H126" s="124">
        <v>41651</v>
      </c>
      <c r="I126" s="78">
        <v>2204.8510000000001</v>
      </c>
      <c r="J126" s="78">
        <v>2138.1235999999999</v>
      </c>
      <c r="K126" s="78">
        <v>1079.7947999999999</v>
      </c>
      <c r="L126" s="78">
        <v>2045.9758999999999</v>
      </c>
      <c r="M126" s="78">
        <v>2395.9011</v>
      </c>
      <c r="O126" s="13">
        <f t="shared" si="27"/>
        <v>41651</v>
      </c>
      <c r="P126" s="2">
        <f t="shared" si="28"/>
        <v>-0.23319265554112256</v>
      </c>
      <c r="Q126" s="2">
        <f t="shared" si="29"/>
        <v>1.4103860998586848E-2</v>
      </c>
      <c r="R126" s="2">
        <f t="shared" si="30"/>
        <v>-0.35102362422416067</v>
      </c>
      <c r="S126" s="2">
        <f t="shared" si="31"/>
        <v>-4.9050426623964194E-2</v>
      </c>
      <c r="T126" s="2">
        <f t="shared" si="32"/>
        <v>0.92930768332601899</v>
      </c>
      <c r="V126" s="20"/>
      <c r="W126" s="21"/>
      <c r="X126" s="21"/>
      <c r="Y126" s="21"/>
      <c r="Z126" s="2"/>
      <c r="AA126" s="2"/>
      <c r="AC126" s="21"/>
      <c r="AD126" s="21"/>
      <c r="AE126" s="21"/>
      <c r="AF126" s="21"/>
      <c r="AG126" s="2"/>
      <c r="AH126" s="2"/>
    </row>
    <row r="127" spans="8:34">
      <c r="H127" s="124">
        <v>41658</v>
      </c>
      <c r="I127" s="78">
        <v>2178.4879999999998</v>
      </c>
      <c r="J127" s="78">
        <v>2157.4580000000001</v>
      </c>
      <c r="K127" s="78">
        <v>1076.1955</v>
      </c>
      <c r="L127" s="78">
        <v>2056.7008999999998</v>
      </c>
      <c r="M127" s="78">
        <v>2451.5484000000001</v>
      </c>
      <c r="O127" s="13">
        <f t="shared" si="27"/>
        <v>41658</v>
      </c>
      <c r="P127" s="2">
        <f t="shared" si="28"/>
        <v>-0.24236123066115089</v>
      </c>
      <c r="Q127" s="2">
        <f t="shared" si="29"/>
        <v>2.3274093107755522E-2</v>
      </c>
      <c r="R127" s="2">
        <f t="shared" si="30"/>
        <v>-0.35318686919378817</v>
      </c>
      <c r="S127" s="2">
        <f t="shared" si="31"/>
        <v>-4.4065551594665076E-2</v>
      </c>
      <c r="T127" s="2">
        <f t="shared" si="32"/>
        <v>0.97411786495093988</v>
      </c>
      <c r="V127" s="20"/>
      <c r="W127" s="21"/>
      <c r="X127" s="21"/>
      <c r="Y127" s="21"/>
      <c r="Z127" s="2"/>
      <c r="AA127" s="2"/>
      <c r="AC127" s="21"/>
      <c r="AD127" s="21"/>
      <c r="AE127" s="21"/>
      <c r="AF127" s="21"/>
      <c r="AG127" s="2"/>
      <c r="AH127" s="2"/>
    </row>
    <row r="128" spans="8:34">
      <c r="H128" s="124">
        <v>41665</v>
      </c>
      <c r="I128" s="78">
        <v>2245.6779999999999</v>
      </c>
      <c r="J128" s="78">
        <v>2316.8321000000001</v>
      </c>
      <c r="K128" s="78">
        <v>1090.5927999999999</v>
      </c>
      <c r="L128" s="78">
        <v>2225.7372999999998</v>
      </c>
      <c r="M128" s="78">
        <v>2668.2937000000002</v>
      </c>
      <c r="O128" s="13">
        <f t="shared" si="27"/>
        <v>41665</v>
      </c>
      <c r="P128" s="2">
        <f t="shared" si="28"/>
        <v>-0.21899376253101777</v>
      </c>
      <c r="Q128" s="2">
        <f t="shared" si="29"/>
        <v>9.8864620312625773E-2</v>
      </c>
      <c r="R128" s="2">
        <f t="shared" si="30"/>
        <v>-0.34453382921345355</v>
      </c>
      <c r="S128" s="2">
        <f t="shared" si="31"/>
        <v>3.4500912685300644E-2</v>
      </c>
      <c r="T128" s="2">
        <f t="shared" si="32"/>
        <v>1.1486527706758896</v>
      </c>
      <c r="V128" s="20"/>
      <c r="W128" s="21"/>
      <c r="X128" s="21"/>
      <c r="Y128" s="21"/>
      <c r="Z128" s="2"/>
      <c r="AA128" s="2"/>
      <c r="AC128" s="21"/>
      <c r="AD128" s="21"/>
      <c r="AE128" s="21"/>
      <c r="AF128" s="21"/>
      <c r="AG128" s="2"/>
      <c r="AH128" s="2"/>
    </row>
    <row r="129" spans="8:34">
      <c r="H129" s="124">
        <v>41672</v>
      </c>
      <c r="I129" s="78">
        <v>2202.4499999999998</v>
      </c>
      <c r="J129" s="78">
        <v>2348.4225999999999</v>
      </c>
      <c r="K129" s="78">
        <v>1079.7947999999999</v>
      </c>
      <c r="L129" s="78">
        <v>2236.0410999999999</v>
      </c>
      <c r="M129" s="78">
        <v>2803.5774999999999</v>
      </c>
      <c r="O129" s="13">
        <f t="shared" si="27"/>
        <v>41672</v>
      </c>
      <c r="P129" s="2">
        <f t="shared" si="28"/>
        <v>-0.23402767996410889</v>
      </c>
      <c r="Q129" s="2">
        <f t="shared" si="29"/>
        <v>0.11384787386301709</v>
      </c>
      <c r="R129" s="2">
        <f t="shared" si="30"/>
        <v>-0.35102362422416067</v>
      </c>
      <c r="S129" s="2">
        <f t="shared" si="31"/>
        <v>3.9290018077085653E-2</v>
      </c>
      <c r="T129" s="2">
        <f t="shared" si="32"/>
        <v>1.257590520556108</v>
      </c>
      <c r="V129" s="20"/>
      <c r="W129" s="21"/>
      <c r="X129" s="21"/>
      <c r="Y129" s="21"/>
      <c r="Z129" s="2"/>
      <c r="AA129" s="2"/>
      <c r="AC129" s="21"/>
      <c r="AD129" s="21"/>
      <c r="AE129" s="21"/>
      <c r="AF129" s="21"/>
      <c r="AG129" s="2"/>
      <c r="AH129" s="2"/>
    </row>
    <row r="130" spans="8:34">
      <c r="H130" s="124">
        <v>41679</v>
      </c>
      <c r="I130" s="78">
        <v>2212.4830000000002</v>
      </c>
      <c r="J130" s="78">
        <v>2418.1556</v>
      </c>
      <c r="K130" s="78">
        <v>1090.5926999999999</v>
      </c>
      <c r="L130" s="78">
        <v>2304.1871999999998</v>
      </c>
      <c r="M130" s="78">
        <v>2902.6107999999999</v>
      </c>
      <c r="O130" s="13">
        <f t="shared" si="27"/>
        <v>41679</v>
      </c>
      <c r="P130" s="2">
        <f t="shared" si="28"/>
        <v>-0.23053838382257541</v>
      </c>
      <c r="Q130" s="2">
        <f t="shared" si="29"/>
        <v>0.14692196955094383</v>
      </c>
      <c r="R130" s="2">
        <f t="shared" si="30"/>
        <v>-0.34453388931527806</v>
      </c>
      <c r="S130" s="2">
        <f t="shared" si="31"/>
        <v>7.0963658378635941E-2</v>
      </c>
      <c r="T130" s="2">
        <f t="shared" si="32"/>
        <v>1.3373374293893359</v>
      </c>
      <c r="V130" s="20"/>
      <c r="W130" s="21"/>
      <c r="X130" s="21"/>
      <c r="Y130" s="21"/>
      <c r="Z130" s="2"/>
      <c r="AA130" s="2"/>
      <c r="AC130" s="21"/>
      <c r="AD130" s="21"/>
      <c r="AE130" s="21"/>
      <c r="AF130" s="21"/>
      <c r="AG130" s="2"/>
      <c r="AH130" s="2"/>
    </row>
    <row r="131" spans="8:34">
      <c r="H131" s="124">
        <v>41686</v>
      </c>
      <c r="I131" s="78">
        <v>2295.5749999999998</v>
      </c>
      <c r="J131" s="78">
        <v>2454.0450999999998</v>
      </c>
      <c r="K131" s="78">
        <v>1121.5161000000001</v>
      </c>
      <c r="L131" s="78">
        <v>2370.3274999999999</v>
      </c>
      <c r="M131" s="78">
        <v>2815.8939999999998</v>
      </c>
      <c r="O131" s="13">
        <f t="shared" si="27"/>
        <v>41686</v>
      </c>
      <c r="P131" s="2">
        <f t="shared" si="28"/>
        <v>-0.20164048738160201</v>
      </c>
      <c r="Q131" s="2">
        <f t="shared" si="29"/>
        <v>0.16394422238951156</v>
      </c>
      <c r="R131" s="2">
        <f t="shared" si="30"/>
        <v>-0.32594836171441655</v>
      </c>
      <c r="S131" s="2">
        <f t="shared" si="31"/>
        <v>0.1017050224719096</v>
      </c>
      <c r="T131" s="2">
        <f t="shared" si="32"/>
        <v>1.2675084249644679</v>
      </c>
      <c r="V131" s="20"/>
      <c r="W131" s="21"/>
      <c r="X131" s="21"/>
      <c r="Y131" s="21"/>
      <c r="Z131" s="2"/>
      <c r="AA131" s="2"/>
      <c r="AC131" s="21"/>
      <c r="AD131" s="21"/>
      <c r="AE131" s="21"/>
      <c r="AF131" s="21"/>
      <c r="AG131" s="2"/>
      <c r="AH131" s="2"/>
    </row>
    <row r="132" spans="8:34">
      <c r="H132" s="124">
        <v>41693</v>
      </c>
      <c r="I132" s="78">
        <v>2264.2939999999999</v>
      </c>
      <c r="J132" s="78">
        <v>2484.6660999999999</v>
      </c>
      <c r="K132" s="78">
        <v>1156.8973000000001</v>
      </c>
      <c r="L132" s="78">
        <v>2393.4209999999998</v>
      </c>
      <c r="M132" s="78">
        <v>2854.4380000000001</v>
      </c>
      <c r="O132" s="13">
        <f t="shared" ref="O132:O156" si="33">H132</f>
        <v>41693</v>
      </c>
      <c r="P132" s="2">
        <f t="shared" si="28"/>
        <v>-0.2125194540519203</v>
      </c>
      <c r="Q132" s="2">
        <f t="shared" si="29"/>
        <v>0.17846764579105767</v>
      </c>
      <c r="R132" s="2">
        <f t="shared" si="30"/>
        <v>-0.30468361498049989</v>
      </c>
      <c r="S132" s="2">
        <f t="shared" si="31"/>
        <v>0.11243865524478802</v>
      </c>
      <c r="T132" s="2">
        <f t="shared" si="32"/>
        <v>1.2985461148533028</v>
      </c>
      <c r="V132" s="20"/>
      <c r="W132" s="21"/>
      <c r="X132" s="21"/>
      <c r="Y132" s="21"/>
      <c r="Z132" s="2"/>
      <c r="AA132" s="2"/>
      <c r="AC132" s="21"/>
      <c r="AD132" s="21"/>
      <c r="AE132" s="21"/>
      <c r="AF132" s="21"/>
      <c r="AG132" s="2"/>
      <c r="AH132" s="2"/>
    </row>
    <row r="133" spans="8:34">
      <c r="H133" s="124">
        <v>41700</v>
      </c>
      <c r="I133" s="78">
        <v>2178.971</v>
      </c>
      <c r="J133" s="78">
        <v>2369.819</v>
      </c>
      <c r="K133" s="78">
        <v>1126.4799</v>
      </c>
      <c r="L133" s="78">
        <v>2322.1084999999998</v>
      </c>
      <c r="M133" s="78">
        <v>2548.3116</v>
      </c>
      <c r="O133" s="13">
        <f t="shared" si="33"/>
        <v>41700</v>
      </c>
      <c r="P133" s="2">
        <f t="shared" ref="P133:P156" si="34">I133/I$4-1</f>
        <v>-0.24219325198713892</v>
      </c>
      <c r="Q133" s="2">
        <f t="shared" ref="Q133:Q156" si="35">J133/J$4-1</f>
        <v>0.12399610470031308</v>
      </c>
      <c r="R133" s="2">
        <f t="shared" ref="R133:R156" si="36">K133/K$4-1</f>
        <v>-0.3229650273493353</v>
      </c>
      <c r="S133" s="2">
        <f t="shared" ref="S133:S156" si="37">L133/L$4-1</f>
        <v>7.929330321430772E-2</v>
      </c>
      <c r="T133" s="2">
        <f t="shared" ref="T133:T156" si="38">M133/M$4-1</f>
        <v>1.0520367678736076</v>
      </c>
      <c r="V133" s="20"/>
      <c r="W133" s="21"/>
      <c r="X133" s="21"/>
      <c r="Y133" s="21"/>
      <c r="Z133" s="2"/>
      <c r="AA133" s="2"/>
      <c r="AC133" s="21"/>
      <c r="AD133" s="21"/>
      <c r="AE133" s="21"/>
      <c r="AF133" s="21"/>
      <c r="AG133" s="2"/>
      <c r="AH133" s="2"/>
    </row>
    <row r="134" spans="8:34">
      <c r="H134" s="124">
        <v>41707</v>
      </c>
      <c r="I134" s="78">
        <v>2168.3580000000002</v>
      </c>
      <c r="J134" s="78">
        <v>2437.7447000000002</v>
      </c>
      <c r="K134" s="78">
        <v>1187.8178</v>
      </c>
      <c r="L134" s="78">
        <v>2385.0167999999999</v>
      </c>
      <c r="M134" s="78">
        <v>2601.1932999999999</v>
      </c>
      <c r="O134" s="13">
        <f t="shared" si="33"/>
        <v>41707</v>
      </c>
      <c r="P134" s="2">
        <f t="shared" si="34"/>
        <v>-0.24588426165025989</v>
      </c>
      <c r="Q134" s="2">
        <f t="shared" si="35"/>
        <v>0.15621300489777212</v>
      </c>
      <c r="R134" s="2">
        <f t="shared" si="36"/>
        <v>-0.28609983033254938</v>
      </c>
      <c r="S134" s="2">
        <f t="shared" si="37"/>
        <v>0.10853246534071004</v>
      </c>
      <c r="T134" s="2">
        <f t="shared" si="38"/>
        <v>1.0946199404917683</v>
      </c>
      <c r="V134" s="20"/>
      <c r="W134" s="21"/>
      <c r="X134" s="21"/>
      <c r="Y134" s="21"/>
      <c r="Z134" s="2"/>
      <c r="AA134" s="2"/>
      <c r="AC134" s="21"/>
      <c r="AD134" s="21"/>
      <c r="AE134" s="21"/>
      <c r="AF134" s="21"/>
      <c r="AG134" s="2"/>
      <c r="AH134" s="2"/>
    </row>
    <row r="135" spans="8:34">
      <c r="H135" s="124">
        <v>41714</v>
      </c>
      <c r="I135" s="78">
        <v>2122.8359999999998</v>
      </c>
      <c r="J135" s="78">
        <v>2302.0371</v>
      </c>
      <c r="K135" s="78">
        <v>1126.1039000000001</v>
      </c>
      <c r="L135" s="78">
        <v>2245.4641999999999</v>
      </c>
      <c r="M135" s="78">
        <v>2477.0315999999998</v>
      </c>
      <c r="O135" s="13">
        <f t="shared" si="33"/>
        <v>41714</v>
      </c>
      <c r="P135" s="2">
        <f t="shared" si="34"/>
        <v>-0.26171599083942387</v>
      </c>
      <c r="Q135" s="2">
        <f t="shared" si="35"/>
        <v>9.1847408293884492E-2</v>
      </c>
      <c r="R135" s="2">
        <f t="shared" si="36"/>
        <v>-0.32319101020949692</v>
      </c>
      <c r="S135" s="2">
        <f t="shared" si="37"/>
        <v>4.3669782728702478E-2</v>
      </c>
      <c r="T135" s="2">
        <f t="shared" si="38"/>
        <v>0.99463830027096756</v>
      </c>
      <c r="V135" s="20"/>
      <c r="W135" s="21"/>
      <c r="X135" s="21"/>
      <c r="Y135" s="21"/>
      <c r="Z135" s="2"/>
      <c r="AA135" s="2"/>
      <c r="AC135" s="21"/>
      <c r="AD135" s="21"/>
      <c r="AE135" s="21"/>
      <c r="AF135" s="21"/>
      <c r="AG135" s="2"/>
      <c r="AH135" s="2"/>
    </row>
    <row r="136" spans="8:34">
      <c r="H136" s="124">
        <v>41721</v>
      </c>
      <c r="I136" s="78">
        <v>2158.7979999999998</v>
      </c>
      <c r="J136" s="78">
        <v>2364.9497000000001</v>
      </c>
      <c r="K136" s="78">
        <v>1140.0393999999999</v>
      </c>
      <c r="L136" s="78">
        <v>2314.2240000000002</v>
      </c>
      <c r="M136" s="78">
        <v>2535.3119000000002</v>
      </c>
      <c r="O136" s="13">
        <f t="shared" si="33"/>
        <v>41721</v>
      </c>
      <c r="P136" s="2">
        <f t="shared" si="34"/>
        <v>-0.24920905693711926</v>
      </c>
      <c r="Q136" s="2">
        <f t="shared" si="35"/>
        <v>0.12168661429930894</v>
      </c>
      <c r="R136" s="2">
        <f t="shared" si="36"/>
        <v>-0.31481552045475458</v>
      </c>
      <c r="S136" s="2">
        <f t="shared" si="37"/>
        <v>7.562866478367769E-2</v>
      </c>
      <c r="T136" s="2">
        <f t="shared" si="38"/>
        <v>1.0415687142920413</v>
      </c>
      <c r="V136" s="20"/>
      <c r="W136" s="21"/>
      <c r="X136" s="21"/>
      <c r="Y136" s="21"/>
      <c r="Z136" s="2"/>
      <c r="AA136" s="2"/>
      <c r="AC136" s="21"/>
      <c r="AD136" s="21"/>
      <c r="AE136" s="21"/>
      <c r="AF136" s="21"/>
      <c r="AG136" s="2"/>
      <c r="AH136" s="2"/>
    </row>
    <row r="137" spans="8:34">
      <c r="H137" s="124">
        <v>41728</v>
      </c>
      <c r="I137" s="78">
        <v>2151.9650000000001</v>
      </c>
      <c r="J137" s="78">
        <v>2240.1324</v>
      </c>
      <c r="K137" s="78">
        <v>1124.9690000000001</v>
      </c>
      <c r="L137" s="78">
        <v>2189.6446000000001</v>
      </c>
      <c r="M137" s="78">
        <v>2358.1480000000001</v>
      </c>
      <c r="O137" s="13">
        <f t="shared" si="33"/>
        <v>41728</v>
      </c>
      <c r="P137" s="2">
        <f t="shared" si="34"/>
        <v>-0.25158545089058248</v>
      </c>
      <c r="Q137" s="2">
        <f t="shared" si="35"/>
        <v>6.2486245410710017E-2</v>
      </c>
      <c r="R137" s="2">
        <f t="shared" si="36"/>
        <v>-0.32387310581587325</v>
      </c>
      <c r="S137" s="2">
        <f t="shared" si="37"/>
        <v>1.7725378981805484E-2</v>
      </c>
      <c r="T137" s="2">
        <f t="shared" si="38"/>
        <v>0.89890686840950362</v>
      </c>
      <c r="V137" s="20"/>
      <c r="W137" s="21"/>
      <c r="X137" s="21"/>
      <c r="Y137" s="21"/>
      <c r="Z137" s="2"/>
      <c r="AA137" s="2"/>
      <c r="AC137" s="21"/>
      <c r="AD137" s="21"/>
      <c r="AE137" s="21"/>
      <c r="AF137" s="21"/>
      <c r="AG137" s="2"/>
      <c r="AH137" s="2"/>
    </row>
    <row r="138" spans="8:34">
      <c r="H138" s="124">
        <v>41735</v>
      </c>
      <c r="I138" s="78">
        <v>2185.4720000000002</v>
      </c>
      <c r="J138" s="78">
        <v>2290.7345999999998</v>
      </c>
      <c r="K138" s="78">
        <v>1121.1306</v>
      </c>
      <c r="L138" s="78">
        <v>2251.8935000000001</v>
      </c>
      <c r="M138" s="78">
        <v>2396.4618</v>
      </c>
      <c r="O138" s="13">
        <f t="shared" si="33"/>
        <v>41735</v>
      </c>
      <c r="P138" s="2">
        <f t="shared" si="34"/>
        <v>-0.2399323216356879</v>
      </c>
      <c r="Q138" s="2">
        <f t="shared" si="35"/>
        <v>8.6486675692206694E-2</v>
      </c>
      <c r="R138" s="2">
        <f t="shared" si="36"/>
        <v>-0.32618005424790686</v>
      </c>
      <c r="S138" s="2">
        <f t="shared" si="37"/>
        <v>4.6658058442070605E-2</v>
      </c>
      <c r="T138" s="2">
        <f t="shared" si="38"/>
        <v>0.92975918894870135</v>
      </c>
      <c r="V138" s="20"/>
      <c r="W138" s="21"/>
      <c r="X138" s="21"/>
      <c r="Y138" s="21"/>
      <c r="Z138" s="2"/>
      <c r="AA138" s="2"/>
      <c r="AC138" s="21"/>
      <c r="AD138" s="21"/>
      <c r="AE138" s="21"/>
      <c r="AF138" s="21"/>
      <c r="AG138" s="2"/>
      <c r="AH138" s="2"/>
    </row>
    <row r="139" spans="8:34">
      <c r="H139" s="124">
        <v>41742</v>
      </c>
      <c r="I139" s="78">
        <v>2270.6660000000002</v>
      </c>
      <c r="J139" s="78">
        <v>2362.0987</v>
      </c>
      <c r="K139" s="78">
        <v>1150.5731000000001</v>
      </c>
      <c r="L139" s="78">
        <v>2332.1286</v>
      </c>
      <c r="M139" s="78">
        <v>2439.8507</v>
      </c>
      <c r="O139" s="13">
        <f t="shared" si="33"/>
        <v>41742</v>
      </c>
      <c r="P139" s="2">
        <f t="shared" si="34"/>
        <v>-0.21030338756992584</v>
      </c>
      <c r="Q139" s="2">
        <f t="shared" si="35"/>
        <v>0.12033439588326078</v>
      </c>
      <c r="R139" s="2">
        <f t="shared" si="36"/>
        <v>-0.30848457456623013</v>
      </c>
      <c r="S139" s="2">
        <f t="shared" si="37"/>
        <v>8.3950547622800187E-2</v>
      </c>
      <c r="T139" s="2">
        <f t="shared" si="38"/>
        <v>0.96469825139208187</v>
      </c>
      <c r="V139" s="20"/>
      <c r="W139" s="21"/>
      <c r="X139" s="21"/>
      <c r="Y139" s="21"/>
      <c r="Z139" s="2"/>
      <c r="AA139" s="2"/>
      <c r="AC139" s="21"/>
      <c r="AD139" s="21"/>
      <c r="AE139" s="21"/>
      <c r="AF139" s="21"/>
      <c r="AG139" s="2"/>
      <c r="AH139" s="2"/>
    </row>
    <row r="140" spans="8:34">
      <c r="H140" s="124">
        <v>41749</v>
      </c>
      <c r="I140" s="78">
        <v>2224.4789999999998</v>
      </c>
      <c r="J140" s="78">
        <v>2385.6163999999999</v>
      </c>
      <c r="K140" s="78">
        <v>1144.7942</v>
      </c>
      <c r="L140" s="78">
        <v>2359.0176000000001</v>
      </c>
      <c r="M140" s="78">
        <v>2470.5147999999999</v>
      </c>
      <c r="O140" s="13">
        <f t="shared" si="33"/>
        <v>41749</v>
      </c>
      <c r="P140" s="2">
        <f t="shared" si="34"/>
        <v>-0.22636639174504802</v>
      </c>
      <c r="Q140" s="2">
        <f t="shared" si="35"/>
        <v>0.13148875121230086</v>
      </c>
      <c r="R140" s="2">
        <f t="shared" si="36"/>
        <v>-0.31195779890290132</v>
      </c>
      <c r="S140" s="2">
        <f t="shared" si="37"/>
        <v>9.6448291647306394E-2</v>
      </c>
      <c r="T140" s="2">
        <f t="shared" si="38"/>
        <v>0.98939062443380599</v>
      </c>
      <c r="V140" s="20"/>
      <c r="W140" s="21"/>
      <c r="X140" s="21"/>
      <c r="Y140" s="21"/>
      <c r="Z140" s="2"/>
      <c r="AA140" s="2"/>
      <c r="AC140" s="21"/>
      <c r="AD140" s="21"/>
      <c r="AE140" s="21"/>
      <c r="AF140" s="21"/>
      <c r="AG140" s="2"/>
      <c r="AH140" s="2"/>
    </row>
    <row r="141" spans="8:34">
      <c r="H141" s="124">
        <v>41756</v>
      </c>
      <c r="I141" s="78">
        <v>2167.826</v>
      </c>
      <c r="J141" s="78">
        <v>2218.5679</v>
      </c>
      <c r="K141" s="78">
        <v>1123.0618999999999</v>
      </c>
      <c r="L141" s="78">
        <v>2171.3647000000001</v>
      </c>
      <c r="M141" s="78">
        <v>2310.8078</v>
      </c>
      <c r="O141" s="13">
        <f t="shared" si="33"/>
        <v>41756</v>
      </c>
      <c r="P141" s="2">
        <f t="shared" si="34"/>
        <v>-0.24606928163902664</v>
      </c>
      <c r="Q141" s="2">
        <f t="shared" si="35"/>
        <v>5.2258285385151204E-2</v>
      </c>
      <c r="R141" s="2">
        <f t="shared" si="36"/>
        <v>-0.32501930771112431</v>
      </c>
      <c r="S141" s="2">
        <f t="shared" si="37"/>
        <v>9.2290603759233036E-3</v>
      </c>
      <c r="T141" s="2">
        <f t="shared" si="38"/>
        <v>0.86078600791564175</v>
      </c>
      <c r="V141" s="20"/>
      <c r="W141" s="21"/>
      <c r="X141" s="21"/>
      <c r="Y141" s="21"/>
      <c r="Z141" s="2"/>
      <c r="AA141" s="2"/>
      <c r="AC141" s="21"/>
      <c r="AD141" s="21"/>
      <c r="AE141" s="21"/>
      <c r="AF141" s="21"/>
      <c r="AG141" s="2"/>
      <c r="AH141" s="2"/>
    </row>
    <row r="142" spans="8:34">
      <c r="H142" s="124">
        <v>41763</v>
      </c>
      <c r="I142" s="78">
        <v>2158.6590000000001</v>
      </c>
      <c r="J142" s="78">
        <v>2222.1552000000001</v>
      </c>
      <c r="K142" s="78">
        <v>1158.7552000000001</v>
      </c>
      <c r="L142" s="78">
        <v>2142.6731</v>
      </c>
      <c r="M142" s="78">
        <v>2395.0374000000002</v>
      </c>
      <c r="O142" s="13">
        <f t="shared" si="33"/>
        <v>41763</v>
      </c>
      <c r="P142" s="2">
        <f t="shared" si="34"/>
        <v>-0.24925739862591345</v>
      </c>
      <c r="Q142" s="2">
        <f t="shared" si="35"/>
        <v>5.3959728080307023E-2</v>
      </c>
      <c r="R142" s="2">
        <f t="shared" si="36"/>
        <v>-0.30356698318290853</v>
      </c>
      <c r="S142" s="2">
        <f t="shared" si="37"/>
        <v>-4.1065144856750058E-3</v>
      </c>
      <c r="T142" s="2">
        <f t="shared" si="38"/>
        <v>0.92861218590081696</v>
      </c>
      <c r="V142" s="20"/>
      <c r="W142" s="21"/>
      <c r="X142" s="21"/>
      <c r="Y142" s="21"/>
      <c r="Z142" s="2"/>
      <c r="AA142" s="2"/>
      <c r="AC142" s="21"/>
      <c r="AD142" s="21"/>
      <c r="AE142" s="21"/>
      <c r="AF142" s="21"/>
      <c r="AG142" s="2"/>
      <c r="AH142" s="2"/>
    </row>
    <row r="143" spans="8:34">
      <c r="H143" s="124">
        <v>41770</v>
      </c>
      <c r="I143" s="78">
        <v>2133.9110000000001</v>
      </c>
      <c r="J143" s="78">
        <v>2190.8658</v>
      </c>
      <c r="K143" s="78">
        <v>1172.5814</v>
      </c>
      <c r="L143" s="78">
        <v>2112.7150999999999</v>
      </c>
      <c r="M143" s="78">
        <v>2323.9222</v>
      </c>
      <c r="O143" s="13">
        <f t="shared" si="33"/>
        <v>41770</v>
      </c>
      <c r="P143" s="2">
        <f t="shared" si="34"/>
        <v>-0.25786430592290011</v>
      </c>
      <c r="Q143" s="2">
        <f t="shared" si="35"/>
        <v>3.9119285110438939E-2</v>
      </c>
      <c r="R143" s="2">
        <f t="shared" si="36"/>
        <v>-0.29525718472235662</v>
      </c>
      <c r="S143" s="2">
        <f t="shared" si="37"/>
        <v>-1.8030699672411221E-2</v>
      </c>
      <c r="T143" s="2">
        <f t="shared" si="38"/>
        <v>0.87134642407063678</v>
      </c>
      <c r="V143" s="20"/>
      <c r="W143" s="21"/>
      <c r="X143" s="21"/>
      <c r="Y143" s="21"/>
      <c r="Z143" s="2"/>
      <c r="AA143" s="2"/>
      <c r="AC143" s="21"/>
      <c r="AD143" s="21"/>
      <c r="AE143" s="21"/>
      <c r="AF143" s="21"/>
      <c r="AG143" s="2"/>
      <c r="AH143" s="2"/>
    </row>
    <row r="144" spans="8:34">
      <c r="H144" s="124">
        <v>41777</v>
      </c>
      <c r="I144" s="78">
        <v>2145.9520000000002</v>
      </c>
      <c r="J144" s="78">
        <v>2175.1513</v>
      </c>
      <c r="K144" s="78">
        <v>1177.1020000000001</v>
      </c>
      <c r="L144" s="78">
        <v>2109.2961</v>
      </c>
      <c r="M144" s="78">
        <v>2246.1363999999999</v>
      </c>
      <c r="O144" s="13">
        <f t="shared" si="33"/>
        <v>41777</v>
      </c>
      <c r="P144" s="2">
        <f t="shared" si="34"/>
        <v>-0.25367666365835284</v>
      </c>
      <c r="Q144" s="2">
        <f t="shared" si="35"/>
        <v>3.1665957751972673E-2</v>
      </c>
      <c r="R144" s="2">
        <f t="shared" si="36"/>
        <v>-0.29254022164350846</v>
      </c>
      <c r="S144" s="2">
        <f t="shared" si="37"/>
        <v>-1.9619817409024187E-2</v>
      </c>
      <c r="T144" s="2">
        <f t="shared" si="38"/>
        <v>0.80870913841904568</v>
      </c>
      <c r="V144" s="20"/>
      <c r="W144" s="21"/>
      <c r="X144" s="21"/>
      <c r="Y144" s="21"/>
      <c r="Z144" s="2"/>
      <c r="AA144" s="2"/>
      <c r="AC144" s="21"/>
      <c r="AD144" s="21"/>
      <c r="AE144" s="21"/>
      <c r="AF144" s="21"/>
      <c r="AG144" s="2"/>
      <c r="AH144" s="2"/>
    </row>
    <row r="145" spans="8:34">
      <c r="H145" s="124">
        <v>41784</v>
      </c>
      <c r="I145" s="78">
        <v>2148.4140000000002</v>
      </c>
      <c r="J145" s="78">
        <v>2251.9059999999999</v>
      </c>
      <c r="K145" s="78">
        <v>1173.9565</v>
      </c>
      <c r="L145" s="78">
        <v>2202.1712000000002</v>
      </c>
      <c r="M145" s="78">
        <v>2308.9679999999998</v>
      </c>
      <c r="O145" s="13">
        <f t="shared" si="33"/>
        <v>41784</v>
      </c>
      <c r="P145" s="2">
        <f t="shared" si="34"/>
        <v>-0.25282042453740639</v>
      </c>
      <c r="Q145" s="2">
        <f t="shared" si="35"/>
        <v>6.8070418943920741E-2</v>
      </c>
      <c r="R145" s="2">
        <f t="shared" si="36"/>
        <v>-0.29443072453350472</v>
      </c>
      <c r="S145" s="2">
        <f t="shared" si="37"/>
        <v>2.3547620057984497E-2</v>
      </c>
      <c r="T145" s="2">
        <f t="shared" si="38"/>
        <v>0.85930450257479785</v>
      </c>
      <c r="V145" s="20"/>
      <c r="W145" s="21"/>
      <c r="X145" s="21"/>
      <c r="Y145" s="21"/>
      <c r="Z145" s="2"/>
      <c r="AA145" s="2"/>
      <c r="AC145" s="21"/>
      <c r="AD145" s="21"/>
      <c r="AE145" s="21"/>
      <c r="AF145" s="21"/>
      <c r="AG145" s="2"/>
      <c r="AH145" s="2"/>
    </row>
    <row r="146" spans="8:34">
      <c r="H146" s="124">
        <v>41791</v>
      </c>
      <c r="I146" s="78">
        <v>2156.4639999999999</v>
      </c>
      <c r="J146" s="78">
        <v>2316.1008000000002</v>
      </c>
      <c r="K146" s="78">
        <v>1190.0208</v>
      </c>
      <c r="L146" s="78">
        <v>2269.1873000000001</v>
      </c>
      <c r="M146" s="78">
        <v>2379.0724</v>
      </c>
      <c r="O146" s="13">
        <f t="shared" si="33"/>
        <v>41791</v>
      </c>
      <c r="P146" s="2">
        <f t="shared" si="34"/>
        <v>-0.25002077997054284</v>
      </c>
      <c r="Q146" s="2">
        <f t="shared" si="35"/>
        <v>9.8517767514429977E-2</v>
      </c>
      <c r="R146" s="2">
        <f t="shared" si="36"/>
        <v>-0.28477578713857021</v>
      </c>
      <c r="S146" s="2">
        <f t="shared" si="37"/>
        <v>5.4696047419384941E-2</v>
      </c>
      <c r="T146" s="2">
        <f t="shared" si="38"/>
        <v>0.91575631419380032</v>
      </c>
      <c r="V146" s="20"/>
      <c r="W146" s="21"/>
      <c r="X146" s="21"/>
      <c r="Y146" s="21"/>
      <c r="Z146" s="2"/>
      <c r="AA146" s="2"/>
      <c r="AC146" s="21"/>
      <c r="AD146" s="21"/>
      <c r="AE146" s="21"/>
      <c r="AF146" s="21"/>
      <c r="AG146" s="2"/>
      <c r="AH146" s="2"/>
    </row>
    <row r="147" spans="8:34">
      <c r="H147" s="124">
        <v>41798</v>
      </c>
      <c r="I147" s="78">
        <v>2134.7159999999999</v>
      </c>
      <c r="J147" s="78">
        <v>2289.1642000000002</v>
      </c>
      <c r="K147" s="78">
        <v>1168.6637000000001</v>
      </c>
      <c r="L147" s="78">
        <v>2255.8242</v>
      </c>
      <c r="M147" s="78">
        <v>2315.2512000000002</v>
      </c>
      <c r="O147" s="13">
        <f t="shared" si="33"/>
        <v>41798</v>
      </c>
      <c r="P147" s="2">
        <f t="shared" si="34"/>
        <v>-0.25758434146621378</v>
      </c>
      <c r="Q147" s="2">
        <f t="shared" si="35"/>
        <v>8.5741840967351823E-2</v>
      </c>
      <c r="R147" s="2">
        <f t="shared" si="36"/>
        <v>-0.29761179390122749</v>
      </c>
      <c r="S147" s="2">
        <f t="shared" si="37"/>
        <v>4.8485009330431206E-2</v>
      </c>
      <c r="T147" s="2">
        <f t="shared" si="38"/>
        <v>0.86436407120051229</v>
      </c>
      <c r="V147" s="20"/>
      <c r="W147" s="21"/>
      <c r="X147" s="21"/>
      <c r="Y147" s="21"/>
      <c r="Z147" s="2"/>
      <c r="AA147" s="2"/>
      <c r="AC147" s="21"/>
      <c r="AD147" s="21"/>
      <c r="AE147" s="21"/>
      <c r="AF147" s="21"/>
      <c r="AG147" s="2"/>
      <c r="AH147" s="2"/>
    </row>
    <row r="148" spans="8:34">
      <c r="H148" s="124">
        <v>41805</v>
      </c>
      <c r="I148" s="78">
        <v>2176.2420000000002</v>
      </c>
      <c r="J148" s="78">
        <v>2346.9141</v>
      </c>
      <c r="K148" s="78">
        <v>1164.4272000000001</v>
      </c>
      <c r="L148" s="78">
        <v>2330.0419999999999</v>
      </c>
      <c r="M148" s="78">
        <v>2349.9861000000001</v>
      </c>
      <c r="O148" s="13">
        <f t="shared" si="33"/>
        <v>41805</v>
      </c>
      <c r="P148" s="2">
        <f t="shared" si="34"/>
        <v>-0.24314234888440234</v>
      </c>
      <c r="Q148" s="2">
        <f t="shared" si="35"/>
        <v>0.11313239807185305</v>
      </c>
      <c r="R148" s="2">
        <f t="shared" si="36"/>
        <v>-0.30015800769663958</v>
      </c>
      <c r="S148" s="2">
        <f t="shared" si="37"/>
        <v>8.2980716365351759E-2</v>
      </c>
      <c r="T148" s="2">
        <f t="shared" si="38"/>
        <v>0.89233447008282041</v>
      </c>
      <c r="V148" s="20"/>
      <c r="W148" s="21"/>
      <c r="X148" s="21"/>
      <c r="Y148" s="21"/>
      <c r="Z148" s="2"/>
      <c r="AA148" s="2"/>
      <c r="AC148" s="21"/>
      <c r="AD148" s="21"/>
      <c r="AE148" s="21"/>
      <c r="AF148" s="21"/>
      <c r="AG148" s="2"/>
      <c r="AH148" s="2"/>
    </row>
    <row r="149" spans="8:34">
      <c r="H149" s="124">
        <v>41812</v>
      </c>
      <c r="I149" s="78">
        <v>2136.7289999999998</v>
      </c>
      <c r="J149" s="78">
        <v>2321.4773</v>
      </c>
      <c r="K149" s="78">
        <v>1172.5198</v>
      </c>
      <c r="L149" s="78">
        <v>2268.5214000000001</v>
      </c>
      <c r="M149" s="78">
        <v>2415.9661999999998</v>
      </c>
      <c r="O149" s="13">
        <f t="shared" si="33"/>
        <v>41812</v>
      </c>
      <c r="P149" s="2">
        <f t="shared" si="34"/>
        <v>-0.25688425643353108</v>
      </c>
      <c r="Q149" s="2">
        <f t="shared" si="35"/>
        <v>0.10106782093915201</v>
      </c>
      <c r="R149" s="2">
        <f t="shared" si="36"/>
        <v>-0.29529420744625545</v>
      </c>
      <c r="S149" s="2">
        <f t="shared" si="37"/>
        <v>5.4386543616866456E-2</v>
      </c>
      <c r="T149" s="2">
        <f t="shared" si="38"/>
        <v>0.94546517480039771</v>
      </c>
      <c r="V149" s="20"/>
      <c r="W149" s="21"/>
      <c r="X149" s="21"/>
      <c r="Y149" s="21"/>
      <c r="Z149" s="2"/>
      <c r="AA149" s="2"/>
      <c r="AC149" s="21"/>
      <c r="AD149" s="21"/>
      <c r="AE149" s="21"/>
      <c r="AF149" s="21"/>
      <c r="AG149" s="2"/>
      <c r="AH149" s="2"/>
    </row>
    <row r="150" spans="8:34">
      <c r="H150" s="124">
        <v>41819</v>
      </c>
      <c r="I150" s="78">
        <v>2150.2579999999998</v>
      </c>
      <c r="J150" s="78">
        <v>2423.8168000000001</v>
      </c>
      <c r="K150" s="78">
        <v>1227.5684000000001</v>
      </c>
      <c r="L150" s="78">
        <v>2375.5329000000002</v>
      </c>
      <c r="M150" s="78">
        <v>2497.8559</v>
      </c>
      <c r="O150" s="13">
        <f t="shared" si="33"/>
        <v>41819</v>
      </c>
      <c r="P150" s="2">
        <f t="shared" si="34"/>
        <v>-0.2521791146515312</v>
      </c>
      <c r="Q150" s="2">
        <f t="shared" si="35"/>
        <v>0.14960705509879779</v>
      </c>
      <c r="R150" s="2">
        <f t="shared" si="36"/>
        <v>-0.26220899447844537</v>
      </c>
      <c r="S150" s="2">
        <f t="shared" si="37"/>
        <v>0.10412444144417199</v>
      </c>
      <c r="T150" s="2">
        <f t="shared" si="38"/>
        <v>1.0114071401825511</v>
      </c>
      <c r="V150" s="20"/>
      <c r="W150" s="21"/>
      <c r="X150" s="21"/>
      <c r="Y150" s="21"/>
      <c r="Z150" s="2"/>
      <c r="AA150" s="2"/>
      <c r="AC150" s="21"/>
      <c r="AD150" s="21"/>
      <c r="AE150" s="21"/>
      <c r="AF150" s="21"/>
      <c r="AG150" s="2"/>
      <c r="AH150" s="2"/>
    </row>
    <row r="151" spans="8:34">
      <c r="H151" s="124">
        <v>41826</v>
      </c>
      <c r="I151" s="78">
        <v>2178.6950000000002</v>
      </c>
      <c r="J151" s="78">
        <v>2513.1992</v>
      </c>
      <c r="K151" s="78">
        <v>1230.4782</v>
      </c>
      <c r="L151" s="78">
        <v>2434.4479000000001</v>
      </c>
      <c r="M151" s="78">
        <v>2714.4758999999999</v>
      </c>
      <c r="O151" s="13">
        <f t="shared" si="33"/>
        <v>41826</v>
      </c>
      <c r="P151" s="2">
        <f t="shared" si="34"/>
        <v>-0.24228923980085992</v>
      </c>
      <c r="Q151" s="2">
        <f t="shared" si="35"/>
        <v>0.19200078619335192</v>
      </c>
      <c r="R151" s="2">
        <f t="shared" si="36"/>
        <v>-0.26046015158882185</v>
      </c>
      <c r="S151" s="2">
        <f t="shared" si="37"/>
        <v>0.13150755681490978</v>
      </c>
      <c r="T151" s="2">
        <f t="shared" si="38"/>
        <v>1.1858411476472503</v>
      </c>
      <c r="V151" s="20"/>
      <c r="W151" s="21"/>
      <c r="X151" s="21"/>
      <c r="Y151" s="21"/>
      <c r="Z151" s="2"/>
      <c r="AA151" s="2"/>
      <c r="AC151" s="21"/>
      <c r="AD151" s="21"/>
      <c r="AE151" s="21"/>
      <c r="AF151" s="21"/>
      <c r="AG151" s="2"/>
      <c r="AH151" s="2"/>
    </row>
    <row r="152" spans="8:34">
      <c r="H152" s="124">
        <v>41833</v>
      </c>
      <c r="I152" s="78">
        <v>2148.009</v>
      </c>
      <c r="J152" s="78">
        <v>2499.6504</v>
      </c>
      <c r="K152" s="78">
        <v>1258.2625</v>
      </c>
      <c r="L152" s="78">
        <v>2445.0841999999998</v>
      </c>
      <c r="M152" s="78">
        <v>2594.3942999999999</v>
      </c>
      <c r="O152" s="13">
        <f t="shared" si="33"/>
        <v>41833</v>
      </c>
      <c r="P152" s="2">
        <f t="shared" si="34"/>
        <v>-0.25296127622058406</v>
      </c>
      <c r="Q152" s="2">
        <f t="shared" si="35"/>
        <v>0.18557464207712893</v>
      </c>
      <c r="R152" s="2">
        <f t="shared" si="36"/>
        <v>-0.24376128036118794</v>
      </c>
      <c r="S152" s="2">
        <f t="shared" si="37"/>
        <v>0.1364512049523583</v>
      </c>
      <c r="T152" s="2">
        <f t="shared" si="38"/>
        <v>1.0891450221243391</v>
      </c>
      <c r="V152" s="20"/>
      <c r="W152" s="21"/>
      <c r="X152" s="21"/>
      <c r="Y152" s="21"/>
      <c r="Z152" s="2"/>
      <c r="AA152" s="2"/>
      <c r="AC152" s="21"/>
      <c r="AD152" s="21"/>
      <c r="AE152" s="21"/>
      <c r="AF152" s="21"/>
      <c r="AG152" s="2"/>
      <c r="AH152" s="2"/>
    </row>
    <row r="153" spans="8:34">
      <c r="H153" s="124">
        <v>41840</v>
      </c>
      <c r="I153" s="78">
        <v>2164.1439999999998</v>
      </c>
      <c r="J153" s="78">
        <v>2436.6039999999998</v>
      </c>
      <c r="K153" s="78">
        <v>1240.4229</v>
      </c>
      <c r="L153" s="78">
        <v>2411.0255999999999</v>
      </c>
      <c r="M153" s="78">
        <v>2429.1138999999998</v>
      </c>
      <c r="O153" s="13">
        <f t="shared" si="33"/>
        <v>41840</v>
      </c>
      <c r="P153" s="2">
        <f t="shared" si="34"/>
        <v>-0.24734981471917483</v>
      </c>
      <c r="Q153" s="2">
        <f t="shared" si="35"/>
        <v>0.15567197524249798</v>
      </c>
      <c r="R153" s="2">
        <f t="shared" si="36"/>
        <v>-0.2544832054466678</v>
      </c>
      <c r="S153" s="2">
        <f t="shared" si="37"/>
        <v>0.12062110102015411</v>
      </c>
      <c r="T153" s="2">
        <f t="shared" si="38"/>
        <v>0.95605240589606577</v>
      </c>
      <c r="V153" s="20"/>
      <c r="W153" s="21"/>
      <c r="X153" s="21"/>
      <c r="Y153" s="21"/>
      <c r="Z153" s="2"/>
      <c r="AA153" s="2"/>
      <c r="AC153" s="21"/>
      <c r="AD153" s="21"/>
      <c r="AE153" s="21"/>
      <c r="AF153" s="21"/>
      <c r="AG153" s="2"/>
      <c r="AH153" s="2"/>
    </row>
    <row r="154" spans="8:34">
      <c r="H154" s="124">
        <v>41847</v>
      </c>
      <c r="I154" s="78">
        <v>2260.4540000000002</v>
      </c>
      <c r="J154" s="78">
        <v>2418.7082999999998</v>
      </c>
      <c r="K154" s="78">
        <v>1283.1224999999999</v>
      </c>
      <c r="L154" s="78">
        <v>2394.3883999999998</v>
      </c>
      <c r="M154" s="78">
        <v>2357.6489999999999</v>
      </c>
      <c r="O154" s="13">
        <f t="shared" si="33"/>
        <v>41847</v>
      </c>
      <c r="P154" s="2">
        <f t="shared" si="34"/>
        <v>-0.21385493667760425</v>
      </c>
      <c r="Q154" s="2">
        <f t="shared" si="35"/>
        <v>0.14718411305096124</v>
      </c>
      <c r="R154" s="2">
        <f t="shared" si="36"/>
        <v>-0.22881996678773187</v>
      </c>
      <c r="S154" s="2">
        <f t="shared" si="37"/>
        <v>0.11288829329638173</v>
      </c>
      <c r="T154" s="2">
        <f t="shared" si="38"/>
        <v>0.89850504692614597</v>
      </c>
      <c r="V154" s="20"/>
      <c r="W154" s="21"/>
      <c r="X154" s="21"/>
      <c r="Y154" s="21"/>
      <c r="Z154" s="2"/>
      <c r="AA154" s="2"/>
      <c r="AC154" s="21"/>
      <c r="AD154" s="21"/>
      <c r="AE154" s="21"/>
      <c r="AF154" s="21"/>
      <c r="AG154" s="2"/>
      <c r="AH154" s="2"/>
    </row>
    <row r="155" spans="8:34">
      <c r="H155" s="124">
        <v>41854</v>
      </c>
      <c r="I155" s="78">
        <v>2329.402</v>
      </c>
      <c r="J155" s="78">
        <v>2458.8483999999999</v>
      </c>
      <c r="K155" s="78">
        <v>1276.5856000000001</v>
      </c>
      <c r="L155" s="78">
        <v>2440.6282000000001</v>
      </c>
      <c r="M155" s="78">
        <v>2402.6605</v>
      </c>
      <c r="O155" s="13">
        <f t="shared" si="33"/>
        <v>41854</v>
      </c>
      <c r="P155" s="2">
        <f t="shared" si="34"/>
        <v>-0.18987606790790035</v>
      </c>
      <c r="Q155" s="2">
        <f t="shared" si="35"/>
        <v>0.16622240924247667</v>
      </c>
      <c r="R155" s="2">
        <f t="shared" si="36"/>
        <v>-0.232748762954197</v>
      </c>
      <c r="S155" s="2">
        <f t="shared" si="37"/>
        <v>0.13438009976535992</v>
      </c>
      <c r="T155" s="2">
        <f t="shared" si="38"/>
        <v>0.93475071365589102</v>
      </c>
      <c r="V155" s="20"/>
      <c r="W155" s="21"/>
      <c r="X155" s="21"/>
      <c r="Y155" s="21"/>
      <c r="Z155" s="2"/>
      <c r="AA155" s="2"/>
      <c r="AC155" s="21"/>
      <c r="AD155" s="21"/>
      <c r="AE155" s="21"/>
      <c r="AF155" s="21"/>
      <c r="AG155" s="2"/>
      <c r="AH155" s="2"/>
    </row>
    <row r="156" spans="8:34">
      <c r="H156" s="124">
        <v>41861</v>
      </c>
      <c r="I156" s="78">
        <v>2331.134</v>
      </c>
      <c r="J156" s="78">
        <v>2526.7833000000001</v>
      </c>
      <c r="K156" s="78">
        <v>1289.4033999999999</v>
      </c>
      <c r="L156" s="78">
        <v>2510.8964000000001</v>
      </c>
      <c r="M156" s="78">
        <v>2481.6828</v>
      </c>
      <c r="O156" s="66">
        <f t="shared" si="33"/>
        <v>41861</v>
      </c>
      <c r="P156" s="2">
        <f t="shared" si="34"/>
        <v>-0.18927370959860745</v>
      </c>
      <c r="Q156" s="2">
        <f t="shared" si="35"/>
        <v>0.19844367296481402</v>
      </c>
      <c r="R156" s="2">
        <f t="shared" si="36"/>
        <v>-0.22504503129201503</v>
      </c>
      <c r="S156" s="2">
        <f t="shared" si="37"/>
        <v>0.16704007137690335</v>
      </c>
      <c r="T156" s="2">
        <f t="shared" si="38"/>
        <v>0.99838369522766524</v>
      </c>
      <c r="V156" s="20"/>
      <c r="W156" s="21"/>
      <c r="X156" s="21"/>
      <c r="Y156" s="21"/>
      <c r="Z156" s="2"/>
      <c r="AA156" s="2"/>
      <c r="AC156" s="21"/>
      <c r="AD156" s="21"/>
      <c r="AE156" s="21"/>
      <c r="AF156" s="21"/>
      <c r="AG156" s="2"/>
      <c r="AH156" s="2"/>
    </row>
    <row r="157" spans="8:34">
      <c r="H157" s="151">
        <v>41862</v>
      </c>
      <c r="I157" s="78">
        <v>2365.3490000000002</v>
      </c>
      <c r="J157" s="78">
        <v>2558.7770999999998</v>
      </c>
      <c r="K157" s="78">
        <v>1303.8445999999999</v>
      </c>
      <c r="L157" s="78">
        <v>2544.6239999999998</v>
      </c>
      <c r="M157" s="78">
        <v>2508.6006000000002</v>
      </c>
      <c r="N157" s="1"/>
      <c r="O157" s="1"/>
      <c r="P157" s="21"/>
      <c r="Q157" s="21"/>
      <c r="R157" s="21"/>
      <c r="S157" s="21"/>
      <c r="T157" s="21"/>
      <c r="W157" s="14"/>
      <c r="X157" s="14"/>
      <c r="Y157" s="14"/>
      <c r="AC157" s="21"/>
      <c r="AD157" s="21"/>
      <c r="AE157" s="21"/>
      <c r="AF157" s="21"/>
    </row>
    <row r="158" spans="8:34" ht="14.25">
      <c r="H158"/>
      <c r="I158" s="143"/>
      <c r="J158" s="143"/>
      <c r="K158" s="143"/>
      <c r="L158" s="143"/>
      <c r="M158" s="143"/>
      <c r="N158" s="1"/>
      <c r="O158" s="1"/>
      <c r="P158" s="21"/>
      <c r="Q158" s="21"/>
      <c r="R158" s="21"/>
      <c r="S158" s="21"/>
      <c r="T158" s="21"/>
      <c r="W158" s="14"/>
      <c r="X158" s="14"/>
      <c r="Y158" s="14"/>
      <c r="AC158" s="21"/>
      <c r="AD158" s="21"/>
      <c r="AE158" s="21"/>
      <c r="AF158" s="21"/>
    </row>
    <row r="159" spans="8:34" ht="14.25">
      <c r="H159" s="143"/>
      <c r="I159" s="143"/>
      <c r="J159" s="143"/>
      <c r="K159" s="143"/>
      <c r="L159" s="143"/>
      <c r="M159" s="143"/>
      <c r="N159" s="1"/>
      <c r="O159" s="1"/>
      <c r="P159" s="21"/>
      <c r="Q159" s="21"/>
      <c r="R159" s="21"/>
      <c r="S159" s="21"/>
      <c r="T159" s="21"/>
      <c r="W159" s="14"/>
      <c r="X159" s="14"/>
      <c r="Y159" s="14"/>
      <c r="AC159" s="21"/>
      <c r="AD159" s="21"/>
      <c r="AE159" s="21"/>
      <c r="AF159" s="21"/>
    </row>
    <row r="160" spans="8:34" ht="14.25">
      <c r="H160" s="144"/>
      <c r="I160" s="147"/>
      <c r="J160" s="147"/>
      <c r="K160" s="147"/>
      <c r="L160" s="147"/>
      <c r="M160" s="147"/>
      <c r="N160" s="1"/>
      <c r="O160" s="1"/>
      <c r="P160" s="21"/>
      <c r="Q160" s="21"/>
      <c r="R160" s="21"/>
      <c r="S160" s="21"/>
      <c r="T160" s="21"/>
      <c r="W160" s="14"/>
      <c r="X160" s="14"/>
      <c r="Y160" s="14"/>
      <c r="AC160" s="21"/>
      <c r="AD160" s="21"/>
      <c r="AE160" s="21"/>
      <c r="AF160" s="21"/>
    </row>
    <row r="161" spans="8:32">
      <c r="H161" s="145"/>
      <c r="I161" s="148"/>
      <c r="J161" s="148"/>
      <c r="K161" s="148"/>
      <c r="L161" s="148"/>
      <c r="M161" s="148"/>
      <c r="N161" s="1"/>
      <c r="O161" s="1"/>
      <c r="P161" s="21"/>
      <c r="Q161" s="21"/>
      <c r="R161" s="21"/>
      <c r="S161" s="21"/>
      <c r="T161" s="21"/>
      <c r="W161" s="14"/>
      <c r="X161" s="14"/>
      <c r="Y161" s="14"/>
      <c r="AC161" s="21"/>
      <c r="AD161" s="21"/>
      <c r="AE161" s="21"/>
      <c r="AF161" s="21"/>
    </row>
    <row r="162" spans="8:32">
      <c r="H162" s="145"/>
      <c r="I162" s="148"/>
      <c r="J162" s="148"/>
      <c r="K162" s="148"/>
      <c r="L162" s="148"/>
      <c r="M162" s="148"/>
      <c r="N162" s="1"/>
      <c r="O162" s="1"/>
      <c r="P162" s="21"/>
      <c r="Q162" s="21"/>
      <c r="R162" s="21"/>
      <c r="S162" s="21"/>
      <c r="T162" s="21"/>
      <c r="W162" s="14"/>
      <c r="X162" s="14"/>
      <c r="Y162" s="14"/>
      <c r="AC162" s="21"/>
      <c r="AD162" s="21"/>
      <c r="AE162" s="21"/>
      <c r="AF162" s="21"/>
    </row>
    <row r="163" spans="8:32">
      <c r="H163" s="146"/>
      <c r="I163" s="149"/>
      <c r="J163" s="149"/>
      <c r="K163" s="149"/>
      <c r="L163" s="149"/>
      <c r="M163" s="149"/>
      <c r="O163" s="13"/>
      <c r="P163" s="21"/>
      <c r="Q163" s="21"/>
      <c r="R163" s="21"/>
      <c r="S163" s="21"/>
      <c r="T163" s="21"/>
      <c r="W163" s="14"/>
      <c r="X163" s="14"/>
      <c r="Y163" s="14"/>
      <c r="AC163" s="21"/>
      <c r="AD163" s="21"/>
      <c r="AE163" s="21"/>
      <c r="AF163" s="21"/>
    </row>
    <row r="164" spans="8:32">
      <c r="H164" s="146"/>
      <c r="I164" s="149"/>
      <c r="J164" s="149"/>
      <c r="K164" s="149"/>
      <c r="L164" s="149"/>
      <c r="M164" s="149"/>
      <c r="O164" s="13"/>
      <c r="P164" s="21"/>
      <c r="Q164" s="21"/>
      <c r="R164" s="21"/>
      <c r="S164" s="21"/>
      <c r="T164" s="21"/>
      <c r="W164" s="14"/>
      <c r="X164" s="14"/>
      <c r="Y164" s="14"/>
      <c r="AC164" s="21"/>
      <c r="AD164" s="21"/>
      <c r="AE164" s="21"/>
      <c r="AF164" s="21"/>
    </row>
    <row r="165" spans="8:32">
      <c r="H165" s="146"/>
      <c r="I165" s="149"/>
      <c r="J165" s="149"/>
      <c r="K165" s="149"/>
      <c r="L165" s="149"/>
      <c r="M165" s="149"/>
      <c r="O165" s="13"/>
      <c r="P165" s="21"/>
      <c r="Q165" s="21"/>
      <c r="R165" s="21"/>
      <c r="S165" s="21"/>
      <c r="T165" s="21"/>
      <c r="W165" s="14"/>
      <c r="X165" s="14"/>
      <c r="Y165" s="14"/>
      <c r="AC165" s="21"/>
      <c r="AD165" s="21"/>
      <c r="AE165" s="21"/>
      <c r="AF165" s="21"/>
    </row>
    <row r="166" spans="8:32">
      <c r="H166" s="146"/>
      <c r="I166" s="149"/>
      <c r="J166" s="149"/>
      <c r="K166" s="149"/>
      <c r="L166" s="149"/>
      <c r="M166" s="149"/>
      <c r="O166" s="13"/>
      <c r="P166" s="21"/>
      <c r="Q166" s="21"/>
      <c r="R166" s="21"/>
      <c r="S166" s="21"/>
      <c r="T166" s="21"/>
      <c r="W166" s="14"/>
      <c r="X166" s="14"/>
      <c r="Y166" s="14"/>
      <c r="AC166" s="21"/>
      <c r="AD166" s="21"/>
      <c r="AE166" s="21"/>
      <c r="AF166" s="21"/>
    </row>
    <row r="167" spans="8:32">
      <c r="H167" s="146"/>
      <c r="I167" s="149"/>
      <c r="J167" s="149"/>
      <c r="K167" s="149"/>
      <c r="L167" s="149"/>
      <c r="M167" s="149"/>
      <c r="O167" s="13"/>
      <c r="P167" s="21"/>
      <c r="Q167" s="21"/>
      <c r="R167" s="21"/>
      <c r="S167" s="21"/>
      <c r="T167" s="21"/>
      <c r="W167" s="14"/>
      <c r="X167" s="14"/>
      <c r="Y167" s="14"/>
      <c r="AC167" s="21"/>
      <c r="AD167" s="21"/>
      <c r="AE167" s="21"/>
      <c r="AF167" s="21"/>
    </row>
    <row r="168" spans="8:32">
      <c r="H168" s="146"/>
      <c r="I168" s="149"/>
      <c r="J168" s="149"/>
      <c r="K168" s="149"/>
      <c r="L168" s="149"/>
      <c r="M168" s="149"/>
      <c r="O168" s="13"/>
      <c r="P168" s="21"/>
      <c r="Q168" s="21"/>
      <c r="R168" s="21"/>
      <c r="S168" s="21"/>
      <c r="T168" s="21"/>
      <c r="W168" s="14"/>
      <c r="X168" s="14"/>
      <c r="Y168" s="14"/>
      <c r="AC168" s="21"/>
      <c r="AD168" s="21"/>
      <c r="AE168" s="21"/>
      <c r="AF168" s="21"/>
    </row>
    <row r="169" spans="8:32">
      <c r="H169" s="146"/>
      <c r="I169" s="149"/>
      <c r="J169" s="149"/>
      <c r="K169" s="149"/>
      <c r="L169" s="149"/>
      <c r="M169" s="149"/>
      <c r="O169" s="13"/>
      <c r="P169" s="21"/>
      <c r="Q169" s="21"/>
      <c r="R169" s="21"/>
      <c r="S169" s="21"/>
      <c r="T169" s="21"/>
      <c r="W169" s="14"/>
      <c r="X169" s="14"/>
      <c r="Y169" s="14"/>
      <c r="AC169" s="21"/>
      <c r="AD169" s="21"/>
      <c r="AE169" s="21"/>
      <c r="AF169" s="21"/>
    </row>
    <row r="170" spans="8:32">
      <c r="H170" s="146"/>
      <c r="I170" s="149"/>
      <c r="J170" s="149"/>
      <c r="K170" s="149"/>
      <c r="L170" s="149"/>
      <c r="M170" s="149"/>
      <c r="O170" s="13"/>
      <c r="P170" s="21"/>
      <c r="Q170" s="21"/>
      <c r="R170" s="21"/>
      <c r="S170" s="21"/>
      <c r="T170" s="21"/>
      <c r="W170" s="14"/>
      <c r="X170" s="14"/>
      <c r="Y170" s="14"/>
      <c r="AC170" s="21"/>
      <c r="AD170" s="21"/>
      <c r="AE170" s="21"/>
      <c r="AF170" s="21"/>
    </row>
    <row r="171" spans="8:32">
      <c r="H171" s="146"/>
      <c r="I171" s="149"/>
      <c r="J171" s="149"/>
      <c r="K171" s="149"/>
      <c r="L171" s="149"/>
      <c r="M171" s="149"/>
      <c r="O171" s="13"/>
      <c r="P171" s="21"/>
      <c r="Q171" s="21"/>
      <c r="R171" s="21"/>
      <c r="S171" s="21"/>
      <c r="T171" s="21"/>
      <c r="W171" s="14"/>
      <c r="X171" s="14"/>
      <c r="Y171" s="14"/>
      <c r="AC171" s="21"/>
      <c r="AD171" s="21"/>
      <c r="AE171" s="21"/>
      <c r="AF171" s="21"/>
    </row>
    <row r="172" spans="8:32">
      <c r="H172" s="146"/>
      <c r="I172" s="149"/>
      <c r="J172" s="149"/>
      <c r="K172" s="149"/>
      <c r="L172" s="149"/>
      <c r="M172" s="149"/>
      <c r="O172" s="13"/>
      <c r="P172" s="21"/>
      <c r="Q172" s="21"/>
      <c r="R172" s="21"/>
      <c r="S172" s="21"/>
      <c r="T172" s="21"/>
      <c r="W172" s="14"/>
      <c r="X172" s="14"/>
      <c r="Y172" s="14"/>
      <c r="AC172" s="21"/>
      <c r="AD172" s="21"/>
      <c r="AE172" s="21"/>
      <c r="AF172" s="21"/>
    </row>
    <row r="173" spans="8:32">
      <c r="H173" s="146"/>
      <c r="I173" s="149"/>
      <c r="J173" s="149"/>
      <c r="K173" s="149"/>
      <c r="L173" s="149"/>
      <c r="M173" s="149"/>
      <c r="O173" s="13"/>
      <c r="P173" s="21"/>
      <c r="Q173" s="21"/>
      <c r="R173" s="21"/>
      <c r="S173" s="21"/>
      <c r="T173" s="21"/>
      <c r="W173" s="14"/>
      <c r="X173" s="14"/>
      <c r="Y173" s="14"/>
      <c r="AC173" s="21"/>
      <c r="AD173" s="21"/>
      <c r="AE173" s="21"/>
      <c r="AF173" s="21"/>
    </row>
    <row r="174" spans="8:32">
      <c r="H174" s="146"/>
      <c r="I174" s="149"/>
      <c r="J174" s="149"/>
      <c r="K174" s="149"/>
      <c r="L174" s="149"/>
      <c r="M174" s="149"/>
      <c r="O174" s="13"/>
      <c r="P174" s="21"/>
      <c r="Q174" s="21"/>
      <c r="R174" s="21"/>
      <c r="S174" s="21"/>
      <c r="T174" s="21"/>
      <c r="W174" s="14"/>
      <c r="X174" s="14"/>
      <c r="Y174" s="14"/>
      <c r="AC174" s="21"/>
      <c r="AD174" s="21"/>
      <c r="AE174" s="21"/>
      <c r="AF174" s="21"/>
    </row>
    <row r="175" spans="8:32">
      <c r="H175" s="146"/>
      <c r="I175" s="149"/>
      <c r="J175" s="149"/>
      <c r="K175" s="149"/>
      <c r="L175" s="149"/>
      <c r="M175" s="149"/>
      <c r="O175" s="13"/>
      <c r="P175" s="21"/>
      <c r="Q175" s="21"/>
      <c r="R175" s="21"/>
      <c r="S175" s="21"/>
      <c r="T175" s="21"/>
      <c r="W175" s="14"/>
      <c r="X175" s="14"/>
      <c r="Y175" s="14"/>
      <c r="AC175" s="21"/>
      <c r="AD175" s="21"/>
      <c r="AE175" s="21"/>
      <c r="AF175" s="21"/>
    </row>
    <row r="176" spans="8:32">
      <c r="H176" s="146"/>
      <c r="I176" s="149"/>
      <c r="J176" s="149"/>
      <c r="K176" s="149"/>
      <c r="L176" s="149"/>
      <c r="M176" s="149"/>
      <c r="O176" s="13"/>
      <c r="P176" s="21"/>
      <c r="Q176" s="21"/>
      <c r="R176" s="21"/>
      <c r="S176" s="21"/>
      <c r="T176" s="21"/>
      <c r="W176" s="14"/>
      <c r="X176" s="14"/>
      <c r="Y176" s="14"/>
      <c r="AC176" s="21"/>
      <c r="AD176" s="21"/>
      <c r="AE176" s="21"/>
      <c r="AF176" s="21"/>
    </row>
    <row r="177" spans="8:32">
      <c r="H177" s="146"/>
      <c r="I177" s="149"/>
      <c r="J177" s="149"/>
      <c r="K177" s="149"/>
      <c r="L177" s="149"/>
      <c r="M177" s="149"/>
      <c r="O177" s="13"/>
      <c r="P177" s="21"/>
      <c r="Q177" s="21"/>
      <c r="R177" s="21"/>
      <c r="S177" s="21"/>
      <c r="T177" s="21"/>
      <c r="W177" s="14"/>
      <c r="X177" s="14"/>
      <c r="Y177" s="14"/>
      <c r="AC177" s="21"/>
      <c r="AD177" s="21"/>
      <c r="AE177" s="21"/>
      <c r="AF177" s="21"/>
    </row>
    <row r="178" spans="8:32">
      <c r="H178" s="146"/>
      <c r="I178" s="149"/>
      <c r="J178" s="149"/>
      <c r="K178" s="149"/>
      <c r="L178" s="149"/>
      <c r="M178" s="149"/>
      <c r="O178" s="13"/>
      <c r="P178" s="21"/>
      <c r="Q178" s="21"/>
      <c r="R178" s="21"/>
      <c r="S178" s="21"/>
      <c r="T178" s="21"/>
      <c r="W178" s="14"/>
      <c r="X178" s="14"/>
      <c r="Y178" s="14"/>
      <c r="AC178" s="21"/>
      <c r="AD178" s="21"/>
      <c r="AE178" s="21"/>
      <c r="AF178" s="21"/>
    </row>
    <row r="179" spans="8:32">
      <c r="H179" s="146"/>
      <c r="I179" s="149"/>
      <c r="J179" s="149"/>
      <c r="K179" s="149"/>
      <c r="L179" s="149"/>
      <c r="M179" s="149"/>
      <c r="O179" s="13"/>
      <c r="P179" s="21"/>
      <c r="Q179" s="21"/>
      <c r="R179" s="21"/>
      <c r="S179" s="21"/>
      <c r="T179" s="21"/>
      <c r="W179" s="14"/>
      <c r="X179" s="14"/>
      <c r="Y179" s="14"/>
      <c r="AC179" s="21"/>
      <c r="AD179" s="21"/>
      <c r="AE179" s="21"/>
      <c r="AF179" s="21"/>
    </row>
    <row r="180" spans="8:32">
      <c r="H180" s="146"/>
      <c r="I180" s="149"/>
      <c r="J180" s="149"/>
      <c r="K180" s="149"/>
      <c r="L180" s="149"/>
      <c r="M180" s="149"/>
      <c r="O180" s="13"/>
      <c r="P180" s="21"/>
      <c r="Q180" s="21"/>
      <c r="R180" s="21"/>
      <c r="S180" s="21"/>
      <c r="T180" s="21"/>
      <c r="W180" s="14"/>
      <c r="X180" s="14"/>
      <c r="Y180" s="14"/>
      <c r="AC180" s="21"/>
      <c r="AD180" s="21"/>
      <c r="AE180" s="21"/>
      <c r="AF180" s="21"/>
    </row>
    <row r="181" spans="8:32">
      <c r="H181" s="146"/>
      <c r="I181" s="149"/>
      <c r="J181" s="149"/>
      <c r="K181" s="149"/>
      <c r="L181" s="149"/>
      <c r="M181" s="149"/>
      <c r="O181" s="13"/>
      <c r="P181" s="21"/>
      <c r="Q181" s="21"/>
      <c r="R181" s="21"/>
      <c r="S181" s="21"/>
      <c r="T181" s="21"/>
      <c r="W181" s="14"/>
      <c r="X181" s="14"/>
      <c r="Y181" s="14"/>
      <c r="AC181" s="21"/>
      <c r="AD181" s="21"/>
      <c r="AE181" s="21"/>
      <c r="AF181" s="21"/>
    </row>
    <row r="182" spans="8:32">
      <c r="H182" s="146"/>
      <c r="I182" s="149"/>
      <c r="J182" s="149"/>
      <c r="K182" s="149"/>
      <c r="L182" s="149"/>
      <c r="M182" s="149"/>
      <c r="O182" s="13"/>
      <c r="P182" s="21"/>
      <c r="Q182" s="21"/>
      <c r="R182" s="21"/>
      <c r="S182" s="21"/>
      <c r="T182" s="21"/>
      <c r="AC182" s="21"/>
      <c r="AD182" s="21"/>
      <c r="AE182" s="21"/>
      <c r="AF182" s="21"/>
    </row>
    <row r="183" spans="8:32">
      <c r="H183" s="146"/>
      <c r="I183" s="149"/>
      <c r="J183" s="149"/>
      <c r="K183" s="149"/>
      <c r="L183" s="149"/>
      <c r="M183" s="149"/>
      <c r="O183" s="13"/>
      <c r="P183" s="21"/>
      <c r="Q183" s="21"/>
      <c r="R183" s="21"/>
      <c r="S183" s="21"/>
      <c r="T183" s="21"/>
      <c r="AC183" s="21"/>
      <c r="AD183" s="21"/>
      <c r="AE183" s="21"/>
      <c r="AF183" s="21"/>
    </row>
    <row r="184" spans="8:32">
      <c r="H184" s="146"/>
      <c r="I184" s="149"/>
      <c r="J184" s="149"/>
      <c r="K184" s="149"/>
      <c r="L184" s="149"/>
      <c r="M184" s="149"/>
      <c r="O184" s="13"/>
      <c r="P184" s="21"/>
      <c r="Q184" s="21"/>
      <c r="R184" s="21"/>
      <c r="S184" s="21"/>
      <c r="T184" s="21"/>
      <c r="AC184" s="21"/>
      <c r="AD184" s="21"/>
      <c r="AE184" s="21"/>
      <c r="AF184" s="21"/>
    </row>
    <row r="185" spans="8:32">
      <c r="H185" s="146"/>
      <c r="I185" s="149"/>
      <c r="J185" s="149"/>
      <c r="K185" s="149"/>
      <c r="L185" s="149"/>
      <c r="M185" s="149"/>
      <c r="O185" s="13"/>
      <c r="P185" s="21"/>
      <c r="Q185" s="21"/>
      <c r="R185" s="21"/>
      <c r="S185" s="21"/>
      <c r="T185" s="21"/>
      <c r="AC185" s="21"/>
      <c r="AD185" s="21"/>
      <c r="AE185" s="21"/>
      <c r="AF185" s="21"/>
    </row>
    <row r="186" spans="8:32">
      <c r="H186" s="146"/>
      <c r="I186" s="149"/>
      <c r="J186" s="149"/>
      <c r="K186" s="149"/>
      <c r="L186" s="149"/>
      <c r="M186" s="149"/>
      <c r="O186" s="13"/>
      <c r="P186" s="21"/>
      <c r="Q186" s="21"/>
      <c r="R186" s="21"/>
      <c r="S186" s="21"/>
      <c r="T186" s="21"/>
      <c r="AC186" s="21"/>
      <c r="AD186" s="21"/>
      <c r="AE186" s="21"/>
      <c r="AF186" s="21"/>
    </row>
    <row r="187" spans="8:32">
      <c r="H187" s="146"/>
      <c r="I187" s="149"/>
      <c r="J187" s="149"/>
      <c r="K187" s="149"/>
      <c r="L187" s="149"/>
      <c r="M187" s="149"/>
      <c r="O187" s="13"/>
      <c r="P187" s="21"/>
      <c r="Q187" s="21"/>
      <c r="R187" s="21"/>
      <c r="S187" s="21"/>
      <c r="T187" s="21"/>
      <c r="AC187" s="21"/>
      <c r="AD187" s="21"/>
      <c r="AE187" s="21"/>
      <c r="AF187" s="21"/>
    </row>
    <row r="188" spans="8:32">
      <c r="H188" s="146"/>
      <c r="I188" s="149"/>
      <c r="J188" s="149"/>
      <c r="K188" s="149"/>
      <c r="L188" s="149"/>
      <c r="M188" s="149"/>
      <c r="O188" s="13"/>
      <c r="P188" s="21"/>
      <c r="Q188" s="21"/>
      <c r="R188" s="21"/>
      <c r="S188" s="21"/>
      <c r="T188" s="21"/>
      <c r="AC188" s="21"/>
      <c r="AD188" s="21"/>
      <c r="AE188" s="21"/>
      <c r="AF188" s="21"/>
    </row>
    <row r="189" spans="8:32">
      <c r="H189" s="146"/>
      <c r="I189" s="149"/>
      <c r="J189" s="149"/>
      <c r="K189" s="149"/>
      <c r="L189" s="149"/>
      <c r="M189" s="149"/>
      <c r="O189" s="13"/>
      <c r="P189" s="21"/>
      <c r="Q189" s="21"/>
      <c r="R189" s="21"/>
      <c r="S189" s="21"/>
      <c r="T189" s="21"/>
      <c r="AC189" s="21"/>
      <c r="AD189" s="21"/>
      <c r="AE189" s="21"/>
      <c r="AF189" s="21"/>
    </row>
    <row r="190" spans="8:32">
      <c r="H190" s="146"/>
      <c r="I190" s="149"/>
      <c r="J190" s="149"/>
      <c r="K190" s="149"/>
      <c r="L190" s="149"/>
      <c r="M190" s="149"/>
      <c r="O190" s="13"/>
      <c r="P190" s="21"/>
      <c r="Q190" s="21"/>
      <c r="R190" s="21"/>
      <c r="S190" s="21"/>
      <c r="T190" s="21"/>
      <c r="AC190" s="21"/>
      <c r="AD190" s="21"/>
      <c r="AE190" s="21"/>
      <c r="AF190" s="21"/>
    </row>
    <row r="191" spans="8:32">
      <c r="H191" s="146"/>
      <c r="I191" s="149"/>
      <c r="J191" s="149"/>
      <c r="K191" s="149"/>
      <c r="L191" s="149"/>
      <c r="M191" s="149"/>
      <c r="O191" s="13"/>
      <c r="P191" s="21"/>
      <c r="Q191" s="21"/>
      <c r="R191" s="21"/>
      <c r="S191" s="21"/>
      <c r="T191" s="21"/>
      <c r="AC191" s="21"/>
      <c r="AD191" s="21"/>
      <c r="AE191" s="21"/>
      <c r="AF191" s="21"/>
    </row>
    <row r="192" spans="8:32">
      <c r="H192" s="146"/>
      <c r="I192" s="149"/>
      <c r="J192" s="149"/>
      <c r="K192" s="149"/>
      <c r="L192" s="149"/>
      <c r="M192" s="149"/>
      <c r="O192" s="13"/>
      <c r="P192" s="21"/>
      <c r="Q192" s="21"/>
      <c r="R192" s="21"/>
      <c r="S192" s="21"/>
      <c r="T192" s="21"/>
      <c r="AC192" s="21"/>
      <c r="AD192" s="21"/>
      <c r="AE192" s="21"/>
      <c r="AF192" s="21"/>
    </row>
    <row r="193" spans="8:32">
      <c r="H193" s="146"/>
      <c r="I193" s="149"/>
      <c r="J193" s="149"/>
      <c r="K193" s="149"/>
      <c r="L193" s="149"/>
      <c r="M193" s="149"/>
      <c r="O193" s="13"/>
      <c r="P193" s="21"/>
      <c r="Q193" s="21"/>
      <c r="R193" s="21"/>
      <c r="S193" s="21"/>
      <c r="T193" s="21"/>
      <c r="AC193" s="21"/>
      <c r="AD193" s="21"/>
      <c r="AE193" s="21"/>
      <c r="AF193" s="21"/>
    </row>
    <row r="194" spans="8:32">
      <c r="H194" s="146"/>
      <c r="I194" s="149"/>
      <c r="J194" s="149"/>
      <c r="K194" s="149"/>
      <c r="L194" s="149"/>
      <c r="M194" s="149"/>
      <c r="O194" s="13"/>
      <c r="P194" s="21"/>
      <c r="Q194" s="21"/>
      <c r="R194" s="21"/>
      <c r="S194" s="21"/>
      <c r="T194" s="21"/>
      <c r="AC194" s="21"/>
      <c r="AD194" s="21"/>
      <c r="AE194" s="21"/>
      <c r="AF194" s="21"/>
    </row>
    <row r="195" spans="8:32">
      <c r="H195" s="146"/>
      <c r="I195" s="149"/>
      <c r="J195" s="149"/>
      <c r="K195" s="149"/>
      <c r="L195" s="149"/>
      <c r="M195" s="149"/>
      <c r="O195" s="13"/>
      <c r="P195" s="21"/>
      <c r="Q195" s="21"/>
      <c r="R195" s="21"/>
      <c r="S195" s="21"/>
      <c r="T195" s="21"/>
      <c r="AC195" s="21"/>
      <c r="AD195" s="21"/>
      <c r="AE195" s="21"/>
      <c r="AF195" s="21"/>
    </row>
    <row r="196" spans="8:32">
      <c r="H196" s="146"/>
      <c r="I196" s="149"/>
      <c r="J196" s="149"/>
      <c r="K196" s="149"/>
      <c r="L196" s="149"/>
      <c r="M196" s="149"/>
      <c r="O196" s="13"/>
      <c r="P196" s="21"/>
      <c r="Q196" s="21"/>
      <c r="R196" s="21"/>
      <c r="S196" s="21"/>
      <c r="T196" s="21"/>
      <c r="AC196" s="21"/>
      <c r="AD196" s="21"/>
      <c r="AE196" s="21"/>
      <c r="AF196" s="21"/>
    </row>
    <row r="197" spans="8:32">
      <c r="H197" s="146"/>
      <c r="I197" s="149"/>
      <c r="J197" s="149"/>
      <c r="K197" s="149"/>
      <c r="L197" s="149"/>
      <c r="M197" s="149"/>
      <c r="O197" s="13"/>
      <c r="P197" s="21"/>
      <c r="Q197" s="21"/>
      <c r="R197" s="21"/>
      <c r="S197" s="21"/>
      <c r="T197" s="21"/>
      <c r="AC197" s="21"/>
      <c r="AD197" s="21"/>
      <c r="AE197" s="21"/>
      <c r="AF197" s="21"/>
    </row>
    <row r="198" spans="8:32">
      <c r="H198" s="146"/>
      <c r="I198" s="149"/>
      <c r="J198" s="149"/>
      <c r="K198" s="149"/>
      <c r="L198" s="149"/>
      <c r="M198" s="149"/>
      <c r="O198" s="13"/>
      <c r="P198" s="21"/>
      <c r="Q198" s="21"/>
      <c r="R198" s="21"/>
      <c r="S198" s="21"/>
      <c r="T198" s="21"/>
      <c r="AC198" s="21"/>
      <c r="AD198" s="21"/>
      <c r="AE198" s="21"/>
      <c r="AF198" s="21"/>
    </row>
    <row r="199" spans="8:32">
      <c r="H199" s="146"/>
      <c r="I199" s="149"/>
      <c r="J199" s="149"/>
      <c r="K199" s="149"/>
      <c r="L199" s="149"/>
      <c r="M199" s="149"/>
      <c r="O199" s="13"/>
      <c r="P199" s="21"/>
      <c r="Q199" s="21"/>
      <c r="R199" s="21"/>
      <c r="S199" s="21"/>
      <c r="T199" s="21"/>
      <c r="AC199" s="21"/>
      <c r="AD199" s="21"/>
      <c r="AE199" s="21"/>
      <c r="AF199" s="21"/>
    </row>
    <row r="200" spans="8:32">
      <c r="H200" s="146"/>
      <c r="I200" s="149"/>
      <c r="J200" s="149"/>
      <c r="K200" s="149"/>
      <c r="L200" s="149"/>
      <c r="M200" s="149"/>
      <c r="O200" s="13"/>
      <c r="P200" s="21"/>
      <c r="Q200" s="21"/>
      <c r="R200" s="21"/>
      <c r="S200" s="21"/>
      <c r="T200" s="21"/>
      <c r="AC200" s="21"/>
      <c r="AD200" s="21"/>
      <c r="AE200" s="21"/>
      <c r="AF200" s="21"/>
    </row>
    <row r="201" spans="8:32">
      <c r="H201" s="146"/>
      <c r="I201" s="149"/>
      <c r="J201" s="149"/>
      <c r="K201" s="149"/>
      <c r="L201" s="149"/>
      <c r="M201" s="149"/>
      <c r="O201" s="13"/>
      <c r="P201" s="21"/>
      <c r="Q201" s="21"/>
      <c r="R201" s="21"/>
      <c r="S201" s="21"/>
      <c r="T201" s="21"/>
      <c r="AC201" s="21"/>
      <c r="AD201" s="21"/>
      <c r="AE201" s="21"/>
      <c r="AF201" s="21"/>
    </row>
    <row r="202" spans="8:32">
      <c r="H202" s="146"/>
      <c r="I202" s="149"/>
      <c r="J202" s="149"/>
      <c r="K202" s="149"/>
      <c r="L202" s="149"/>
      <c r="M202" s="149"/>
      <c r="O202" s="13"/>
      <c r="P202" s="21"/>
      <c r="Q202" s="21"/>
      <c r="R202" s="21"/>
      <c r="S202" s="21"/>
      <c r="T202" s="21"/>
      <c r="AC202" s="21"/>
      <c r="AD202" s="21"/>
      <c r="AE202" s="21"/>
      <c r="AF202" s="21"/>
    </row>
    <row r="203" spans="8:32">
      <c r="H203" s="146"/>
      <c r="I203" s="149"/>
      <c r="J203" s="149"/>
      <c r="K203" s="149"/>
      <c r="L203" s="149"/>
      <c r="M203" s="149"/>
      <c r="O203" s="13"/>
      <c r="P203" s="21"/>
      <c r="Q203" s="21"/>
      <c r="R203" s="21"/>
      <c r="S203" s="21"/>
      <c r="T203" s="21"/>
      <c r="AC203" s="21"/>
      <c r="AD203" s="21"/>
      <c r="AE203" s="21"/>
      <c r="AF203" s="21"/>
    </row>
    <row r="204" spans="8:32">
      <c r="H204" s="146"/>
      <c r="I204" s="149"/>
      <c r="J204" s="149"/>
      <c r="K204" s="149"/>
      <c r="L204" s="149"/>
      <c r="M204" s="149"/>
      <c r="O204" s="13"/>
      <c r="P204" s="21"/>
      <c r="Q204" s="21"/>
      <c r="R204" s="21"/>
      <c r="S204" s="21"/>
      <c r="T204" s="21"/>
      <c r="AC204" s="21"/>
      <c r="AD204" s="21"/>
      <c r="AE204" s="21"/>
      <c r="AF204" s="21"/>
    </row>
    <row r="205" spans="8:32">
      <c r="H205" s="146"/>
      <c r="I205" s="149"/>
      <c r="J205" s="149"/>
      <c r="K205" s="149"/>
      <c r="L205" s="149"/>
      <c r="M205" s="149"/>
      <c r="O205" s="13"/>
      <c r="P205" s="21"/>
      <c r="Q205" s="21"/>
      <c r="R205" s="21"/>
      <c r="S205" s="21"/>
      <c r="T205" s="21"/>
      <c r="AC205" s="21"/>
      <c r="AD205" s="21"/>
      <c r="AE205" s="21"/>
      <c r="AF205" s="21"/>
    </row>
    <row r="206" spans="8:32">
      <c r="H206" s="146"/>
      <c r="I206" s="149"/>
      <c r="J206" s="149"/>
      <c r="K206" s="149"/>
      <c r="L206" s="149"/>
      <c r="M206" s="149"/>
      <c r="O206" s="13"/>
      <c r="P206" s="21"/>
      <c r="Q206" s="21"/>
      <c r="R206" s="21"/>
      <c r="S206" s="21"/>
      <c r="T206" s="21"/>
      <c r="AC206" s="21"/>
      <c r="AD206" s="21"/>
      <c r="AE206" s="21"/>
      <c r="AF206" s="21"/>
    </row>
    <row r="207" spans="8:32">
      <c r="H207" s="146"/>
      <c r="I207" s="149"/>
      <c r="J207" s="149"/>
      <c r="K207" s="149"/>
      <c r="L207" s="149"/>
      <c r="M207" s="149"/>
      <c r="O207" s="13"/>
      <c r="P207" s="21"/>
      <c r="Q207" s="21"/>
      <c r="R207" s="21"/>
      <c r="S207" s="21"/>
      <c r="T207" s="21"/>
      <c r="AC207" s="21"/>
      <c r="AD207" s="21"/>
      <c r="AE207" s="21"/>
      <c r="AF207" s="21"/>
    </row>
    <row r="208" spans="8:32">
      <c r="H208" s="146"/>
      <c r="I208" s="149"/>
      <c r="J208" s="149"/>
      <c r="K208" s="149"/>
      <c r="L208" s="149"/>
      <c r="M208" s="149"/>
      <c r="O208" s="13"/>
      <c r="P208" s="21"/>
      <c r="Q208" s="21"/>
      <c r="R208" s="21"/>
      <c r="S208" s="21"/>
      <c r="T208" s="21"/>
      <c r="AC208" s="21"/>
      <c r="AD208" s="21"/>
      <c r="AE208" s="21"/>
      <c r="AF208" s="21"/>
    </row>
    <row r="209" spans="8:32">
      <c r="H209" s="146"/>
      <c r="I209" s="149"/>
      <c r="J209" s="149"/>
      <c r="K209" s="149"/>
      <c r="L209" s="149"/>
      <c r="M209" s="149"/>
      <c r="O209" s="13"/>
      <c r="P209" s="21"/>
      <c r="Q209" s="21"/>
      <c r="R209" s="21"/>
      <c r="S209" s="21"/>
      <c r="T209" s="21"/>
      <c r="AC209" s="21"/>
      <c r="AD209" s="21"/>
      <c r="AE209" s="21"/>
      <c r="AF209" s="21"/>
    </row>
    <row r="210" spans="8:32">
      <c r="H210" s="146"/>
      <c r="I210" s="149"/>
      <c r="J210" s="149"/>
      <c r="K210" s="149"/>
      <c r="L210" s="149"/>
      <c r="M210" s="149"/>
      <c r="O210" s="13"/>
      <c r="P210" s="21"/>
      <c r="Q210" s="21"/>
      <c r="R210" s="21"/>
      <c r="S210" s="21"/>
      <c r="T210" s="21"/>
      <c r="AC210" s="21"/>
      <c r="AD210" s="21"/>
      <c r="AE210" s="21"/>
      <c r="AF210" s="21"/>
    </row>
    <row r="211" spans="8:32">
      <c r="H211" s="146"/>
      <c r="I211" s="149"/>
      <c r="J211" s="149"/>
      <c r="K211" s="149"/>
      <c r="L211" s="149"/>
      <c r="M211" s="149"/>
      <c r="O211" s="13"/>
      <c r="P211" s="21"/>
      <c r="Q211" s="21"/>
      <c r="R211" s="21"/>
      <c r="S211" s="21"/>
      <c r="T211" s="21"/>
      <c r="AC211" s="21"/>
      <c r="AD211" s="21"/>
      <c r="AE211" s="21"/>
      <c r="AF211" s="21"/>
    </row>
    <row r="212" spans="8:32">
      <c r="H212" s="146"/>
      <c r="I212" s="149"/>
      <c r="J212" s="149"/>
      <c r="K212" s="149"/>
      <c r="L212" s="149"/>
      <c r="M212" s="149"/>
      <c r="O212" s="13"/>
      <c r="P212" s="21"/>
      <c r="Q212" s="21"/>
      <c r="R212" s="21"/>
      <c r="S212" s="21"/>
      <c r="T212" s="21"/>
      <c r="AC212" s="21"/>
      <c r="AD212" s="21"/>
      <c r="AE212" s="21"/>
      <c r="AF212" s="21"/>
    </row>
    <row r="213" spans="8:32">
      <c r="H213" s="146"/>
      <c r="I213" s="149"/>
      <c r="J213" s="149"/>
      <c r="K213" s="149"/>
      <c r="L213" s="149"/>
      <c r="M213" s="149"/>
      <c r="O213" s="13"/>
      <c r="P213" s="21"/>
      <c r="Q213" s="21"/>
      <c r="R213" s="21"/>
      <c r="S213" s="21"/>
      <c r="T213" s="21"/>
      <c r="AC213" s="21"/>
    </row>
    <row r="214" spans="8:32">
      <c r="H214" s="146"/>
      <c r="I214" s="149"/>
      <c r="J214" s="149"/>
      <c r="K214" s="149"/>
      <c r="L214" s="149"/>
      <c r="M214" s="149"/>
      <c r="O214" s="13"/>
      <c r="P214" s="21"/>
      <c r="Q214" s="21"/>
      <c r="R214" s="21"/>
      <c r="S214" s="21"/>
      <c r="T214" s="21"/>
      <c r="AC214" s="21"/>
    </row>
    <row r="215" spans="8:32">
      <c r="H215" s="146"/>
      <c r="I215" s="149"/>
      <c r="J215" s="149"/>
      <c r="K215" s="149"/>
      <c r="L215" s="149"/>
      <c r="M215" s="149"/>
      <c r="O215" s="13"/>
      <c r="P215" s="21"/>
      <c r="Q215" s="21"/>
      <c r="R215" s="21"/>
      <c r="S215" s="21"/>
      <c r="T215" s="21"/>
      <c r="AC215" s="21"/>
    </row>
    <row r="216" spans="8:32">
      <c r="H216" s="146"/>
      <c r="I216" s="149"/>
      <c r="J216" s="149"/>
      <c r="K216" s="149"/>
      <c r="L216" s="149"/>
      <c r="M216" s="149"/>
      <c r="O216" s="13"/>
      <c r="P216" s="21"/>
      <c r="Q216" s="21"/>
      <c r="R216" s="21"/>
      <c r="S216" s="21"/>
      <c r="T216" s="21"/>
      <c r="AC216" s="21"/>
    </row>
    <row r="217" spans="8:32">
      <c r="H217" s="146"/>
      <c r="I217" s="149"/>
      <c r="J217" s="149"/>
      <c r="K217" s="149"/>
      <c r="L217" s="149"/>
      <c r="M217" s="149"/>
      <c r="O217" s="13"/>
      <c r="P217" s="21"/>
      <c r="Q217" s="21"/>
      <c r="R217" s="21"/>
      <c r="S217" s="21"/>
      <c r="T217" s="21"/>
      <c r="AC217" s="21"/>
    </row>
    <row r="218" spans="8:32">
      <c r="H218" s="146"/>
      <c r="I218" s="149"/>
      <c r="J218" s="149"/>
      <c r="K218" s="149"/>
      <c r="L218" s="149"/>
      <c r="M218" s="149"/>
      <c r="O218" s="13"/>
      <c r="P218" s="21"/>
      <c r="Q218" s="21"/>
      <c r="R218" s="21"/>
      <c r="S218" s="21"/>
      <c r="T218" s="21"/>
      <c r="AC218" s="21"/>
    </row>
    <row r="219" spans="8:32">
      <c r="H219" s="146"/>
      <c r="I219" s="149"/>
      <c r="J219" s="149"/>
      <c r="K219" s="149"/>
      <c r="L219" s="149"/>
      <c r="M219" s="149"/>
      <c r="O219" s="13"/>
      <c r="P219" s="21"/>
      <c r="Q219" s="21"/>
      <c r="R219" s="21"/>
      <c r="S219" s="21"/>
      <c r="T219" s="21"/>
      <c r="AC219" s="21"/>
    </row>
    <row r="220" spans="8:32">
      <c r="H220" s="146"/>
      <c r="I220" s="149"/>
      <c r="J220" s="149"/>
      <c r="K220" s="149"/>
      <c r="L220" s="149"/>
      <c r="M220" s="149"/>
      <c r="O220" s="13"/>
      <c r="P220" s="21"/>
      <c r="Q220" s="21"/>
      <c r="R220" s="21"/>
      <c r="S220" s="21"/>
      <c r="T220" s="21"/>
      <c r="AC220" s="21"/>
    </row>
    <row r="221" spans="8:32">
      <c r="H221" s="146"/>
      <c r="I221" s="149"/>
      <c r="J221" s="149"/>
      <c r="K221" s="149"/>
      <c r="L221" s="149"/>
      <c r="M221" s="149"/>
      <c r="O221" s="13"/>
      <c r="P221" s="21"/>
      <c r="Q221" s="21"/>
      <c r="R221" s="21"/>
      <c r="S221" s="21"/>
      <c r="T221" s="21"/>
      <c r="AC221" s="21"/>
    </row>
    <row r="222" spans="8:32">
      <c r="H222" s="146"/>
      <c r="I222" s="149"/>
      <c r="J222" s="149"/>
      <c r="K222" s="149"/>
      <c r="L222" s="149"/>
      <c r="M222" s="149"/>
      <c r="O222" s="13"/>
      <c r="P222" s="21"/>
      <c r="Q222" s="21"/>
      <c r="R222" s="21"/>
      <c r="S222" s="21"/>
      <c r="T222" s="21"/>
      <c r="AC222" s="21"/>
    </row>
    <row r="223" spans="8:32">
      <c r="H223" s="146"/>
      <c r="I223" s="149"/>
      <c r="J223" s="149"/>
      <c r="K223" s="149"/>
      <c r="L223" s="149"/>
      <c r="M223" s="149"/>
      <c r="O223" s="13"/>
      <c r="P223" s="21"/>
      <c r="Q223" s="21"/>
      <c r="R223" s="21"/>
      <c r="S223" s="21"/>
      <c r="T223" s="21"/>
      <c r="AC223" s="21"/>
    </row>
    <row r="224" spans="8:32">
      <c r="H224" s="146"/>
      <c r="I224" s="149"/>
      <c r="J224" s="149"/>
      <c r="K224" s="149"/>
      <c r="L224" s="149"/>
      <c r="M224" s="149"/>
      <c r="O224" s="13"/>
      <c r="P224" s="21"/>
      <c r="Q224" s="21"/>
      <c r="R224" s="21"/>
      <c r="S224" s="21"/>
      <c r="T224" s="21"/>
      <c r="AC224" s="21"/>
    </row>
    <row r="225" spans="8:29">
      <c r="H225" s="146"/>
      <c r="I225" s="149"/>
      <c r="J225" s="149"/>
      <c r="K225" s="149"/>
      <c r="L225" s="149"/>
      <c r="M225" s="149"/>
      <c r="O225" s="13"/>
      <c r="P225" s="21"/>
      <c r="Q225" s="21"/>
      <c r="R225" s="21"/>
      <c r="S225" s="21"/>
      <c r="T225" s="21"/>
      <c r="AC225" s="21"/>
    </row>
    <row r="226" spans="8:29">
      <c r="H226" s="146"/>
      <c r="I226" s="149"/>
      <c r="J226" s="149"/>
      <c r="K226" s="149"/>
      <c r="L226" s="149"/>
      <c r="M226" s="149"/>
      <c r="O226" s="13"/>
      <c r="P226" s="21"/>
      <c r="Q226" s="21"/>
      <c r="R226" s="21"/>
      <c r="S226" s="21"/>
      <c r="T226" s="21"/>
      <c r="AC226" s="21"/>
    </row>
    <row r="227" spans="8:29">
      <c r="H227" s="146"/>
      <c r="I227" s="149"/>
      <c r="J227" s="149"/>
      <c r="K227" s="149"/>
      <c r="L227" s="149"/>
      <c r="M227" s="149"/>
      <c r="O227" s="13"/>
      <c r="P227" s="21"/>
      <c r="Q227" s="21"/>
      <c r="R227" s="21"/>
      <c r="S227" s="21"/>
      <c r="T227" s="21"/>
    </row>
    <row r="228" spans="8:29">
      <c r="H228" s="146"/>
      <c r="I228" s="149"/>
      <c r="J228" s="149"/>
      <c r="K228" s="149"/>
      <c r="L228" s="149"/>
      <c r="M228" s="149"/>
      <c r="O228" s="13"/>
      <c r="P228" s="21"/>
      <c r="Q228" s="21"/>
      <c r="R228" s="21"/>
      <c r="S228" s="21"/>
      <c r="T228" s="21"/>
    </row>
    <row r="229" spans="8:29">
      <c r="H229" s="146"/>
      <c r="I229" s="149"/>
      <c r="J229" s="149"/>
      <c r="K229" s="149"/>
      <c r="L229" s="149"/>
      <c r="M229" s="149"/>
      <c r="O229" s="13"/>
      <c r="P229" s="21"/>
      <c r="Q229" s="21"/>
      <c r="R229" s="21"/>
      <c r="S229" s="21"/>
      <c r="T229" s="21"/>
    </row>
    <row r="230" spans="8:29">
      <c r="H230" s="146"/>
      <c r="I230" s="149"/>
      <c r="J230" s="149"/>
      <c r="K230" s="149"/>
      <c r="L230" s="149"/>
      <c r="M230" s="149"/>
      <c r="O230" s="13"/>
      <c r="P230" s="21"/>
      <c r="Q230" s="21"/>
      <c r="R230" s="21"/>
      <c r="S230" s="21"/>
      <c r="T230" s="21"/>
    </row>
    <row r="231" spans="8:29">
      <c r="H231" s="146"/>
      <c r="I231" s="149"/>
      <c r="J231" s="149"/>
      <c r="K231" s="149"/>
      <c r="L231" s="149"/>
      <c r="M231" s="149"/>
      <c r="O231" s="13"/>
      <c r="P231" s="21"/>
      <c r="Q231" s="21"/>
      <c r="R231" s="21"/>
      <c r="S231" s="21"/>
      <c r="T231" s="21"/>
    </row>
    <row r="232" spans="8:29">
      <c r="H232" s="146"/>
      <c r="I232" s="149"/>
      <c r="J232" s="149"/>
      <c r="K232" s="149"/>
      <c r="L232" s="149"/>
      <c r="M232" s="149"/>
      <c r="O232" s="13"/>
      <c r="P232" s="21"/>
      <c r="Q232" s="21"/>
      <c r="R232" s="21"/>
      <c r="S232" s="21"/>
      <c r="T232" s="21"/>
    </row>
    <row r="233" spans="8:29">
      <c r="H233" s="146"/>
      <c r="I233" s="149"/>
      <c r="J233" s="149"/>
      <c r="K233" s="149"/>
      <c r="L233" s="149"/>
      <c r="M233" s="149"/>
      <c r="O233" s="13"/>
      <c r="P233" s="21"/>
      <c r="Q233" s="21"/>
      <c r="R233" s="21"/>
      <c r="S233" s="21"/>
      <c r="T233" s="21"/>
    </row>
    <row r="234" spans="8:29">
      <c r="H234" s="146"/>
      <c r="I234" s="149"/>
      <c r="J234" s="149"/>
      <c r="K234" s="149"/>
      <c r="L234" s="149"/>
      <c r="M234" s="149"/>
      <c r="O234" s="13"/>
      <c r="P234" s="21"/>
      <c r="Q234" s="21"/>
      <c r="R234" s="21"/>
      <c r="S234" s="21"/>
      <c r="T234" s="21"/>
    </row>
    <row r="235" spans="8:29">
      <c r="H235" s="146"/>
      <c r="I235" s="149"/>
      <c r="J235" s="149"/>
      <c r="K235" s="149"/>
      <c r="L235" s="149"/>
      <c r="M235" s="149"/>
      <c r="O235" s="13"/>
      <c r="P235" s="21"/>
      <c r="Q235" s="21"/>
      <c r="R235" s="21"/>
      <c r="S235" s="21"/>
      <c r="T235" s="21"/>
    </row>
    <row r="236" spans="8:29">
      <c r="H236" s="146"/>
      <c r="I236" s="149"/>
      <c r="J236" s="149"/>
      <c r="K236" s="149"/>
      <c r="L236" s="149"/>
      <c r="M236" s="149"/>
      <c r="O236" s="13"/>
      <c r="P236" s="21"/>
      <c r="Q236" s="21"/>
      <c r="R236" s="21"/>
      <c r="S236" s="21"/>
      <c r="T236" s="21"/>
    </row>
    <row r="237" spans="8:29">
      <c r="H237" s="146"/>
      <c r="I237" s="149"/>
      <c r="J237" s="149"/>
      <c r="K237" s="149"/>
      <c r="L237" s="149"/>
      <c r="M237" s="149"/>
      <c r="O237" s="13"/>
      <c r="P237" s="21"/>
      <c r="Q237" s="21"/>
      <c r="R237" s="21"/>
      <c r="S237" s="21"/>
      <c r="T237" s="21"/>
    </row>
    <row r="238" spans="8:29">
      <c r="H238" s="146"/>
      <c r="I238" s="149"/>
      <c r="J238" s="149"/>
      <c r="K238" s="149"/>
      <c r="L238" s="149"/>
      <c r="M238" s="149"/>
      <c r="O238" s="13"/>
      <c r="P238" s="21"/>
      <c r="Q238" s="21"/>
      <c r="R238" s="21"/>
      <c r="S238" s="21"/>
      <c r="T238" s="21"/>
    </row>
    <row r="239" spans="8:29">
      <c r="H239" s="146"/>
      <c r="I239" s="149"/>
      <c r="J239" s="149"/>
      <c r="K239" s="149"/>
      <c r="L239" s="149"/>
      <c r="M239" s="149"/>
      <c r="O239" s="13"/>
      <c r="P239" s="21"/>
      <c r="Q239" s="21"/>
      <c r="R239" s="21"/>
      <c r="S239" s="21"/>
      <c r="T239" s="21"/>
    </row>
    <row r="240" spans="8:29">
      <c r="H240" s="146"/>
      <c r="I240" s="149"/>
      <c r="J240" s="149"/>
      <c r="K240" s="149"/>
      <c r="L240" s="149"/>
      <c r="M240" s="149"/>
      <c r="O240" s="13"/>
      <c r="P240" s="21"/>
      <c r="Q240" s="21"/>
      <c r="R240" s="21"/>
      <c r="S240" s="21"/>
      <c r="T240" s="21"/>
    </row>
    <row r="241" spans="8:20">
      <c r="H241" s="146"/>
      <c r="I241" s="149"/>
      <c r="J241" s="149"/>
      <c r="K241" s="149"/>
      <c r="L241" s="149"/>
      <c r="M241" s="149"/>
      <c r="O241" s="13"/>
      <c r="P241" s="21"/>
      <c r="Q241" s="21"/>
      <c r="R241" s="21"/>
      <c r="S241" s="21"/>
      <c r="T241" s="21"/>
    </row>
    <row r="242" spans="8:20">
      <c r="H242" s="146"/>
      <c r="I242" s="149"/>
      <c r="J242" s="149"/>
      <c r="K242" s="149"/>
      <c r="L242" s="149"/>
      <c r="M242" s="149"/>
      <c r="O242" s="13"/>
      <c r="P242" s="21"/>
      <c r="Q242" s="21"/>
      <c r="R242" s="21"/>
      <c r="S242" s="21"/>
      <c r="T242" s="21"/>
    </row>
    <row r="243" spans="8:20">
      <c r="H243" s="146"/>
      <c r="I243" s="149"/>
      <c r="J243" s="149"/>
      <c r="K243" s="149"/>
      <c r="L243" s="149"/>
      <c r="M243" s="149"/>
      <c r="O243" s="13"/>
      <c r="P243" s="21"/>
      <c r="Q243" s="21"/>
      <c r="R243" s="21"/>
      <c r="S243" s="21"/>
      <c r="T243" s="21"/>
    </row>
    <row r="244" spans="8:20">
      <c r="H244" s="146"/>
      <c r="I244" s="149"/>
      <c r="J244" s="149"/>
      <c r="K244" s="149"/>
      <c r="L244" s="149"/>
      <c r="M244" s="149"/>
      <c r="O244" s="13"/>
      <c r="P244" s="21"/>
      <c r="Q244" s="21"/>
      <c r="R244" s="21"/>
      <c r="S244" s="21"/>
      <c r="T244" s="21"/>
    </row>
    <row r="245" spans="8:20">
      <c r="H245" s="146"/>
      <c r="I245" s="149"/>
      <c r="J245" s="149"/>
      <c r="K245" s="149"/>
      <c r="L245" s="149"/>
      <c r="M245" s="149"/>
      <c r="O245" s="13"/>
      <c r="P245" s="21"/>
      <c r="Q245" s="21"/>
      <c r="R245" s="21"/>
      <c r="S245" s="21"/>
      <c r="T245" s="21"/>
    </row>
    <row r="246" spans="8:20">
      <c r="H246" s="146"/>
      <c r="I246" s="149"/>
      <c r="J246" s="149"/>
      <c r="K246" s="149"/>
      <c r="L246" s="149"/>
      <c r="M246" s="149"/>
      <c r="O246" s="13"/>
      <c r="P246" s="21"/>
      <c r="Q246" s="21"/>
      <c r="R246" s="21"/>
      <c r="S246" s="21"/>
      <c r="T246" s="21"/>
    </row>
    <row r="247" spans="8:20">
      <c r="H247" s="146"/>
      <c r="I247" s="149"/>
      <c r="J247" s="149"/>
      <c r="K247" s="149"/>
      <c r="L247" s="149"/>
      <c r="M247" s="149"/>
      <c r="O247" s="13"/>
      <c r="P247" s="21"/>
      <c r="Q247" s="21"/>
      <c r="R247" s="21"/>
      <c r="S247" s="21"/>
      <c r="T247" s="21"/>
    </row>
    <row r="248" spans="8:20">
      <c r="H248" s="146"/>
      <c r="I248" s="149"/>
      <c r="J248" s="149"/>
      <c r="K248" s="149"/>
      <c r="L248" s="149"/>
      <c r="M248" s="149"/>
      <c r="O248" s="13"/>
      <c r="P248" s="21"/>
      <c r="Q248" s="21"/>
      <c r="R248" s="21"/>
      <c r="S248" s="21"/>
      <c r="T248" s="21"/>
    </row>
    <row r="249" spans="8:20">
      <c r="H249" s="146"/>
      <c r="I249" s="149"/>
      <c r="J249" s="149"/>
      <c r="K249" s="149"/>
      <c r="L249" s="149"/>
      <c r="M249" s="149"/>
      <c r="O249" s="13"/>
      <c r="P249" s="21"/>
      <c r="Q249" s="21"/>
      <c r="R249" s="21"/>
      <c r="S249" s="21"/>
      <c r="T249" s="21"/>
    </row>
    <row r="250" spans="8:20">
      <c r="H250" s="146"/>
      <c r="I250" s="149"/>
      <c r="J250" s="149"/>
      <c r="K250" s="149"/>
      <c r="L250" s="149"/>
      <c r="M250" s="149"/>
      <c r="O250" s="13"/>
      <c r="P250" s="21"/>
      <c r="Q250" s="21"/>
      <c r="R250" s="21"/>
      <c r="S250" s="21"/>
      <c r="T250" s="21"/>
    </row>
    <row r="251" spans="8:20">
      <c r="H251" s="146"/>
      <c r="I251" s="149"/>
      <c r="J251" s="149"/>
      <c r="K251" s="149"/>
      <c r="L251" s="149"/>
      <c r="M251" s="149"/>
      <c r="O251" s="13"/>
      <c r="P251" s="21"/>
      <c r="Q251" s="21"/>
      <c r="R251" s="21"/>
      <c r="S251" s="21"/>
      <c r="T251" s="21"/>
    </row>
    <row r="252" spans="8:20">
      <c r="H252" s="146"/>
      <c r="I252" s="149"/>
      <c r="J252" s="149"/>
      <c r="K252" s="149"/>
      <c r="L252" s="149"/>
      <c r="M252" s="149"/>
      <c r="O252" s="13"/>
      <c r="P252" s="21"/>
      <c r="Q252" s="21"/>
      <c r="R252" s="21"/>
      <c r="S252" s="21"/>
      <c r="T252" s="21"/>
    </row>
    <row r="253" spans="8:20">
      <c r="H253" s="146"/>
      <c r="I253" s="149"/>
      <c r="J253" s="149"/>
      <c r="K253" s="149"/>
      <c r="L253" s="149"/>
      <c r="M253" s="149"/>
      <c r="O253" s="13"/>
      <c r="P253" s="21"/>
      <c r="Q253" s="21"/>
      <c r="R253" s="21"/>
      <c r="S253" s="21"/>
      <c r="T253" s="21"/>
    </row>
    <row r="254" spans="8:20">
      <c r="H254" s="146"/>
      <c r="I254" s="149"/>
      <c r="J254" s="149"/>
      <c r="K254" s="149"/>
      <c r="L254" s="149"/>
      <c r="M254" s="149"/>
      <c r="O254" s="13"/>
      <c r="P254" s="21"/>
      <c r="Q254" s="21"/>
      <c r="R254" s="21"/>
      <c r="S254" s="21"/>
      <c r="T254" s="21"/>
    </row>
    <row r="255" spans="8:20">
      <c r="H255" s="146"/>
      <c r="I255" s="149"/>
      <c r="J255" s="149"/>
      <c r="K255" s="149"/>
      <c r="L255" s="149"/>
      <c r="M255" s="149"/>
      <c r="O255" s="13"/>
      <c r="P255" s="21"/>
      <c r="Q255" s="21"/>
      <c r="R255" s="21"/>
      <c r="S255" s="21"/>
      <c r="T255" s="21"/>
    </row>
    <row r="256" spans="8:20">
      <c r="H256" s="146"/>
      <c r="I256" s="149"/>
      <c r="J256" s="149"/>
      <c r="K256" s="149"/>
      <c r="L256" s="149"/>
      <c r="M256" s="149"/>
      <c r="O256" s="13"/>
      <c r="P256" s="21"/>
      <c r="Q256" s="21"/>
      <c r="R256" s="21"/>
      <c r="S256" s="21"/>
      <c r="T256" s="21"/>
    </row>
    <row r="257" spans="8:20">
      <c r="H257" s="146"/>
      <c r="I257" s="149"/>
      <c r="J257" s="149"/>
      <c r="K257" s="149"/>
      <c r="L257" s="149"/>
      <c r="M257" s="149"/>
      <c r="O257" s="13"/>
      <c r="P257" s="21"/>
      <c r="Q257" s="21"/>
      <c r="R257" s="21"/>
      <c r="S257" s="21"/>
      <c r="T257" s="21"/>
    </row>
    <row r="258" spans="8:20">
      <c r="H258" s="146"/>
      <c r="I258" s="149"/>
      <c r="J258" s="149"/>
      <c r="K258" s="149"/>
      <c r="L258" s="149"/>
      <c r="M258" s="149"/>
      <c r="O258" s="13"/>
      <c r="P258" s="21"/>
      <c r="Q258" s="21"/>
      <c r="R258" s="21"/>
      <c r="S258" s="21"/>
      <c r="T258" s="21"/>
    </row>
    <row r="259" spans="8:20">
      <c r="H259" s="146"/>
      <c r="I259" s="149"/>
      <c r="J259" s="149"/>
      <c r="K259" s="149"/>
      <c r="L259" s="149"/>
      <c r="M259" s="149"/>
      <c r="O259" s="13"/>
      <c r="P259" s="21"/>
      <c r="Q259" s="21"/>
      <c r="R259" s="21"/>
      <c r="S259" s="21"/>
      <c r="T259" s="21"/>
    </row>
    <row r="260" spans="8:20">
      <c r="H260" s="146"/>
      <c r="I260" s="149"/>
      <c r="J260" s="149"/>
      <c r="K260" s="149"/>
      <c r="L260" s="149"/>
      <c r="M260" s="149"/>
      <c r="O260" s="13"/>
      <c r="P260" s="21"/>
      <c r="Q260" s="21"/>
      <c r="R260" s="21"/>
      <c r="S260" s="21"/>
      <c r="T260" s="21"/>
    </row>
    <row r="261" spans="8:20">
      <c r="H261" s="146"/>
      <c r="I261" s="149"/>
      <c r="J261" s="149"/>
      <c r="K261" s="149"/>
      <c r="L261" s="149"/>
      <c r="M261" s="149"/>
      <c r="O261" s="13"/>
      <c r="P261" s="21"/>
      <c r="Q261" s="21"/>
      <c r="R261" s="21"/>
      <c r="S261" s="21"/>
      <c r="T261" s="21"/>
    </row>
    <row r="262" spans="8:20">
      <c r="H262" s="146"/>
      <c r="I262" s="149"/>
      <c r="J262" s="149"/>
      <c r="K262" s="149"/>
      <c r="L262" s="149"/>
      <c r="M262" s="149"/>
      <c r="O262" s="13"/>
      <c r="P262" s="21"/>
      <c r="Q262" s="21"/>
      <c r="R262" s="21"/>
      <c r="S262" s="21"/>
      <c r="T262" s="21"/>
    </row>
    <row r="263" spans="8:20">
      <c r="H263" s="146"/>
      <c r="I263" s="149"/>
      <c r="J263" s="149"/>
      <c r="K263" s="149"/>
      <c r="L263" s="149"/>
      <c r="M263" s="149"/>
      <c r="O263" s="13"/>
      <c r="P263" s="21"/>
      <c r="Q263" s="21"/>
      <c r="R263" s="21"/>
      <c r="S263" s="21"/>
      <c r="T263" s="21"/>
    </row>
    <row r="264" spans="8:20">
      <c r="H264" s="146"/>
      <c r="I264" s="149"/>
      <c r="J264" s="149"/>
      <c r="K264" s="149"/>
      <c r="L264" s="149"/>
      <c r="M264" s="149"/>
      <c r="O264" s="13"/>
      <c r="P264" s="21"/>
      <c r="Q264" s="21"/>
      <c r="R264" s="21"/>
      <c r="S264" s="21"/>
      <c r="T264" s="21"/>
    </row>
    <row r="265" spans="8:20">
      <c r="H265" s="146"/>
      <c r="I265" s="149"/>
      <c r="J265" s="149"/>
      <c r="K265" s="149"/>
      <c r="L265" s="149"/>
      <c r="M265" s="149"/>
      <c r="O265" s="13"/>
      <c r="P265" s="21"/>
      <c r="Q265" s="21"/>
      <c r="R265" s="21"/>
      <c r="S265" s="21"/>
      <c r="T265" s="21"/>
    </row>
    <row r="266" spans="8:20">
      <c r="H266" s="146"/>
      <c r="I266" s="149"/>
      <c r="J266" s="149"/>
      <c r="K266" s="149"/>
      <c r="L266" s="149"/>
      <c r="M266" s="149"/>
      <c r="O266" s="13"/>
      <c r="P266" s="21"/>
      <c r="Q266" s="21"/>
      <c r="R266" s="21"/>
      <c r="S266" s="21"/>
      <c r="T266" s="21"/>
    </row>
    <row r="267" spans="8:20">
      <c r="H267" s="146"/>
      <c r="I267" s="149"/>
      <c r="J267" s="149"/>
      <c r="K267" s="149"/>
      <c r="L267" s="149"/>
      <c r="M267" s="149"/>
      <c r="O267" s="13"/>
      <c r="P267" s="21"/>
      <c r="Q267" s="21"/>
      <c r="R267" s="21"/>
      <c r="S267" s="21"/>
      <c r="T267" s="21"/>
    </row>
    <row r="268" spans="8:20">
      <c r="H268" s="146"/>
      <c r="I268" s="149"/>
      <c r="J268" s="149"/>
      <c r="K268" s="149"/>
      <c r="L268" s="149"/>
      <c r="M268" s="149"/>
      <c r="O268" s="13"/>
      <c r="P268" s="21"/>
      <c r="Q268" s="21"/>
      <c r="R268" s="21"/>
      <c r="S268" s="21"/>
      <c r="T268" s="21"/>
    </row>
    <row r="269" spans="8:20">
      <c r="H269" s="146"/>
      <c r="I269" s="149"/>
      <c r="J269" s="149"/>
      <c r="K269" s="149"/>
      <c r="L269" s="149"/>
      <c r="M269" s="149"/>
      <c r="O269" s="13"/>
      <c r="P269" s="21"/>
      <c r="Q269" s="21"/>
      <c r="R269" s="21"/>
      <c r="S269" s="21"/>
      <c r="T269" s="21"/>
    </row>
    <row r="270" spans="8:20">
      <c r="H270" s="146"/>
      <c r="I270" s="149"/>
      <c r="J270" s="149"/>
      <c r="K270" s="149"/>
      <c r="L270" s="149"/>
      <c r="M270" s="149"/>
      <c r="O270" s="13"/>
      <c r="P270" s="21"/>
      <c r="Q270" s="21"/>
      <c r="R270" s="21"/>
      <c r="S270" s="21"/>
      <c r="T270" s="21"/>
    </row>
    <row r="271" spans="8:20">
      <c r="H271" s="146"/>
      <c r="I271" s="149"/>
      <c r="J271" s="149"/>
      <c r="K271" s="149"/>
      <c r="L271" s="149"/>
      <c r="M271" s="149"/>
      <c r="O271" s="13"/>
      <c r="P271" s="21"/>
      <c r="Q271" s="21"/>
      <c r="R271" s="21"/>
      <c r="S271" s="21"/>
      <c r="T271" s="21"/>
    </row>
    <row r="272" spans="8:20">
      <c r="H272" s="146"/>
      <c r="I272" s="149"/>
      <c r="J272" s="149"/>
      <c r="K272" s="149"/>
      <c r="L272" s="149"/>
      <c r="M272" s="149"/>
      <c r="O272" s="13"/>
      <c r="P272" s="21"/>
      <c r="Q272" s="21"/>
      <c r="R272" s="21"/>
      <c r="S272" s="21"/>
      <c r="T272" s="21"/>
    </row>
    <row r="273" spans="8:20">
      <c r="H273" s="146"/>
      <c r="I273" s="149"/>
      <c r="J273" s="149"/>
      <c r="K273" s="149"/>
      <c r="L273" s="149"/>
      <c r="M273" s="149"/>
      <c r="O273" s="13"/>
      <c r="P273" s="21"/>
      <c r="Q273" s="21"/>
      <c r="R273" s="21"/>
      <c r="S273" s="21"/>
      <c r="T273" s="21"/>
    </row>
    <row r="274" spans="8:20">
      <c r="H274" s="146"/>
      <c r="I274" s="149"/>
      <c r="J274" s="149"/>
      <c r="K274" s="149"/>
      <c r="L274" s="149"/>
      <c r="M274" s="149"/>
      <c r="O274" s="13"/>
      <c r="P274" s="21"/>
      <c r="Q274" s="21"/>
      <c r="R274" s="21"/>
      <c r="S274" s="21"/>
      <c r="T274" s="21"/>
    </row>
    <row r="275" spans="8:20">
      <c r="H275" s="146"/>
      <c r="I275" s="149"/>
      <c r="J275" s="149"/>
      <c r="K275" s="149"/>
      <c r="L275" s="149"/>
      <c r="M275" s="149"/>
      <c r="O275" s="13"/>
      <c r="P275" s="21"/>
      <c r="Q275" s="21"/>
      <c r="R275" s="21"/>
      <c r="S275" s="21"/>
      <c r="T275" s="21"/>
    </row>
    <row r="276" spans="8:20">
      <c r="H276" s="146"/>
      <c r="I276" s="149"/>
      <c r="J276" s="149"/>
      <c r="K276" s="149"/>
      <c r="L276" s="149"/>
      <c r="M276" s="149"/>
      <c r="O276" s="13"/>
      <c r="P276" s="21"/>
      <c r="Q276" s="21"/>
      <c r="R276" s="21"/>
      <c r="S276" s="21"/>
      <c r="T276" s="21"/>
    </row>
    <row r="277" spans="8:20">
      <c r="H277" s="146"/>
      <c r="I277" s="149"/>
      <c r="J277" s="149"/>
      <c r="K277" s="149"/>
      <c r="L277" s="149"/>
      <c r="M277" s="149"/>
      <c r="O277" s="13"/>
      <c r="P277" s="21"/>
      <c r="Q277" s="21"/>
      <c r="R277" s="21"/>
      <c r="S277" s="21"/>
      <c r="T277" s="21"/>
    </row>
    <row r="278" spans="8:20">
      <c r="H278" s="146"/>
      <c r="I278" s="149"/>
      <c r="J278" s="149"/>
      <c r="K278" s="149"/>
      <c r="L278" s="149"/>
      <c r="M278" s="149"/>
      <c r="O278" s="13"/>
      <c r="P278" s="21"/>
      <c r="Q278" s="21"/>
      <c r="R278" s="21"/>
      <c r="S278" s="21"/>
      <c r="T278" s="21"/>
    </row>
    <row r="279" spans="8:20">
      <c r="H279" s="146"/>
      <c r="I279" s="149"/>
      <c r="J279" s="149"/>
      <c r="K279" s="149"/>
      <c r="L279" s="149"/>
      <c r="M279" s="149"/>
      <c r="O279" s="13"/>
      <c r="P279" s="21"/>
      <c r="Q279" s="21"/>
      <c r="R279" s="21"/>
      <c r="S279" s="21"/>
      <c r="T279" s="21"/>
    </row>
    <row r="280" spans="8:20">
      <c r="H280" s="146"/>
      <c r="I280" s="149"/>
      <c r="J280" s="149"/>
      <c r="K280" s="149"/>
      <c r="L280" s="149"/>
      <c r="M280" s="149"/>
      <c r="O280" s="13"/>
      <c r="P280" s="21"/>
      <c r="Q280" s="21"/>
      <c r="R280" s="21"/>
      <c r="S280" s="21"/>
      <c r="T280" s="21"/>
    </row>
    <row r="281" spans="8:20">
      <c r="H281" s="146"/>
      <c r="I281" s="149"/>
      <c r="J281" s="149"/>
      <c r="K281" s="149"/>
      <c r="L281" s="149"/>
      <c r="M281" s="149"/>
      <c r="O281" s="13"/>
      <c r="P281" s="21"/>
      <c r="Q281" s="21"/>
      <c r="R281" s="21"/>
      <c r="S281" s="21"/>
      <c r="T281" s="21"/>
    </row>
    <row r="282" spans="8:20">
      <c r="H282" s="146"/>
      <c r="I282" s="149"/>
      <c r="J282" s="149"/>
      <c r="K282" s="149"/>
      <c r="L282" s="149"/>
      <c r="M282" s="149"/>
      <c r="O282" s="13"/>
      <c r="P282" s="21"/>
      <c r="Q282" s="21"/>
      <c r="R282" s="21"/>
      <c r="S282" s="21"/>
      <c r="T282" s="21"/>
    </row>
    <row r="283" spans="8:20">
      <c r="H283" s="146"/>
      <c r="I283" s="149"/>
      <c r="J283" s="149"/>
      <c r="K283" s="149"/>
      <c r="L283" s="149"/>
      <c r="M283" s="149"/>
      <c r="O283" s="13"/>
      <c r="P283" s="21"/>
      <c r="Q283" s="21"/>
      <c r="R283" s="21"/>
      <c r="S283" s="21"/>
      <c r="T283" s="21"/>
    </row>
    <row r="284" spans="8:20">
      <c r="H284" s="146"/>
      <c r="I284" s="149"/>
      <c r="J284" s="149"/>
      <c r="K284" s="149"/>
      <c r="L284" s="149"/>
      <c r="M284" s="149"/>
      <c r="O284" s="13"/>
      <c r="P284" s="21"/>
      <c r="Q284" s="21"/>
      <c r="R284" s="21"/>
      <c r="S284" s="21"/>
      <c r="T284" s="21"/>
    </row>
    <row r="285" spans="8:20">
      <c r="H285" s="146"/>
      <c r="I285" s="149"/>
      <c r="J285" s="149"/>
      <c r="K285" s="149"/>
      <c r="L285" s="149"/>
      <c r="M285" s="149"/>
      <c r="O285" s="13"/>
      <c r="P285" s="21"/>
      <c r="Q285" s="21"/>
      <c r="R285" s="21"/>
      <c r="S285" s="21"/>
      <c r="T285" s="21"/>
    </row>
    <row r="286" spans="8:20">
      <c r="H286" s="146"/>
      <c r="I286" s="149"/>
      <c r="J286" s="149"/>
      <c r="K286" s="149"/>
      <c r="L286" s="149"/>
      <c r="M286" s="149"/>
      <c r="O286" s="13"/>
      <c r="P286" s="21"/>
      <c r="Q286" s="21"/>
      <c r="R286" s="21"/>
      <c r="S286" s="21"/>
      <c r="T286" s="21"/>
    </row>
    <row r="287" spans="8:20">
      <c r="H287" s="146"/>
      <c r="I287" s="149"/>
      <c r="J287" s="149"/>
      <c r="K287" s="149"/>
      <c r="L287" s="149"/>
      <c r="M287" s="149"/>
      <c r="O287" s="13"/>
      <c r="P287" s="21"/>
      <c r="Q287" s="21"/>
      <c r="R287" s="21"/>
      <c r="S287" s="21"/>
      <c r="T287" s="21"/>
    </row>
    <row r="288" spans="8:20">
      <c r="H288" s="146"/>
      <c r="I288" s="149"/>
      <c r="J288" s="149"/>
      <c r="K288" s="149"/>
      <c r="L288" s="149"/>
      <c r="M288" s="149"/>
      <c r="O288" s="13"/>
      <c r="P288" s="21"/>
      <c r="Q288" s="21"/>
      <c r="R288" s="21"/>
      <c r="S288" s="21"/>
      <c r="T288" s="21"/>
    </row>
    <row r="289" spans="8:20">
      <c r="H289" s="146"/>
      <c r="I289" s="149"/>
      <c r="J289" s="149"/>
      <c r="K289" s="149"/>
      <c r="L289" s="149"/>
      <c r="M289" s="149"/>
      <c r="O289" s="13"/>
      <c r="P289" s="21"/>
      <c r="Q289" s="21"/>
      <c r="R289" s="21"/>
      <c r="S289" s="21"/>
      <c r="T289" s="21"/>
    </row>
    <row r="290" spans="8:20">
      <c r="H290" s="146"/>
      <c r="I290" s="149"/>
      <c r="J290" s="149"/>
      <c r="K290" s="149"/>
      <c r="L290" s="149"/>
      <c r="M290" s="149"/>
      <c r="O290" s="13"/>
      <c r="P290" s="21"/>
      <c r="Q290" s="21"/>
      <c r="R290" s="21"/>
      <c r="S290" s="21"/>
      <c r="T290" s="21"/>
    </row>
    <row r="291" spans="8:20">
      <c r="H291" s="146"/>
      <c r="I291" s="149"/>
      <c r="J291" s="149"/>
      <c r="K291" s="149"/>
      <c r="L291" s="149"/>
      <c r="M291" s="149"/>
      <c r="O291" s="13"/>
      <c r="P291" s="21"/>
      <c r="Q291" s="21"/>
      <c r="R291" s="21"/>
      <c r="S291" s="21"/>
      <c r="T291" s="21"/>
    </row>
    <row r="292" spans="8:20">
      <c r="H292" s="146"/>
      <c r="I292" s="149"/>
      <c r="J292" s="149"/>
      <c r="K292" s="149"/>
      <c r="L292" s="149"/>
      <c r="M292" s="149"/>
      <c r="O292" s="13"/>
      <c r="P292" s="21"/>
      <c r="Q292" s="21"/>
      <c r="R292" s="21"/>
      <c r="S292" s="21"/>
      <c r="T292" s="21"/>
    </row>
    <row r="293" spans="8:20">
      <c r="H293" s="146"/>
      <c r="I293" s="149"/>
      <c r="J293" s="149"/>
      <c r="K293" s="149"/>
      <c r="L293" s="149"/>
      <c r="M293" s="149"/>
      <c r="O293" s="22"/>
      <c r="P293" s="21"/>
      <c r="Q293" s="21"/>
      <c r="R293" s="21"/>
      <c r="S293" s="21"/>
      <c r="T293" s="21"/>
    </row>
    <row r="294" spans="8:20">
      <c r="H294" s="146"/>
      <c r="I294" s="149"/>
      <c r="J294" s="149"/>
      <c r="K294" s="149"/>
      <c r="L294" s="149"/>
      <c r="M294" s="149"/>
      <c r="O294" s="22"/>
      <c r="P294" s="21"/>
      <c r="Q294" s="21"/>
      <c r="R294" s="21"/>
      <c r="S294" s="21"/>
      <c r="T294" s="21"/>
    </row>
    <row r="295" spans="8:20">
      <c r="H295" s="146"/>
      <c r="I295" s="149"/>
      <c r="J295" s="149"/>
      <c r="K295" s="149"/>
      <c r="L295" s="149"/>
      <c r="M295" s="149"/>
      <c r="O295" s="22"/>
      <c r="P295" s="21"/>
      <c r="Q295" s="21"/>
      <c r="R295" s="21"/>
      <c r="S295" s="21"/>
      <c r="T295" s="21"/>
    </row>
    <row r="296" spans="8:20">
      <c r="H296" s="146"/>
      <c r="I296" s="149"/>
      <c r="J296" s="149"/>
      <c r="K296" s="149"/>
      <c r="L296" s="149"/>
      <c r="M296" s="149"/>
      <c r="O296" s="22"/>
      <c r="P296" s="21"/>
      <c r="Q296" s="21"/>
      <c r="R296" s="21"/>
      <c r="S296" s="21"/>
      <c r="T296" s="21"/>
    </row>
    <row r="297" spans="8:20">
      <c r="H297" s="146"/>
      <c r="I297" s="149"/>
      <c r="J297" s="149"/>
      <c r="K297" s="149"/>
      <c r="L297" s="149"/>
      <c r="M297" s="149"/>
      <c r="O297" s="22"/>
      <c r="P297" s="21"/>
      <c r="Q297" s="21"/>
      <c r="R297" s="21"/>
      <c r="S297" s="21"/>
      <c r="T297" s="21"/>
    </row>
    <row r="298" spans="8:20">
      <c r="H298" s="146"/>
      <c r="I298" s="149"/>
      <c r="J298" s="149"/>
      <c r="K298" s="149"/>
      <c r="L298" s="149"/>
      <c r="M298" s="149"/>
      <c r="O298" s="22"/>
      <c r="P298" s="21"/>
      <c r="Q298" s="21"/>
      <c r="R298" s="21"/>
      <c r="S298" s="21"/>
      <c r="T298" s="21"/>
    </row>
    <row r="299" spans="8:20">
      <c r="H299" s="146"/>
      <c r="I299" s="149"/>
      <c r="J299" s="149"/>
      <c r="K299" s="149"/>
      <c r="L299" s="149"/>
      <c r="M299" s="149"/>
      <c r="O299" s="22"/>
      <c r="P299" s="21"/>
      <c r="Q299" s="21"/>
      <c r="R299" s="21"/>
      <c r="S299" s="21"/>
      <c r="T299" s="21"/>
    </row>
    <row r="300" spans="8:20">
      <c r="H300" s="146"/>
      <c r="I300" s="149"/>
      <c r="J300" s="149"/>
      <c r="K300" s="149"/>
      <c r="L300" s="149"/>
      <c r="M300" s="149"/>
      <c r="O300" s="22"/>
      <c r="P300" s="21"/>
      <c r="Q300" s="21"/>
      <c r="R300" s="21"/>
      <c r="S300" s="21"/>
      <c r="T300" s="21"/>
    </row>
    <row r="301" spans="8:20">
      <c r="H301" s="146"/>
      <c r="I301" s="149"/>
      <c r="J301" s="149"/>
      <c r="K301" s="149"/>
      <c r="L301" s="149"/>
      <c r="M301" s="149"/>
      <c r="O301" s="22"/>
      <c r="P301" s="21"/>
      <c r="Q301" s="21"/>
      <c r="R301" s="21"/>
      <c r="S301" s="21"/>
      <c r="T301" s="21"/>
    </row>
    <row r="302" spans="8:20">
      <c r="H302" s="146"/>
      <c r="I302" s="149"/>
      <c r="J302" s="149"/>
      <c r="K302" s="149"/>
      <c r="L302" s="149"/>
      <c r="M302" s="149"/>
      <c r="O302" s="22"/>
      <c r="P302" s="21"/>
      <c r="Q302" s="21"/>
      <c r="R302" s="21"/>
      <c r="S302" s="21"/>
      <c r="T302" s="21"/>
    </row>
    <row r="303" spans="8:20">
      <c r="H303" s="146"/>
      <c r="I303" s="149"/>
      <c r="J303" s="149"/>
      <c r="K303" s="149"/>
      <c r="L303" s="149"/>
      <c r="M303" s="149"/>
      <c r="O303" s="22"/>
      <c r="P303" s="21"/>
      <c r="Q303" s="21"/>
      <c r="R303" s="21"/>
      <c r="S303" s="21"/>
      <c r="T303" s="21"/>
    </row>
    <row r="304" spans="8:20">
      <c r="H304" s="146"/>
      <c r="I304" s="149"/>
      <c r="J304" s="149"/>
      <c r="K304" s="149"/>
      <c r="L304" s="149"/>
      <c r="M304" s="149"/>
      <c r="O304" s="22"/>
      <c r="P304" s="21"/>
      <c r="Q304" s="21"/>
      <c r="R304" s="21"/>
      <c r="S304" s="21"/>
      <c r="T304" s="21"/>
    </row>
    <row r="305" spans="8:20">
      <c r="H305" s="146"/>
      <c r="I305" s="149"/>
      <c r="J305" s="149"/>
      <c r="K305" s="149"/>
      <c r="L305" s="149"/>
      <c r="M305" s="149"/>
      <c r="O305" s="22"/>
      <c r="P305" s="21"/>
      <c r="Q305" s="21"/>
      <c r="R305" s="21"/>
      <c r="S305" s="21"/>
      <c r="T305" s="21"/>
    </row>
    <row r="306" spans="8:20">
      <c r="H306" s="146"/>
      <c r="I306" s="149"/>
      <c r="J306" s="149"/>
      <c r="K306" s="149"/>
      <c r="L306" s="149"/>
      <c r="M306" s="149"/>
      <c r="O306" s="22"/>
      <c r="P306" s="21"/>
      <c r="Q306" s="21"/>
      <c r="R306" s="21"/>
      <c r="S306" s="21"/>
      <c r="T306" s="21"/>
    </row>
    <row r="307" spans="8:20">
      <c r="H307" s="146"/>
      <c r="I307" s="149"/>
      <c r="J307" s="149"/>
      <c r="K307" s="149"/>
      <c r="L307" s="149"/>
      <c r="M307" s="149"/>
      <c r="O307" s="22"/>
      <c r="P307" s="21"/>
      <c r="Q307" s="21"/>
      <c r="R307" s="21"/>
      <c r="S307" s="21"/>
      <c r="T307" s="21"/>
    </row>
    <row r="308" spans="8:20">
      <c r="H308" s="146"/>
      <c r="I308" s="149"/>
      <c r="J308" s="149"/>
      <c r="K308" s="149"/>
      <c r="L308" s="149"/>
      <c r="M308" s="149"/>
      <c r="O308" s="22"/>
      <c r="P308" s="21"/>
      <c r="Q308" s="21"/>
      <c r="R308" s="21"/>
      <c r="S308" s="21"/>
      <c r="T308" s="21"/>
    </row>
    <row r="309" spans="8:20">
      <c r="H309" s="146"/>
      <c r="I309" s="149"/>
      <c r="J309" s="149"/>
      <c r="K309" s="149"/>
      <c r="L309" s="149"/>
      <c r="M309" s="149"/>
      <c r="O309" s="22"/>
      <c r="P309" s="21"/>
      <c r="Q309" s="21"/>
      <c r="R309" s="21"/>
      <c r="S309" s="21"/>
      <c r="T309" s="21"/>
    </row>
    <row r="310" spans="8:20">
      <c r="H310" s="146"/>
      <c r="I310" s="149"/>
      <c r="J310" s="149"/>
      <c r="K310" s="149"/>
      <c r="L310" s="149"/>
      <c r="M310" s="149"/>
      <c r="O310" s="22"/>
      <c r="P310" s="21"/>
      <c r="Q310" s="21"/>
      <c r="R310" s="21"/>
      <c r="S310" s="21"/>
      <c r="T310" s="21"/>
    </row>
    <row r="311" spans="8:20">
      <c r="H311" s="146"/>
      <c r="I311" s="149"/>
      <c r="J311" s="149"/>
      <c r="K311" s="149"/>
      <c r="L311" s="149"/>
      <c r="M311" s="149"/>
      <c r="O311" s="22"/>
      <c r="P311" s="21"/>
      <c r="Q311" s="21"/>
      <c r="R311" s="21"/>
      <c r="S311" s="21"/>
      <c r="T311" s="21"/>
    </row>
    <row r="312" spans="8:20">
      <c r="H312" s="146"/>
      <c r="I312" s="149"/>
      <c r="J312" s="149"/>
      <c r="K312" s="149"/>
      <c r="L312" s="149"/>
      <c r="M312" s="149"/>
      <c r="O312" s="22"/>
      <c r="P312" s="21"/>
      <c r="Q312" s="21"/>
      <c r="R312" s="21"/>
      <c r="S312" s="21"/>
      <c r="T312" s="21"/>
    </row>
    <row r="313" spans="8:20">
      <c r="H313" s="146"/>
      <c r="I313" s="149"/>
      <c r="J313" s="149"/>
      <c r="K313" s="149"/>
      <c r="L313" s="149"/>
      <c r="M313" s="149"/>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4"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7" zoomScaleNormal="100" workbookViewId="0">
      <selection activeCell="A21" sqref="A21:G22"/>
    </sheetView>
  </sheetViews>
  <sheetFormatPr defaultRowHeight="14.25"/>
  <cols>
    <col min="14" max="14" width="9.625" customWidth="1"/>
  </cols>
  <sheetData>
    <row r="1" spans="1:14" ht="20.25" customHeight="1">
      <c r="A1" s="8"/>
      <c r="B1" s="8"/>
      <c r="C1" s="8"/>
    </row>
    <row r="2" spans="1:14" ht="15.75">
      <c r="A2" s="8"/>
      <c r="B2" s="8"/>
      <c r="C2" s="8"/>
    </row>
    <row r="3" spans="1:14" ht="18" customHeight="1">
      <c r="A3" s="8"/>
      <c r="B3" s="8"/>
      <c r="C3" s="8"/>
    </row>
    <row r="4" spans="1:14">
      <c r="A4" s="186" t="s">
        <v>33</v>
      </c>
      <c r="B4" s="186"/>
      <c r="C4" s="186"/>
      <c r="D4" s="186"/>
      <c r="E4" s="186"/>
      <c r="F4" s="186"/>
      <c r="G4" s="186"/>
      <c r="H4" s="186"/>
      <c r="I4" s="186"/>
      <c r="J4" s="186"/>
      <c r="K4" s="186"/>
      <c r="L4" s="186"/>
      <c r="M4" s="186"/>
      <c r="N4" s="186"/>
    </row>
    <row r="5" spans="1:14">
      <c r="A5" s="189" t="s">
        <v>34</v>
      </c>
      <c r="B5" s="189"/>
      <c r="C5" s="189"/>
      <c r="D5" s="189"/>
      <c r="E5" s="189"/>
      <c r="F5" s="189"/>
      <c r="G5" s="189"/>
      <c r="H5" s="189" t="s">
        <v>41</v>
      </c>
      <c r="I5" s="189"/>
      <c r="J5" s="189"/>
      <c r="K5" s="189"/>
      <c r="L5" s="189"/>
      <c r="M5" s="189"/>
      <c r="N5" s="189"/>
    </row>
    <row r="6" spans="1:14">
      <c r="A6" s="189"/>
      <c r="B6" s="189"/>
      <c r="C6" s="189"/>
      <c r="D6" s="189"/>
      <c r="E6" s="189"/>
      <c r="F6" s="189"/>
      <c r="G6" s="189"/>
      <c r="H6" s="189"/>
      <c r="I6" s="189"/>
      <c r="J6" s="189"/>
      <c r="K6" s="189"/>
      <c r="L6" s="189"/>
      <c r="M6" s="189"/>
      <c r="N6" s="189"/>
    </row>
    <row r="7" spans="1:14" ht="15.75">
      <c r="A7" s="72"/>
      <c r="B7" s="72"/>
      <c r="C7" s="72"/>
      <c r="D7" s="72"/>
      <c r="E7" s="72"/>
      <c r="F7" s="72"/>
      <c r="G7" s="72"/>
      <c r="H7" s="72"/>
      <c r="I7" s="72"/>
      <c r="J7" s="72"/>
      <c r="K7" s="72"/>
      <c r="L7" s="72"/>
      <c r="M7" s="9"/>
    </row>
    <row r="8" spans="1:14" ht="15.75">
      <c r="A8" s="72"/>
      <c r="B8" s="72"/>
      <c r="C8" s="72"/>
      <c r="D8" s="72"/>
      <c r="E8" s="72"/>
      <c r="F8" s="72"/>
      <c r="G8" s="72"/>
      <c r="H8" s="72"/>
      <c r="I8" s="72"/>
      <c r="J8" s="72"/>
      <c r="K8" s="72"/>
      <c r="L8" s="72"/>
      <c r="M8" s="9"/>
    </row>
    <row r="9" spans="1:14" ht="15.75">
      <c r="A9" s="72"/>
      <c r="B9" s="72"/>
      <c r="C9" s="72"/>
      <c r="D9" s="72"/>
      <c r="E9" s="72"/>
      <c r="F9" s="72"/>
      <c r="G9" s="72"/>
      <c r="H9" s="72"/>
      <c r="I9" s="72"/>
      <c r="J9" s="72"/>
      <c r="K9" s="72"/>
      <c r="L9" s="72"/>
      <c r="M9" s="9"/>
    </row>
    <row r="10" spans="1:14" ht="15.75">
      <c r="A10" s="72"/>
      <c r="B10" s="72"/>
      <c r="C10" s="72"/>
      <c r="D10" s="72"/>
      <c r="E10" s="72"/>
      <c r="F10" s="72"/>
      <c r="G10" s="72"/>
      <c r="H10" s="72"/>
      <c r="I10" s="72"/>
      <c r="J10" s="72"/>
      <c r="K10" s="72"/>
      <c r="L10" s="72"/>
      <c r="M10" s="9"/>
    </row>
    <row r="11" spans="1:14" ht="15.75">
      <c r="A11" s="72"/>
      <c r="B11" s="72"/>
      <c r="C11" s="72"/>
      <c r="D11" s="72"/>
      <c r="E11" s="72"/>
      <c r="F11" s="72"/>
      <c r="G11" s="72"/>
      <c r="H11" s="72"/>
      <c r="I11" s="72"/>
      <c r="J11" s="72"/>
      <c r="K11" s="72"/>
      <c r="L11" s="72"/>
      <c r="M11" s="9"/>
    </row>
    <row r="12" spans="1:14" ht="15.75">
      <c r="A12" s="72"/>
      <c r="B12" s="72"/>
      <c r="C12" s="72"/>
      <c r="D12" s="72"/>
      <c r="E12" s="72"/>
      <c r="F12" s="72"/>
      <c r="G12" s="72"/>
      <c r="H12" s="72"/>
      <c r="I12" s="72"/>
      <c r="J12" s="72"/>
      <c r="K12" s="72"/>
      <c r="L12" s="72"/>
      <c r="M12" s="9"/>
    </row>
    <row r="13" spans="1:14" ht="15.75">
      <c r="A13" s="72"/>
      <c r="B13" s="72"/>
      <c r="C13" s="72"/>
      <c r="D13" s="72"/>
      <c r="E13" s="72"/>
      <c r="F13" s="72"/>
      <c r="G13" s="72"/>
      <c r="H13" s="72"/>
      <c r="I13" s="72"/>
      <c r="J13" s="72"/>
      <c r="K13" s="72"/>
      <c r="L13" s="72"/>
      <c r="M13" s="9"/>
    </row>
    <row r="14" spans="1:14" ht="15.75">
      <c r="A14" s="72"/>
      <c r="B14" s="72"/>
      <c r="C14" s="72"/>
      <c r="D14" s="72"/>
      <c r="E14" s="72"/>
      <c r="F14" s="72"/>
      <c r="G14" s="72"/>
      <c r="H14" s="72"/>
      <c r="I14" s="72"/>
      <c r="J14" s="72"/>
      <c r="K14" s="72"/>
      <c r="L14" s="72"/>
      <c r="M14" s="9"/>
    </row>
    <row r="15" spans="1:14" ht="15.75">
      <c r="A15" s="72"/>
      <c r="B15" s="72"/>
      <c r="C15" s="72"/>
      <c r="D15" s="72"/>
      <c r="E15" s="72"/>
      <c r="F15" s="72"/>
      <c r="G15" s="72"/>
      <c r="H15" s="72"/>
      <c r="I15" s="72"/>
      <c r="J15" s="72"/>
      <c r="K15" s="72"/>
      <c r="L15" s="72"/>
      <c r="M15" s="9"/>
    </row>
    <row r="16" spans="1:14" ht="15.75">
      <c r="A16" s="72"/>
      <c r="B16" s="72"/>
      <c r="C16" s="72"/>
      <c r="D16" s="72"/>
      <c r="E16" s="72"/>
      <c r="F16" s="72"/>
      <c r="G16" s="72"/>
      <c r="H16" s="72"/>
      <c r="I16" s="72"/>
      <c r="J16" s="72"/>
      <c r="K16" s="72"/>
      <c r="L16" s="72"/>
      <c r="M16" s="9"/>
    </row>
    <row r="17" spans="1:14" ht="15.75">
      <c r="A17" s="72"/>
      <c r="B17" s="72"/>
      <c r="C17" s="72"/>
      <c r="D17" s="72"/>
      <c r="E17" s="72"/>
      <c r="F17" s="72"/>
      <c r="G17" s="72"/>
      <c r="H17" s="72"/>
      <c r="I17" s="72"/>
      <c r="J17" s="72"/>
      <c r="K17" s="72"/>
      <c r="L17" s="72"/>
      <c r="M17" s="9"/>
    </row>
    <row r="18" spans="1:14" ht="15.75">
      <c r="A18" s="72"/>
      <c r="B18" s="72"/>
      <c r="C18" s="72"/>
      <c r="D18" s="72"/>
      <c r="E18" s="72"/>
      <c r="F18" s="72"/>
      <c r="G18" s="72"/>
      <c r="H18" s="72"/>
      <c r="I18" s="72"/>
      <c r="J18" s="72"/>
      <c r="K18" s="72"/>
      <c r="L18" s="72"/>
      <c r="M18" s="9"/>
    </row>
    <row r="19" spans="1:14" ht="15.75">
      <c r="A19" s="72"/>
      <c r="B19" s="72"/>
      <c r="C19" s="72"/>
      <c r="D19" s="72"/>
      <c r="E19" s="72"/>
      <c r="F19" s="72"/>
      <c r="G19" s="72"/>
      <c r="H19" s="72"/>
      <c r="I19" s="72"/>
      <c r="J19" s="72"/>
      <c r="K19" s="72"/>
      <c r="L19" s="72"/>
      <c r="M19" s="9"/>
    </row>
    <row r="20" spans="1:14" ht="15.75">
      <c r="A20" s="72"/>
      <c r="B20" s="72"/>
      <c r="C20" s="72"/>
      <c r="D20" s="72"/>
      <c r="E20" s="72"/>
      <c r="F20" s="72"/>
      <c r="G20" s="72"/>
      <c r="H20" s="72"/>
      <c r="I20" s="72"/>
      <c r="J20" s="72"/>
      <c r="K20" s="72"/>
      <c r="L20" s="72"/>
      <c r="M20" s="9"/>
    </row>
    <row r="21" spans="1:14" ht="15.75" customHeight="1">
      <c r="A21" s="189" t="s">
        <v>454</v>
      </c>
      <c r="B21" s="189"/>
      <c r="C21" s="189"/>
      <c r="D21" s="189"/>
      <c r="E21" s="189"/>
      <c r="F21" s="189"/>
      <c r="G21" s="189"/>
      <c r="H21" s="188" t="s">
        <v>32</v>
      </c>
      <c r="I21" s="188"/>
      <c r="J21" s="188"/>
      <c r="K21" s="188"/>
      <c r="L21" s="188"/>
      <c r="M21" s="188"/>
      <c r="N21" s="188"/>
    </row>
    <row r="22" spans="1:14" ht="15.75" customHeight="1">
      <c r="A22" s="189"/>
      <c r="B22" s="189"/>
      <c r="C22" s="189"/>
      <c r="D22" s="189"/>
      <c r="E22" s="189"/>
      <c r="F22" s="189"/>
      <c r="G22" s="189"/>
      <c r="H22" s="188"/>
      <c r="I22" s="188"/>
      <c r="J22" s="188"/>
      <c r="K22" s="188"/>
      <c r="L22" s="188"/>
      <c r="M22" s="188"/>
      <c r="N22" s="188"/>
    </row>
    <row r="23" spans="1:14" ht="15.75">
      <c r="A23" s="72"/>
      <c r="B23" s="72"/>
      <c r="C23" s="72"/>
      <c r="D23" s="72"/>
      <c r="E23" s="72"/>
      <c r="F23" s="72"/>
      <c r="G23" s="72"/>
      <c r="H23" s="72"/>
      <c r="I23" s="72"/>
      <c r="J23" s="72"/>
      <c r="K23" s="72"/>
      <c r="L23" s="72"/>
      <c r="M23" s="9"/>
    </row>
    <row r="24" spans="1:14" ht="15.75">
      <c r="A24" s="72"/>
      <c r="B24" s="72"/>
      <c r="C24" s="72"/>
      <c r="D24" s="72"/>
      <c r="E24" s="72"/>
      <c r="F24" s="72"/>
      <c r="G24" s="72"/>
      <c r="H24" s="72"/>
      <c r="I24" s="72"/>
      <c r="J24" s="72"/>
      <c r="K24" s="72"/>
      <c r="L24" s="72"/>
      <c r="M24" s="9"/>
    </row>
    <row r="25" spans="1:14" ht="15.75">
      <c r="A25" s="72"/>
      <c r="B25" s="72"/>
      <c r="C25" s="72"/>
      <c r="D25" s="72"/>
      <c r="E25" s="72"/>
      <c r="F25" s="72"/>
      <c r="G25" s="72"/>
      <c r="H25" s="72"/>
      <c r="I25" s="72"/>
      <c r="J25" s="72"/>
      <c r="K25" s="72"/>
      <c r="L25" s="72"/>
      <c r="M25" s="9"/>
    </row>
    <row r="26" spans="1:14" ht="15.75">
      <c r="A26" s="72"/>
      <c r="B26" s="72"/>
      <c r="C26" s="72"/>
      <c r="D26" s="72"/>
      <c r="E26" s="72"/>
      <c r="F26" s="72"/>
      <c r="G26" s="72"/>
      <c r="H26" s="72"/>
      <c r="I26" s="72"/>
      <c r="J26" s="72"/>
      <c r="K26" s="72"/>
      <c r="L26" s="72"/>
      <c r="M26" s="9"/>
    </row>
    <row r="27" spans="1:14" ht="15.75">
      <c r="A27" s="72"/>
      <c r="B27" s="72"/>
      <c r="C27" s="72"/>
      <c r="D27" s="72"/>
      <c r="E27" s="72"/>
      <c r="F27" s="72"/>
      <c r="G27" s="72"/>
      <c r="H27" s="72"/>
      <c r="I27" s="72"/>
      <c r="J27" s="72"/>
      <c r="K27" s="72"/>
      <c r="L27" s="72"/>
      <c r="M27" s="9"/>
    </row>
    <row r="28" spans="1:14" ht="15.75">
      <c r="A28" s="72"/>
      <c r="B28" s="72"/>
      <c r="C28" s="72"/>
      <c r="D28" s="72"/>
      <c r="E28" s="72"/>
      <c r="F28" s="72"/>
      <c r="G28" s="72"/>
      <c r="H28" s="72"/>
      <c r="I28" s="72"/>
      <c r="J28" s="72"/>
      <c r="K28" s="72"/>
      <c r="L28" s="72"/>
      <c r="M28" s="9"/>
    </row>
    <row r="29" spans="1:14" ht="15.75">
      <c r="A29" s="72"/>
      <c r="B29" s="72"/>
      <c r="C29" s="72"/>
      <c r="D29" s="72"/>
      <c r="E29" s="72"/>
      <c r="F29" s="72"/>
      <c r="G29" s="72"/>
      <c r="H29" s="72"/>
      <c r="I29" s="72"/>
      <c r="J29" s="72"/>
      <c r="K29" s="72"/>
      <c r="L29" s="72"/>
      <c r="M29" s="9"/>
    </row>
    <row r="30" spans="1:14" ht="15.75">
      <c r="A30" s="72"/>
      <c r="B30" s="72"/>
      <c r="C30" s="72"/>
      <c r="D30" s="72"/>
      <c r="E30" s="72"/>
      <c r="F30" s="72"/>
      <c r="G30" s="72"/>
      <c r="H30" s="72"/>
      <c r="I30" s="72"/>
      <c r="J30" s="72"/>
      <c r="K30" s="72"/>
      <c r="L30" s="72"/>
      <c r="M30" s="9"/>
    </row>
    <row r="31" spans="1:14" ht="15.75">
      <c r="A31" s="72"/>
      <c r="B31" s="72"/>
      <c r="C31" s="72"/>
      <c r="D31" s="72"/>
      <c r="E31" s="72"/>
      <c r="F31" s="72"/>
      <c r="G31" s="72"/>
      <c r="H31" s="72"/>
      <c r="I31" s="72"/>
      <c r="J31" s="72"/>
      <c r="K31" s="72"/>
      <c r="L31" s="72"/>
      <c r="M31" s="9"/>
    </row>
    <row r="32" spans="1:14" ht="15.75">
      <c r="A32" s="72"/>
      <c r="B32" s="72"/>
      <c r="C32" s="72"/>
      <c r="D32" s="72"/>
      <c r="E32" s="72"/>
      <c r="F32" s="72"/>
      <c r="G32" s="72"/>
      <c r="H32" s="72"/>
      <c r="I32" s="72"/>
      <c r="J32" s="72"/>
      <c r="K32" s="72"/>
      <c r="L32" s="72"/>
      <c r="M32" s="9"/>
    </row>
    <row r="33" spans="1:13" ht="15.75">
      <c r="A33" s="72"/>
      <c r="B33" s="72"/>
      <c r="C33" s="72"/>
      <c r="D33" s="72"/>
      <c r="E33" s="72"/>
      <c r="F33" s="72"/>
      <c r="G33" s="72"/>
      <c r="H33" s="72"/>
      <c r="I33" s="72"/>
      <c r="J33" s="72"/>
      <c r="K33" s="72"/>
      <c r="L33" s="72"/>
      <c r="M33" s="9"/>
    </row>
    <row r="34" spans="1:13" ht="15.75">
      <c r="A34" s="72"/>
      <c r="B34" s="72"/>
      <c r="C34" s="72"/>
      <c r="D34" s="72"/>
      <c r="E34" s="72"/>
      <c r="F34" s="72"/>
      <c r="G34" s="72"/>
      <c r="H34" s="72"/>
      <c r="I34" s="72"/>
      <c r="J34" s="72"/>
      <c r="K34" s="72"/>
      <c r="L34" s="72"/>
      <c r="M34" s="9"/>
    </row>
    <row r="35" spans="1:13" ht="15.75">
      <c r="A35" s="72"/>
      <c r="B35" s="72"/>
      <c r="C35" s="72"/>
      <c r="D35" s="72"/>
      <c r="E35" s="72"/>
      <c r="F35" s="72"/>
      <c r="G35" s="72"/>
      <c r="H35" s="72"/>
      <c r="I35" s="72"/>
      <c r="J35" s="72"/>
      <c r="K35" s="72"/>
      <c r="L35" s="72"/>
      <c r="M35" s="9"/>
    </row>
    <row r="36" spans="1:13" ht="15.75">
      <c r="A36" s="72"/>
      <c r="B36" s="72"/>
      <c r="C36" s="72"/>
      <c r="D36" s="72"/>
      <c r="E36" s="72"/>
      <c r="F36" s="72"/>
      <c r="G36" s="72"/>
      <c r="H36" s="72"/>
      <c r="I36" s="72"/>
      <c r="J36" s="72"/>
      <c r="K36" s="72"/>
      <c r="L36" s="72"/>
      <c r="M36" s="9"/>
    </row>
    <row r="37" spans="1:13" ht="15.75">
      <c r="A37" s="5" t="s">
        <v>37</v>
      </c>
      <c r="B37" s="10"/>
      <c r="C37" s="10"/>
      <c r="D37" s="72"/>
      <c r="E37" s="72"/>
      <c r="F37" s="72"/>
      <c r="G37" s="72"/>
      <c r="H37" s="187"/>
      <c r="I37" s="187"/>
      <c r="J37" s="187"/>
      <c r="K37" s="187"/>
      <c r="L37" s="187"/>
      <c r="M37" s="9"/>
    </row>
    <row r="38" spans="1:13" ht="15.75">
      <c r="A38" s="72"/>
      <c r="B38" s="72"/>
      <c r="C38" s="72"/>
      <c r="D38" s="72"/>
      <c r="E38" s="72"/>
      <c r="F38" s="72"/>
      <c r="G38" s="72"/>
      <c r="H38" s="72"/>
      <c r="I38" s="72"/>
      <c r="J38" s="72"/>
      <c r="K38" s="72"/>
      <c r="L38" s="72"/>
      <c r="M38" s="9"/>
    </row>
    <row r="39" spans="1:13" ht="15.75">
      <c r="H39" s="72"/>
      <c r="I39" s="72"/>
      <c r="J39" s="72"/>
      <c r="K39" s="72"/>
      <c r="L39" s="72"/>
      <c r="M39" s="9"/>
    </row>
    <row r="40" spans="1:13" ht="15.75">
      <c r="H40" s="72"/>
      <c r="I40" s="72"/>
      <c r="J40" s="72"/>
      <c r="K40" s="72"/>
      <c r="L40" s="72"/>
      <c r="M40" s="9"/>
    </row>
    <row r="41" spans="1:13" ht="15.75">
      <c r="H41" s="72"/>
      <c r="I41" s="72"/>
      <c r="J41" s="72"/>
      <c r="K41" s="72"/>
      <c r="L41" s="72"/>
      <c r="M41" s="9"/>
    </row>
    <row r="42" spans="1:13" ht="15.75">
      <c r="H42" s="72"/>
      <c r="I42" s="72"/>
      <c r="J42" s="72"/>
      <c r="K42" s="72"/>
      <c r="L42" s="72"/>
      <c r="M42" s="9"/>
    </row>
    <row r="43" spans="1:13" ht="15.75">
      <c r="H43" s="72"/>
      <c r="I43" s="72"/>
      <c r="J43" s="72"/>
      <c r="K43" s="72"/>
      <c r="L43" s="72"/>
      <c r="M43" s="9"/>
    </row>
    <row r="44" spans="1:13" ht="15.75">
      <c r="H44" s="72"/>
      <c r="I44" s="72"/>
      <c r="J44" s="72"/>
      <c r="K44" s="72"/>
      <c r="L44" s="72"/>
      <c r="M44" s="9"/>
    </row>
    <row r="45" spans="1:13" ht="15.75">
      <c r="H45" s="72"/>
      <c r="I45" s="72"/>
      <c r="J45" s="72"/>
      <c r="K45" s="72"/>
      <c r="L45" s="72"/>
      <c r="M45" s="9"/>
    </row>
    <row r="46" spans="1:13" ht="15.75">
      <c r="H46" s="72"/>
      <c r="I46" s="72"/>
      <c r="J46" s="72"/>
      <c r="K46" s="72"/>
      <c r="L46" s="72"/>
      <c r="M46" s="9"/>
    </row>
    <row r="47" spans="1:13" ht="15.75">
      <c r="H47" s="72"/>
      <c r="I47" s="72"/>
      <c r="J47" s="72"/>
      <c r="K47" s="72"/>
      <c r="L47" s="72"/>
      <c r="M47" s="9"/>
    </row>
    <row r="48" spans="1:13" ht="15.75">
      <c r="H48" s="72"/>
      <c r="I48" s="72"/>
      <c r="J48" s="72"/>
      <c r="K48" s="72"/>
      <c r="L48" s="72"/>
      <c r="M48" s="9"/>
    </row>
    <row r="49" spans="8:13" ht="15.75">
      <c r="H49" s="72"/>
      <c r="I49" s="72"/>
      <c r="J49" s="72"/>
      <c r="K49" s="72"/>
      <c r="L49" s="72"/>
      <c r="M49" s="9"/>
    </row>
    <row r="50" spans="8:13" ht="15.75">
      <c r="H50" s="72"/>
      <c r="I50" s="72"/>
      <c r="J50" s="72"/>
      <c r="K50" s="72"/>
      <c r="L50" s="72"/>
      <c r="M50" s="9"/>
    </row>
    <row r="51" spans="8:13" ht="15.75">
      <c r="H51" s="72"/>
      <c r="I51" s="72"/>
      <c r="J51" s="72"/>
      <c r="K51" s="72"/>
      <c r="L51" s="72"/>
      <c r="M51" s="9"/>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5"/>
  <sheetViews>
    <sheetView showGridLines="0" workbookViewId="0">
      <pane xSplit="12" topLeftCell="M1" activePane="topRight" state="frozenSplit"/>
      <selection pane="topRight" activeCell="E22" sqref="E22"/>
    </sheetView>
  </sheetViews>
  <sheetFormatPr defaultRowHeight="15.75"/>
  <cols>
    <col min="1" max="1" width="9" style="85"/>
    <col min="2" max="2" width="9" style="85" customWidth="1"/>
    <col min="3" max="3" width="10.25" style="85" customWidth="1"/>
    <col min="4" max="9" width="9" style="85" customWidth="1"/>
    <col min="10" max="10" width="11.125" style="85" bestFit="1" customWidth="1"/>
    <col min="11" max="12" width="9" style="85" customWidth="1"/>
    <col min="13" max="16384" width="9" style="85"/>
  </cols>
  <sheetData>
    <row r="1" spans="1:12">
      <c r="G1" s="142"/>
    </row>
    <row r="3" spans="1:12" ht="13.5" customHeight="1"/>
    <row r="4" spans="1:12">
      <c r="A4" s="100" t="s">
        <v>59</v>
      </c>
      <c r="B4" s="99">
        <f>通信行业周报!H7</f>
        <v>41869</v>
      </c>
      <c r="C4" s="99"/>
      <c r="D4" s="98"/>
    </row>
    <row r="5" spans="1:12" ht="24" customHeight="1" thickBot="1">
      <c r="A5" s="190" t="s">
        <v>58</v>
      </c>
      <c r="B5" s="191"/>
      <c r="C5" s="191"/>
      <c r="D5" s="191"/>
      <c r="E5" s="191"/>
      <c r="F5" s="191"/>
      <c r="G5" s="191"/>
      <c r="H5" s="191"/>
      <c r="I5" s="191"/>
      <c r="J5" s="191"/>
      <c r="K5" s="191"/>
      <c r="L5" s="191"/>
    </row>
    <row r="6" spans="1:12" s="95" customFormat="1" ht="16.5" customHeight="1">
      <c r="A6" s="196" t="s">
        <v>57</v>
      </c>
      <c r="B6" s="197"/>
      <c r="C6" s="194" t="s">
        <v>56</v>
      </c>
      <c r="D6" s="195" t="s">
        <v>55</v>
      </c>
      <c r="E6" s="195"/>
      <c r="F6" s="195"/>
      <c r="G6" s="200" t="s">
        <v>54</v>
      </c>
      <c r="H6" s="201"/>
      <c r="I6" s="202"/>
      <c r="J6" s="97" t="s">
        <v>112</v>
      </c>
      <c r="K6" s="195" t="s">
        <v>53</v>
      </c>
      <c r="L6" s="195"/>
    </row>
    <row r="7" spans="1:12" s="95" customFormat="1" ht="16.5" customHeight="1">
      <c r="A7" s="198"/>
      <c r="B7" s="199"/>
      <c r="C7" s="195"/>
      <c r="D7" s="96" t="s">
        <v>52</v>
      </c>
      <c r="E7" s="96" t="s">
        <v>51</v>
      </c>
      <c r="F7" s="96" t="s">
        <v>50</v>
      </c>
      <c r="G7" s="96" t="s">
        <v>52</v>
      </c>
      <c r="H7" s="96" t="s">
        <v>51</v>
      </c>
      <c r="I7" s="96" t="s">
        <v>50</v>
      </c>
      <c r="J7" s="96" t="s">
        <v>110</v>
      </c>
      <c r="K7" s="96" t="s">
        <v>110</v>
      </c>
      <c r="L7" s="96" t="s">
        <v>111</v>
      </c>
    </row>
    <row r="8" spans="1:12">
      <c r="A8" s="94" t="s">
        <v>94</v>
      </c>
      <c r="B8" s="94" t="s">
        <v>76</v>
      </c>
      <c r="C8" s="94" t="s">
        <v>102</v>
      </c>
      <c r="D8" s="138">
        <v>3.048376408217357</v>
      </c>
      <c r="E8" s="138">
        <v>1.7670157068062853</v>
      </c>
      <c r="F8" s="138">
        <v>11.353919567735616</v>
      </c>
      <c r="G8" s="138">
        <v>18.626546641304827</v>
      </c>
      <c r="H8" s="138">
        <v>31.276890136311756</v>
      </c>
      <c r="I8" s="138">
        <v>365.95038917637396</v>
      </c>
      <c r="J8" s="138">
        <v>34.624805450439453</v>
      </c>
      <c r="K8" s="138">
        <v>55.031532287597656</v>
      </c>
      <c r="L8" s="138">
        <v>44.529472351074219</v>
      </c>
    </row>
    <row r="9" spans="1:12">
      <c r="A9" s="94" t="s">
        <v>97</v>
      </c>
      <c r="B9" s="94" t="s">
        <v>89</v>
      </c>
      <c r="C9" s="94" t="s">
        <v>101</v>
      </c>
      <c r="D9" s="138">
        <v>-5.0699300699300842</v>
      </c>
      <c r="E9" s="138">
        <v>0.40680473372780579</v>
      </c>
      <c r="F9" s="138">
        <v>28.401239436682026</v>
      </c>
      <c r="G9" s="138">
        <v>14.367110366382223</v>
      </c>
      <c r="H9" s="138">
        <v>35.794557071700275</v>
      </c>
      <c r="I9" s="138">
        <v>481.00943654293559</v>
      </c>
      <c r="J9" s="138">
        <v>39.571491241455078</v>
      </c>
      <c r="K9" s="138">
        <v>81.532875061035156</v>
      </c>
      <c r="L9" s="138">
        <v>60.801616668701172</v>
      </c>
    </row>
    <row r="10" spans="1:12">
      <c r="A10" s="94" t="s">
        <v>109</v>
      </c>
      <c r="B10" s="94" t="s">
        <v>127</v>
      </c>
      <c r="C10" s="94" t="s">
        <v>134</v>
      </c>
      <c r="D10" s="138">
        <v>0.63009636767976662</v>
      </c>
      <c r="E10" s="138">
        <v>3.1927023945268029</v>
      </c>
      <c r="F10" s="138">
        <v>28.220019451911792</v>
      </c>
      <c r="G10" s="138">
        <v>9.3487714350823232</v>
      </c>
      <c r="H10" s="138">
        <v>18.507305588788238</v>
      </c>
      <c r="I10" s="138">
        <v>338.53790577109322</v>
      </c>
      <c r="J10" s="138">
        <v>30.897916793823242</v>
      </c>
      <c r="K10" s="138">
        <v>28.970203399658203</v>
      </c>
      <c r="L10" s="138">
        <v>35.847888946533203</v>
      </c>
    </row>
    <row r="11" spans="1:12">
      <c r="A11" s="94" t="s">
        <v>95</v>
      </c>
      <c r="B11" s="94" t="s">
        <v>128</v>
      </c>
      <c r="C11" s="94" t="s">
        <v>100</v>
      </c>
      <c r="D11" s="138">
        <v>-0.64011379800852364</v>
      </c>
      <c r="E11" s="138">
        <v>0.72098053352560587</v>
      </c>
      <c r="F11" s="138">
        <v>7.1298450129802848</v>
      </c>
      <c r="G11" s="138">
        <v>6.7400517381803651</v>
      </c>
      <c r="H11" s="138">
        <v>15.699638646868008</v>
      </c>
      <c r="I11" s="138">
        <v>172.83441124476096</v>
      </c>
      <c r="J11" s="138">
        <v>17.83935546875</v>
      </c>
      <c r="K11" s="138">
        <v>98.292121887207031</v>
      </c>
      <c r="L11" s="138">
        <v>26.089454650878906</v>
      </c>
    </row>
    <row r="12" spans="1:12">
      <c r="A12" s="94" t="s">
        <v>103</v>
      </c>
      <c r="B12" s="94" t="s">
        <v>129</v>
      </c>
      <c r="C12" s="94" t="s">
        <v>104</v>
      </c>
      <c r="D12" s="138">
        <v>0</v>
      </c>
      <c r="E12" s="138">
        <v>0</v>
      </c>
      <c r="F12" s="138">
        <v>7.4815125938341831</v>
      </c>
      <c r="G12" s="138">
        <v>0</v>
      </c>
      <c r="H12" s="138">
        <v>0</v>
      </c>
      <c r="I12" s="138">
        <v>288.29743972246706</v>
      </c>
      <c r="J12" s="138">
        <v>45.728084564208984</v>
      </c>
      <c r="K12" s="138">
        <v>34.807041168212891</v>
      </c>
      <c r="L12" s="138">
        <v>33.4056396484375</v>
      </c>
    </row>
    <row r="13" spans="1:12">
      <c r="A13" s="94" t="s">
        <v>99</v>
      </c>
      <c r="B13" s="94" t="s">
        <v>130</v>
      </c>
      <c r="C13" s="94" t="s">
        <v>133</v>
      </c>
      <c r="D13" s="138">
        <v>9.0395480225988756</v>
      </c>
      <c r="E13" s="138">
        <v>9.127625201938617</v>
      </c>
      <c r="F13" s="138">
        <v>33.994192751449724</v>
      </c>
      <c r="G13" s="138">
        <v>23.248208420998054</v>
      </c>
      <c r="H13" s="138">
        <v>39.390316027600562</v>
      </c>
      <c r="I13" s="138">
        <v>569.30081628433697</v>
      </c>
      <c r="J13" s="138">
        <v>27.331579208374023</v>
      </c>
      <c r="K13" s="138">
        <v>27.800373077392578</v>
      </c>
      <c r="L13" s="138">
        <v>30.005699157714844</v>
      </c>
    </row>
    <row r="14" spans="1:12">
      <c r="A14" s="94" t="s">
        <v>96</v>
      </c>
      <c r="B14" s="94" t="s">
        <v>92</v>
      </c>
      <c r="C14" s="94" t="s">
        <v>105</v>
      </c>
      <c r="D14" s="138">
        <v>2.9774872912127881</v>
      </c>
      <c r="E14" s="138">
        <v>13.258785942492013</v>
      </c>
      <c r="F14" s="138">
        <v>49.994871134355037</v>
      </c>
      <c r="G14" s="138">
        <v>16.37903578991304</v>
      </c>
      <c r="H14" s="138">
        <v>29.258099524887438</v>
      </c>
      <c r="I14" s="138">
        <v>323.39056003577952</v>
      </c>
      <c r="J14" s="138">
        <v>52.870990753173828</v>
      </c>
      <c r="K14" s="138">
        <v>211.29057312011719</v>
      </c>
      <c r="L14" s="138">
        <v>103.48306274414062</v>
      </c>
    </row>
    <row r="15" spans="1:12">
      <c r="A15" s="94" t="s">
        <v>106</v>
      </c>
      <c r="B15" s="94" t="s">
        <v>131</v>
      </c>
      <c r="C15" s="94" t="s">
        <v>107</v>
      </c>
      <c r="D15" s="138">
        <v>3.4965034965035002</v>
      </c>
      <c r="E15" s="138">
        <v>2.9207232267037586</v>
      </c>
      <c r="F15" s="138">
        <v>16.169544740973318</v>
      </c>
      <c r="G15" s="138">
        <v>12.9454827840935</v>
      </c>
      <c r="H15" s="138">
        <v>25.242731217234695</v>
      </c>
      <c r="I15" s="138">
        <v>408.37186478485376</v>
      </c>
      <c r="J15" s="138">
        <v>64.798599243164063</v>
      </c>
      <c r="K15" s="138">
        <v>134.68894958496094</v>
      </c>
      <c r="L15" s="138">
        <v>181.54704284667969</v>
      </c>
    </row>
    <row r="16" spans="1:12">
      <c r="A16" s="108" t="s">
        <v>98</v>
      </c>
      <c r="B16" s="108" t="s">
        <v>132</v>
      </c>
      <c r="C16" s="108" t="s">
        <v>108</v>
      </c>
      <c r="D16" s="139">
        <v>-4.3655413271245669</v>
      </c>
      <c r="E16" s="139">
        <v>0.92137592137591096</v>
      </c>
      <c r="F16" s="139">
        <v>44.423711186266537</v>
      </c>
      <c r="G16" s="139">
        <v>5.2317825354687519</v>
      </c>
      <c r="H16" s="139">
        <v>10.79442605696847</v>
      </c>
      <c r="I16" s="139">
        <v>167.62893295715654</v>
      </c>
      <c r="J16" s="139">
        <v>24.636377334594727</v>
      </c>
      <c r="K16" s="139">
        <v>9.2432022094726563</v>
      </c>
      <c r="L16" s="139">
        <v>18.294675827026367</v>
      </c>
    </row>
    <row r="17" spans="1:26">
      <c r="A17" s="88"/>
      <c r="B17" s="88"/>
      <c r="C17" s="88"/>
      <c r="D17" s="88"/>
      <c r="E17" s="88"/>
      <c r="F17" s="88"/>
      <c r="G17" s="88"/>
      <c r="H17" s="88"/>
      <c r="I17" s="88"/>
      <c r="J17" s="88"/>
      <c r="K17" s="88"/>
      <c r="L17" s="88"/>
      <c r="M17" s="92"/>
      <c r="N17" s="91"/>
      <c r="O17" s="91"/>
      <c r="P17" s="91"/>
      <c r="Q17" s="91"/>
      <c r="R17" s="91"/>
      <c r="S17" s="91"/>
      <c r="T17" s="91"/>
      <c r="U17" s="91"/>
      <c r="V17" s="91"/>
      <c r="W17" s="91"/>
      <c r="X17" s="91"/>
      <c r="Y17" s="91"/>
      <c r="Z17" s="91"/>
    </row>
    <row r="18" spans="1:26">
      <c r="A18" s="5" t="s">
        <v>113</v>
      </c>
      <c r="B18" s="88"/>
      <c r="C18" s="88"/>
      <c r="D18" s="88"/>
      <c r="E18" s="88"/>
      <c r="F18" s="88"/>
      <c r="G18" s="88"/>
      <c r="H18" s="88"/>
      <c r="I18" s="88"/>
      <c r="J18" s="88"/>
      <c r="K18" s="88"/>
      <c r="L18" s="88"/>
      <c r="M18" s="92"/>
      <c r="N18" s="91"/>
      <c r="O18" s="91"/>
      <c r="P18" s="91"/>
      <c r="Q18" s="91"/>
      <c r="R18" s="91"/>
      <c r="S18" s="91"/>
      <c r="T18" s="91"/>
      <c r="U18" s="91"/>
      <c r="V18" s="91"/>
      <c r="W18" s="91"/>
      <c r="X18" s="91"/>
      <c r="Y18" s="91"/>
      <c r="Z18" s="91"/>
    </row>
    <row r="19" spans="1:26">
      <c r="A19" s="88"/>
      <c r="B19" s="88"/>
      <c r="C19" s="88"/>
      <c r="D19" s="88"/>
      <c r="E19" s="88"/>
      <c r="F19" s="88"/>
      <c r="G19" s="88"/>
      <c r="H19" s="88"/>
      <c r="I19" s="88"/>
      <c r="J19" s="88"/>
      <c r="K19" s="88"/>
      <c r="L19" s="88"/>
      <c r="M19" s="92"/>
      <c r="N19" s="91"/>
      <c r="O19" s="91"/>
      <c r="P19" s="91"/>
      <c r="Q19" s="91"/>
      <c r="R19" s="91"/>
      <c r="S19" s="91"/>
      <c r="T19" s="91"/>
      <c r="U19" s="91"/>
      <c r="V19" s="91"/>
      <c r="W19" s="91"/>
      <c r="X19" s="91"/>
      <c r="Y19" s="91"/>
      <c r="Z19" s="91"/>
    </row>
    <row r="20" spans="1:26">
      <c r="A20" s="88"/>
      <c r="B20" s="88"/>
      <c r="C20" s="88"/>
      <c r="D20" s="88"/>
      <c r="E20" s="88"/>
      <c r="F20" s="88"/>
      <c r="G20" s="88"/>
      <c r="H20" s="88"/>
      <c r="I20" s="88"/>
      <c r="J20" s="88"/>
      <c r="K20" s="88"/>
      <c r="L20" s="88"/>
      <c r="M20" s="92"/>
      <c r="N20" s="91"/>
      <c r="O20" s="91"/>
      <c r="P20" s="91"/>
      <c r="Q20" s="91"/>
      <c r="R20" s="91"/>
      <c r="S20" s="91"/>
      <c r="T20" s="91"/>
      <c r="U20" s="91"/>
      <c r="V20" s="91"/>
      <c r="W20" s="91"/>
      <c r="X20" s="91"/>
      <c r="Y20" s="91"/>
      <c r="Z20" s="91"/>
    </row>
    <row r="21" spans="1:26">
      <c r="A21" s="88"/>
      <c r="B21" s="88"/>
      <c r="C21" s="88"/>
      <c r="D21" s="88"/>
      <c r="E21" s="88"/>
      <c r="F21" s="88"/>
      <c r="G21" s="88"/>
      <c r="H21" s="88"/>
      <c r="I21" s="88"/>
      <c r="J21" s="88"/>
      <c r="K21" s="88"/>
      <c r="L21" s="88"/>
      <c r="M21" s="92"/>
      <c r="N21" s="91"/>
      <c r="O21" s="91"/>
      <c r="P21" s="91"/>
      <c r="Q21" s="91"/>
      <c r="R21" s="91"/>
      <c r="S21" s="91"/>
      <c r="T21" s="91"/>
      <c r="U21" s="91"/>
      <c r="V21" s="91"/>
      <c r="W21" s="91"/>
      <c r="X21" s="91"/>
      <c r="Y21" s="91"/>
      <c r="Z21" s="91"/>
    </row>
    <row r="22" spans="1:26">
      <c r="A22" s="88"/>
      <c r="B22" s="88"/>
      <c r="C22" s="88"/>
      <c r="D22" s="88"/>
      <c r="E22" s="88"/>
      <c r="F22" s="88"/>
      <c r="G22" s="88"/>
      <c r="H22" s="88"/>
      <c r="I22" s="88"/>
      <c r="J22" s="88"/>
      <c r="K22" s="88"/>
      <c r="L22" s="88"/>
      <c r="M22" s="92"/>
      <c r="N22" s="91"/>
      <c r="O22" s="91"/>
      <c r="P22" s="91"/>
      <c r="Q22" s="91"/>
      <c r="R22" s="91"/>
      <c r="S22" s="91"/>
      <c r="T22" s="91"/>
      <c r="U22" s="91"/>
      <c r="V22" s="91"/>
      <c r="W22" s="91"/>
      <c r="X22" s="91"/>
      <c r="Y22" s="91"/>
      <c r="Z22" s="91"/>
    </row>
    <row r="23" spans="1:26">
      <c r="A23" s="88"/>
      <c r="B23" s="88"/>
      <c r="C23" s="88"/>
      <c r="D23" s="88"/>
      <c r="E23" s="88"/>
      <c r="F23" s="88"/>
      <c r="G23" s="88"/>
      <c r="H23" s="88"/>
      <c r="I23" s="88"/>
      <c r="J23" s="88"/>
      <c r="K23" s="88"/>
      <c r="L23" s="88"/>
      <c r="M23" s="92"/>
      <c r="N23" s="91"/>
      <c r="O23" s="91"/>
      <c r="P23" s="91"/>
      <c r="Q23" s="91"/>
      <c r="R23" s="91"/>
      <c r="S23" s="91"/>
      <c r="T23" s="91"/>
      <c r="U23" s="91"/>
      <c r="V23" s="91"/>
      <c r="W23" s="91"/>
      <c r="X23" s="91"/>
      <c r="Y23" s="91"/>
      <c r="Z23" s="91"/>
    </row>
    <row r="24" spans="1:26">
      <c r="A24" s="88"/>
      <c r="B24" s="88"/>
      <c r="C24" s="88"/>
      <c r="D24" s="88"/>
      <c r="E24" s="88"/>
      <c r="F24" s="88"/>
      <c r="G24" s="88"/>
      <c r="H24" s="88"/>
      <c r="I24" s="88"/>
      <c r="J24" s="88"/>
      <c r="K24" s="88"/>
      <c r="L24" s="88"/>
      <c r="M24" s="93"/>
    </row>
    <row r="25" spans="1:26">
      <c r="A25" s="88"/>
      <c r="B25" s="88"/>
      <c r="C25" s="88"/>
      <c r="D25" s="88"/>
      <c r="E25" s="88"/>
      <c r="F25" s="88"/>
      <c r="G25" s="88"/>
      <c r="H25" s="88"/>
      <c r="I25" s="88"/>
      <c r="J25" s="88"/>
      <c r="K25" s="88"/>
      <c r="L25" s="88"/>
      <c r="M25" s="92"/>
      <c r="N25" s="92"/>
      <c r="O25" s="92"/>
      <c r="P25" s="92"/>
      <c r="Q25" s="92"/>
      <c r="R25" s="92"/>
      <c r="S25" s="92"/>
      <c r="T25" s="92"/>
      <c r="U25" s="92"/>
      <c r="V25" s="92"/>
      <c r="W25" s="92"/>
      <c r="X25" s="92"/>
      <c r="Y25" s="92"/>
      <c r="Z25" s="92"/>
    </row>
    <row r="26" spans="1:26">
      <c r="A26" s="88"/>
      <c r="B26" s="88"/>
      <c r="C26" s="88"/>
      <c r="D26" s="88"/>
      <c r="E26" s="88"/>
      <c r="F26" s="88"/>
      <c r="G26" s="88"/>
      <c r="H26" s="88"/>
      <c r="I26" s="88"/>
      <c r="J26" s="88"/>
      <c r="K26" s="88"/>
      <c r="L26" s="88"/>
      <c r="M26" s="92"/>
      <c r="N26" s="91"/>
      <c r="O26" s="91"/>
      <c r="P26" s="91"/>
      <c r="Q26" s="91"/>
      <c r="R26" s="91"/>
      <c r="S26" s="91"/>
      <c r="T26" s="91"/>
      <c r="U26" s="91"/>
      <c r="V26" s="91"/>
      <c r="W26" s="91"/>
      <c r="X26" s="91"/>
      <c r="Y26" s="91"/>
      <c r="Z26" s="91"/>
    </row>
    <row r="27" spans="1:26">
      <c r="A27" s="88"/>
      <c r="B27" s="88"/>
      <c r="C27" s="88"/>
      <c r="D27" s="88"/>
      <c r="E27" s="88"/>
      <c r="F27" s="88"/>
      <c r="G27" s="88"/>
      <c r="H27" s="88"/>
      <c r="I27" s="88"/>
      <c r="J27" s="88"/>
      <c r="K27" s="88"/>
      <c r="L27" s="88"/>
      <c r="M27" s="92"/>
      <c r="N27" s="91"/>
      <c r="O27" s="91"/>
      <c r="P27" s="91"/>
      <c r="Q27" s="91"/>
      <c r="R27" s="91"/>
      <c r="S27" s="91"/>
      <c r="T27" s="91"/>
      <c r="U27" s="91"/>
      <c r="V27" s="91"/>
      <c r="W27" s="91"/>
      <c r="X27" s="91"/>
      <c r="Y27" s="91"/>
      <c r="Z27" s="91"/>
    </row>
    <row r="28" spans="1:26">
      <c r="A28" s="88"/>
      <c r="B28" s="88"/>
      <c r="C28" s="88"/>
      <c r="D28" s="88"/>
      <c r="E28" s="88"/>
      <c r="F28" s="88"/>
      <c r="G28" s="88"/>
      <c r="H28" s="88"/>
      <c r="I28" s="88"/>
      <c r="J28" s="88"/>
      <c r="K28" s="88"/>
      <c r="L28" s="88"/>
      <c r="M28" s="92"/>
      <c r="N28" s="91"/>
      <c r="O28" s="91"/>
      <c r="P28" s="91"/>
      <c r="Q28" s="91"/>
      <c r="R28" s="91"/>
      <c r="S28" s="91"/>
      <c r="T28" s="91"/>
      <c r="U28" s="91"/>
      <c r="V28" s="91"/>
      <c r="W28" s="91"/>
      <c r="X28" s="91"/>
      <c r="Y28" s="91"/>
      <c r="Z28" s="91"/>
    </row>
    <row r="29" spans="1:26">
      <c r="A29" s="88"/>
      <c r="B29" s="88"/>
      <c r="C29" s="88"/>
      <c r="D29" s="88"/>
      <c r="E29" s="88"/>
      <c r="F29" s="88"/>
      <c r="G29" s="88"/>
      <c r="H29" s="88"/>
      <c r="I29" s="88"/>
      <c r="J29" s="88"/>
      <c r="K29" s="88"/>
      <c r="L29" s="88"/>
      <c r="M29" s="92"/>
      <c r="N29" s="91"/>
      <c r="O29" s="91"/>
      <c r="P29" s="91"/>
      <c r="Q29" s="91"/>
      <c r="R29" s="91"/>
      <c r="S29" s="91"/>
      <c r="T29" s="91"/>
      <c r="U29" s="91"/>
      <c r="V29" s="91"/>
      <c r="W29" s="91"/>
      <c r="X29" s="91"/>
      <c r="Y29" s="91"/>
      <c r="Z29" s="91"/>
    </row>
    <row r="30" spans="1:26">
      <c r="A30" s="192"/>
      <c r="B30" s="193"/>
      <c r="C30" s="193"/>
      <c r="D30" s="193"/>
      <c r="E30" s="193"/>
      <c r="F30" s="88"/>
      <c r="G30" s="88"/>
      <c r="H30" s="88"/>
      <c r="I30" s="88"/>
      <c r="J30" s="88"/>
      <c r="K30" s="88"/>
      <c r="L30" s="88"/>
      <c r="M30" s="92"/>
      <c r="N30" s="91"/>
      <c r="O30" s="91"/>
      <c r="P30" s="91"/>
      <c r="Q30" s="91"/>
      <c r="R30" s="91"/>
      <c r="S30" s="91"/>
      <c r="T30" s="91"/>
      <c r="U30" s="91"/>
      <c r="V30" s="91"/>
      <c r="W30" s="91"/>
      <c r="X30" s="91"/>
      <c r="Y30" s="91"/>
      <c r="Z30" s="91"/>
    </row>
    <row r="31" spans="1:26">
      <c r="A31" s="193"/>
      <c r="B31" s="193"/>
      <c r="C31" s="193"/>
      <c r="D31" s="193"/>
      <c r="E31" s="193"/>
      <c r="F31" s="88"/>
      <c r="G31" s="88"/>
      <c r="H31" s="88"/>
      <c r="I31" s="88"/>
      <c r="J31" s="88"/>
      <c r="K31" s="88"/>
      <c r="L31" s="88"/>
      <c r="M31" s="92"/>
      <c r="N31" s="91"/>
      <c r="O31" s="91"/>
      <c r="P31" s="91"/>
      <c r="Q31" s="91"/>
      <c r="R31" s="91"/>
      <c r="S31" s="91"/>
      <c r="T31" s="91"/>
      <c r="U31" s="91"/>
      <c r="V31" s="91"/>
      <c r="W31" s="91"/>
      <c r="X31" s="91"/>
      <c r="Y31" s="91"/>
      <c r="Z31" s="91"/>
    </row>
    <row r="32" spans="1:26">
      <c r="A32" s="88"/>
      <c r="B32" s="88"/>
      <c r="C32" s="88"/>
      <c r="D32" s="88"/>
      <c r="E32" s="88"/>
      <c r="F32" s="88"/>
      <c r="G32" s="88"/>
      <c r="H32" s="88"/>
      <c r="I32" s="88"/>
      <c r="J32" s="88"/>
      <c r="K32" s="88"/>
      <c r="L32" s="88"/>
      <c r="M32" s="92"/>
      <c r="N32" s="91"/>
      <c r="O32" s="91"/>
      <c r="P32" s="91"/>
      <c r="Q32" s="91"/>
      <c r="R32" s="91"/>
      <c r="S32" s="91"/>
      <c r="T32" s="91"/>
      <c r="U32" s="91"/>
      <c r="V32" s="91"/>
      <c r="W32" s="91"/>
      <c r="X32" s="91"/>
      <c r="Y32" s="91"/>
      <c r="Z32" s="91"/>
    </row>
    <row r="33" spans="1:12">
      <c r="A33" s="88"/>
      <c r="B33" s="88"/>
      <c r="C33" s="88"/>
      <c r="D33" s="88"/>
      <c r="E33" s="88"/>
      <c r="F33" s="88"/>
      <c r="G33" s="88"/>
      <c r="H33" s="88"/>
      <c r="I33" s="88"/>
      <c r="J33" s="88"/>
      <c r="K33" s="88"/>
      <c r="L33" s="88"/>
    </row>
    <row r="34" spans="1:12">
      <c r="A34" s="88"/>
      <c r="B34" s="88"/>
      <c r="C34" s="88"/>
      <c r="D34" s="88"/>
      <c r="E34" s="88"/>
      <c r="F34" s="88"/>
      <c r="G34" s="88"/>
      <c r="H34" s="88"/>
      <c r="I34" s="88"/>
      <c r="J34" s="88"/>
      <c r="K34" s="88"/>
      <c r="L34" s="88"/>
    </row>
    <row r="35" spans="1:12">
      <c r="A35" s="88"/>
      <c r="B35" s="88"/>
      <c r="C35" s="88"/>
      <c r="D35" s="88"/>
      <c r="E35" s="88"/>
      <c r="F35" s="88"/>
      <c r="G35" s="88"/>
      <c r="H35" s="88"/>
      <c r="I35" s="88"/>
      <c r="J35" s="88"/>
      <c r="K35" s="88"/>
      <c r="L35" s="88"/>
    </row>
    <row r="36" spans="1:12">
      <c r="A36" s="88"/>
      <c r="B36" s="88"/>
      <c r="C36" s="88"/>
      <c r="D36" s="88"/>
      <c r="E36" s="88"/>
      <c r="F36" s="88"/>
      <c r="G36" s="88"/>
      <c r="H36" s="88"/>
      <c r="I36" s="88"/>
      <c r="J36" s="88"/>
      <c r="K36" s="88"/>
      <c r="L36" s="88"/>
    </row>
    <row r="37" spans="1:12">
      <c r="A37" s="88"/>
      <c r="B37" s="88"/>
      <c r="C37" s="88"/>
      <c r="D37" s="88"/>
      <c r="E37" s="88"/>
      <c r="F37" s="88"/>
      <c r="G37" s="88"/>
      <c r="H37" s="88"/>
      <c r="I37" s="88"/>
      <c r="J37" s="88"/>
      <c r="K37" s="88"/>
      <c r="L37" s="88"/>
    </row>
    <row r="38" spans="1:12">
      <c r="A38" s="88"/>
      <c r="B38" s="88"/>
      <c r="C38" s="88"/>
      <c r="D38" s="88"/>
      <c r="E38" s="88"/>
      <c r="F38" s="88"/>
      <c r="G38" s="88"/>
      <c r="H38" s="88"/>
      <c r="I38" s="88"/>
      <c r="J38" s="88"/>
      <c r="K38" s="88"/>
      <c r="L38" s="88"/>
    </row>
    <row r="39" spans="1:12">
      <c r="A39" s="88"/>
      <c r="B39" s="88"/>
      <c r="C39" s="88"/>
      <c r="D39" s="88"/>
      <c r="E39" s="88"/>
      <c r="F39" s="88"/>
      <c r="G39" s="88"/>
      <c r="H39" s="88"/>
      <c r="I39" s="88"/>
      <c r="J39" s="88"/>
      <c r="K39" s="88"/>
      <c r="L39" s="88"/>
    </row>
    <row r="40" spans="1:12">
      <c r="A40" s="88"/>
      <c r="B40" s="88"/>
      <c r="C40" s="88"/>
      <c r="D40" s="88"/>
      <c r="E40" s="88"/>
      <c r="F40" s="88"/>
      <c r="G40" s="88"/>
      <c r="H40" s="88"/>
      <c r="I40" s="88"/>
      <c r="J40" s="88"/>
      <c r="K40" s="88"/>
      <c r="L40" s="88"/>
    </row>
    <row r="41" spans="1:12">
      <c r="A41" s="88"/>
      <c r="B41" s="88"/>
      <c r="C41" s="88"/>
      <c r="D41" s="88"/>
      <c r="E41" s="88"/>
      <c r="F41" s="88"/>
      <c r="G41" s="88"/>
      <c r="H41" s="88"/>
      <c r="I41" s="88"/>
      <c r="J41" s="88"/>
      <c r="K41" s="88"/>
      <c r="L41" s="88"/>
    </row>
    <row r="42" spans="1:12">
      <c r="A42" s="88"/>
      <c r="B42" s="88"/>
      <c r="C42" s="88"/>
      <c r="D42" s="88"/>
      <c r="E42" s="88"/>
      <c r="F42" s="88"/>
      <c r="G42" s="88"/>
      <c r="H42" s="88"/>
      <c r="I42" s="88"/>
      <c r="J42" s="88"/>
      <c r="K42" s="88"/>
      <c r="L42" s="88"/>
    </row>
    <row r="43" spans="1:12">
      <c r="A43" s="88"/>
      <c r="B43" s="88"/>
      <c r="C43" s="88"/>
      <c r="D43" s="88"/>
      <c r="E43" s="88"/>
      <c r="F43" s="88"/>
      <c r="G43" s="88"/>
      <c r="H43" s="88"/>
      <c r="I43" s="88"/>
      <c r="J43" s="88"/>
      <c r="K43" s="88"/>
      <c r="L43" s="88"/>
    </row>
    <row r="44" spans="1:12">
      <c r="A44" s="88"/>
      <c r="B44" s="88"/>
      <c r="C44" s="88"/>
      <c r="D44" s="88"/>
      <c r="E44" s="88"/>
      <c r="F44" s="88"/>
      <c r="G44" s="88"/>
      <c r="H44" s="88"/>
      <c r="I44" s="88"/>
      <c r="J44" s="88"/>
      <c r="K44" s="88"/>
      <c r="L44" s="88"/>
    </row>
    <row r="45" spans="1:12">
      <c r="A45" s="90"/>
      <c r="B45" s="89"/>
      <c r="C45" s="89"/>
      <c r="D45" s="89"/>
      <c r="E45" s="88"/>
      <c r="F45" s="88"/>
      <c r="G45" s="88"/>
      <c r="H45" s="88"/>
      <c r="I45" s="88"/>
      <c r="J45" s="88"/>
      <c r="K45" s="88"/>
      <c r="L45" s="88"/>
    </row>
    <row r="46" spans="1:12">
      <c r="B46" s="89"/>
      <c r="C46" s="89"/>
      <c r="D46" s="89"/>
      <c r="E46" s="88"/>
      <c r="F46" s="88"/>
      <c r="G46" s="88"/>
      <c r="H46" s="88"/>
      <c r="I46" s="88"/>
      <c r="J46" s="88"/>
      <c r="K46" s="88"/>
      <c r="L46" s="88"/>
    </row>
    <row r="47" spans="1:12">
      <c r="A47" s="88"/>
      <c r="B47" s="88"/>
      <c r="C47" s="88"/>
      <c r="D47" s="88"/>
      <c r="E47" s="88"/>
      <c r="F47" s="88"/>
      <c r="G47" s="88"/>
      <c r="H47" s="88"/>
      <c r="I47" s="88"/>
      <c r="J47" s="88"/>
      <c r="K47" s="88"/>
      <c r="L47" s="88"/>
    </row>
    <row r="48" spans="1:12">
      <c r="A48" s="88"/>
      <c r="B48" s="88"/>
      <c r="C48" s="88"/>
      <c r="D48" s="88"/>
      <c r="E48" s="88"/>
      <c r="F48" s="88"/>
      <c r="G48" s="88"/>
      <c r="H48" s="88"/>
      <c r="I48" s="88"/>
      <c r="J48" s="88"/>
      <c r="K48" s="88"/>
      <c r="L48" s="88"/>
    </row>
    <row r="49" spans="1:12">
      <c r="A49" s="88"/>
      <c r="B49" s="88"/>
      <c r="C49" s="88"/>
      <c r="D49" s="88"/>
      <c r="E49" s="88"/>
      <c r="F49" s="88"/>
      <c r="G49" s="88"/>
      <c r="H49" s="88"/>
      <c r="I49" s="88"/>
      <c r="J49" s="88"/>
      <c r="K49" s="88"/>
      <c r="L49" s="88"/>
    </row>
    <row r="50" spans="1:12">
      <c r="A50" s="88"/>
      <c r="B50" s="88"/>
      <c r="C50" s="88"/>
      <c r="D50" s="88"/>
      <c r="E50" s="88"/>
      <c r="F50" s="88"/>
      <c r="G50" s="88"/>
      <c r="H50" s="88"/>
      <c r="I50" s="88"/>
      <c r="J50" s="88"/>
      <c r="K50" s="88"/>
      <c r="L50" s="88"/>
    </row>
    <row r="51" spans="1:12">
      <c r="A51" s="88"/>
      <c r="B51" s="88"/>
      <c r="C51" s="88"/>
      <c r="D51" s="88"/>
      <c r="E51" s="88"/>
      <c r="F51" s="88"/>
      <c r="G51" s="88"/>
      <c r="H51" s="88"/>
      <c r="I51" s="88"/>
      <c r="J51" s="88"/>
      <c r="K51" s="88"/>
      <c r="L51" s="88"/>
    </row>
    <row r="52" spans="1:12">
      <c r="A52" s="88"/>
      <c r="B52" s="88"/>
      <c r="C52" s="88"/>
      <c r="D52" s="88"/>
      <c r="E52" s="88"/>
      <c r="F52" s="88"/>
      <c r="G52" s="88"/>
      <c r="H52" s="88"/>
      <c r="I52" s="88"/>
      <c r="J52" s="88"/>
      <c r="K52" s="88"/>
      <c r="L52" s="88"/>
    </row>
    <row r="53" spans="1:12">
      <c r="A53" s="88"/>
      <c r="B53" s="88"/>
      <c r="C53" s="88"/>
      <c r="D53" s="88"/>
      <c r="E53" s="88"/>
      <c r="F53" s="88"/>
      <c r="G53" s="88"/>
      <c r="H53" s="88"/>
      <c r="I53" s="88"/>
      <c r="J53" s="88"/>
      <c r="K53" s="88"/>
      <c r="L53" s="88"/>
    </row>
    <row r="54" spans="1:12">
      <c r="A54" s="88"/>
      <c r="B54" s="88"/>
      <c r="C54" s="88"/>
      <c r="D54" s="88"/>
      <c r="E54" s="88"/>
      <c r="F54" s="88"/>
      <c r="G54" s="88"/>
      <c r="H54" s="88"/>
      <c r="I54" s="88"/>
      <c r="J54" s="88"/>
      <c r="K54" s="88"/>
      <c r="L54" s="88"/>
    </row>
    <row r="55" spans="1:12">
      <c r="A55" s="88"/>
      <c r="B55" s="88"/>
      <c r="C55" s="88"/>
      <c r="D55" s="88"/>
      <c r="E55" s="88"/>
      <c r="F55" s="88"/>
      <c r="G55" s="88"/>
      <c r="H55" s="88"/>
      <c r="I55" s="88"/>
      <c r="J55" s="88"/>
      <c r="K55" s="88"/>
      <c r="L55" s="88"/>
    </row>
    <row r="56" spans="1:12">
      <c r="E56" s="89"/>
      <c r="F56" s="89"/>
      <c r="G56" s="89"/>
      <c r="H56" s="89"/>
      <c r="I56" s="89"/>
      <c r="J56" s="89"/>
      <c r="K56" s="89"/>
      <c r="L56" s="89"/>
    </row>
    <row r="57" spans="1:12">
      <c r="A57" s="88"/>
      <c r="B57" s="88"/>
      <c r="C57" s="88"/>
      <c r="D57" s="88"/>
      <c r="E57" s="88"/>
      <c r="F57" s="88"/>
      <c r="G57" s="88"/>
      <c r="H57" s="88"/>
      <c r="I57" s="88"/>
      <c r="J57" s="88"/>
      <c r="K57" s="88"/>
      <c r="L57" s="88"/>
    </row>
    <row r="58" spans="1:12">
      <c r="A58" s="88"/>
      <c r="B58" s="88"/>
      <c r="C58" s="88"/>
      <c r="D58" s="88"/>
      <c r="E58" s="88"/>
      <c r="F58" s="88"/>
      <c r="G58" s="88"/>
      <c r="H58" s="88"/>
      <c r="I58" s="88"/>
      <c r="J58" s="88"/>
      <c r="K58" s="88"/>
      <c r="L58" s="88"/>
    </row>
    <row r="59" spans="1:12">
      <c r="A59" s="88"/>
      <c r="B59" s="88"/>
      <c r="C59" s="88"/>
      <c r="D59" s="88"/>
      <c r="E59" s="88"/>
      <c r="F59" s="88"/>
      <c r="G59" s="88"/>
      <c r="H59" s="88"/>
      <c r="I59" s="88"/>
      <c r="J59" s="88"/>
      <c r="K59" s="88"/>
      <c r="L59" s="88"/>
    </row>
    <row r="60" spans="1:12">
      <c r="A60" s="88"/>
      <c r="B60" s="88"/>
      <c r="C60" s="88"/>
      <c r="D60" s="88"/>
      <c r="E60" s="88"/>
      <c r="F60" s="88"/>
      <c r="G60" s="88"/>
      <c r="H60" s="88"/>
      <c r="I60" s="88"/>
      <c r="J60" s="88"/>
      <c r="K60" s="88"/>
      <c r="L60" s="88"/>
    </row>
    <row r="61" spans="1:12">
      <c r="A61" s="88"/>
      <c r="B61" s="88"/>
      <c r="C61" s="88"/>
      <c r="D61" s="88"/>
      <c r="E61" s="88"/>
      <c r="F61" s="88"/>
      <c r="G61" s="88"/>
      <c r="H61" s="88"/>
      <c r="I61" s="88"/>
      <c r="J61" s="88"/>
      <c r="K61" s="88"/>
      <c r="L61" s="88"/>
    </row>
    <row r="62" spans="1:12">
      <c r="A62" s="88"/>
      <c r="B62" s="88"/>
      <c r="C62" s="88"/>
      <c r="D62" s="88"/>
      <c r="E62" s="88"/>
      <c r="F62" s="88"/>
      <c r="G62" s="88"/>
      <c r="H62" s="88"/>
      <c r="I62" s="88"/>
      <c r="J62" s="88"/>
      <c r="K62" s="88"/>
      <c r="L62" s="88"/>
    </row>
    <row r="63" spans="1:12">
      <c r="A63" s="88"/>
      <c r="B63" s="88"/>
      <c r="C63" s="88"/>
      <c r="D63" s="88"/>
      <c r="E63" s="88"/>
      <c r="F63" s="88"/>
      <c r="G63" s="88"/>
      <c r="H63" s="88"/>
      <c r="I63" s="88"/>
      <c r="J63" s="88"/>
      <c r="K63" s="88"/>
      <c r="L63" s="88"/>
    </row>
    <row r="64" spans="1:12">
      <c r="A64" s="88"/>
      <c r="B64" s="88"/>
      <c r="C64" s="88"/>
      <c r="D64" s="88"/>
      <c r="E64" s="88"/>
      <c r="F64" s="88"/>
      <c r="G64" s="88"/>
      <c r="H64" s="88"/>
      <c r="I64" s="88"/>
      <c r="J64" s="88"/>
      <c r="K64" s="88"/>
      <c r="L64" s="88"/>
    </row>
    <row r="65" spans="1:12">
      <c r="A65" s="88"/>
      <c r="B65" s="88"/>
      <c r="C65" s="88"/>
      <c r="D65" s="88"/>
      <c r="E65" s="88"/>
      <c r="F65" s="88"/>
      <c r="G65" s="88"/>
      <c r="H65" s="88"/>
      <c r="I65" s="88"/>
      <c r="J65" s="88"/>
      <c r="K65" s="88"/>
      <c r="L65" s="88"/>
    </row>
    <row r="66" spans="1:12">
      <c r="A66" s="88"/>
      <c r="B66" s="88"/>
      <c r="C66" s="88"/>
      <c r="D66" s="88"/>
      <c r="E66" s="88"/>
      <c r="F66" s="88"/>
      <c r="G66" s="88"/>
      <c r="H66" s="88"/>
      <c r="I66" s="88"/>
      <c r="J66" s="88"/>
      <c r="K66" s="88"/>
      <c r="L66" s="88"/>
    </row>
    <row r="67" spans="1:12">
      <c r="A67" s="88"/>
      <c r="B67" s="88"/>
      <c r="C67" s="88"/>
      <c r="D67" s="88"/>
      <c r="E67" s="88"/>
      <c r="F67" s="88"/>
      <c r="G67" s="88"/>
      <c r="H67" s="88"/>
      <c r="I67" s="88"/>
      <c r="J67" s="88"/>
      <c r="K67" s="88"/>
      <c r="L67" s="88"/>
    </row>
    <row r="68" spans="1:12">
      <c r="A68" s="88"/>
      <c r="B68" s="88"/>
      <c r="C68" s="88"/>
      <c r="D68" s="88"/>
      <c r="E68" s="88"/>
      <c r="F68" s="88"/>
      <c r="G68" s="88"/>
      <c r="H68" s="88"/>
      <c r="I68" s="88"/>
      <c r="J68" s="88"/>
      <c r="K68" s="88"/>
      <c r="L68" s="88"/>
    </row>
    <row r="69" spans="1:12">
      <c r="A69" s="88"/>
      <c r="B69" s="88"/>
      <c r="C69" s="88"/>
      <c r="D69" s="88"/>
      <c r="E69" s="88"/>
      <c r="F69" s="88"/>
      <c r="G69" s="88"/>
      <c r="H69" s="88"/>
      <c r="I69" s="88"/>
      <c r="J69" s="88"/>
      <c r="K69" s="88"/>
      <c r="L69" s="88"/>
    </row>
    <row r="70" spans="1:12">
      <c r="A70" s="88"/>
      <c r="B70" s="88"/>
      <c r="C70" s="88"/>
      <c r="D70" s="88"/>
      <c r="E70" s="88"/>
      <c r="F70" s="88"/>
      <c r="G70" s="88"/>
      <c r="H70" s="88"/>
      <c r="I70" s="88"/>
      <c r="J70" s="88"/>
      <c r="K70" s="88"/>
      <c r="L70" s="88"/>
    </row>
    <row r="71" spans="1:12">
      <c r="A71" s="88"/>
      <c r="B71" s="88"/>
      <c r="C71" s="88"/>
      <c r="D71" s="88"/>
      <c r="E71" s="88"/>
      <c r="F71" s="88"/>
      <c r="G71" s="88"/>
      <c r="H71" s="88"/>
      <c r="I71" s="88"/>
      <c r="J71" s="88"/>
      <c r="K71" s="88"/>
      <c r="L71" s="88"/>
    </row>
    <row r="72" spans="1:12">
      <c r="A72" s="88"/>
      <c r="B72" s="88"/>
      <c r="C72" s="88"/>
      <c r="D72" s="88"/>
      <c r="E72" s="88"/>
      <c r="F72" s="88"/>
      <c r="G72" s="88"/>
      <c r="H72" s="88"/>
      <c r="I72" s="88"/>
      <c r="J72" s="88"/>
      <c r="K72" s="88"/>
      <c r="L72" s="88"/>
    </row>
    <row r="73" spans="1:12">
      <c r="A73" s="88"/>
      <c r="B73" s="88"/>
      <c r="C73" s="88"/>
      <c r="D73" s="88"/>
      <c r="E73" s="88"/>
      <c r="F73" s="88"/>
      <c r="G73" s="88"/>
      <c r="H73" s="88"/>
      <c r="I73" s="88"/>
      <c r="J73" s="88"/>
      <c r="K73" s="88"/>
      <c r="L73" s="88"/>
    </row>
    <row r="74" spans="1:12">
      <c r="A74" s="88"/>
      <c r="B74" s="88"/>
      <c r="C74" s="88"/>
      <c r="D74" s="88"/>
      <c r="E74" s="88"/>
      <c r="F74" s="88"/>
      <c r="G74" s="88"/>
      <c r="H74" s="88"/>
      <c r="I74" s="88"/>
      <c r="J74" s="88"/>
      <c r="K74" s="88"/>
      <c r="L74" s="88"/>
    </row>
    <row r="75" spans="1:12">
      <c r="A75" s="88"/>
      <c r="B75" s="88"/>
      <c r="C75" s="88"/>
      <c r="D75" s="88"/>
      <c r="E75" s="88"/>
      <c r="F75" s="88"/>
      <c r="G75" s="88"/>
      <c r="H75" s="88"/>
      <c r="I75" s="88"/>
      <c r="J75" s="88"/>
      <c r="K75" s="88"/>
      <c r="L75" s="88"/>
    </row>
    <row r="76" spans="1:12">
      <c r="A76" s="88"/>
      <c r="B76" s="88"/>
      <c r="C76" s="88"/>
      <c r="D76" s="88"/>
      <c r="E76" s="88"/>
      <c r="F76" s="88"/>
      <c r="G76" s="88"/>
      <c r="H76" s="88"/>
      <c r="I76" s="88"/>
      <c r="J76" s="88"/>
      <c r="K76" s="88"/>
      <c r="L76" s="88"/>
    </row>
    <row r="77" spans="1:12">
      <c r="A77" s="88"/>
      <c r="B77" s="88"/>
      <c r="C77" s="88"/>
      <c r="D77" s="88"/>
      <c r="E77" s="88"/>
      <c r="F77" s="88"/>
      <c r="G77" s="88"/>
      <c r="H77" s="88"/>
      <c r="I77" s="88"/>
      <c r="J77" s="88"/>
      <c r="K77" s="88"/>
      <c r="L77" s="88"/>
    </row>
    <row r="78" spans="1:12">
      <c r="A78" s="88"/>
      <c r="B78" s="88"/>
      <c r="C78" s="88"/>
      <c r="D78" s="88"/>
      <c r="E78" s="88"/>
      <c r="F78" s="88"/>
      <c r="G78" s="88"/>
      <c r="H78" s="88"/>
      <c r="I78" s="88"/>
      <c r="J78" s="88"/>
      <c r="K78" s="88"/>
      <c r="L78" s="88"/>
    </row>
    <row r="79" spans="1:12">
      <c r="A79" s="88"/>
      <c r="B79" s="88"/>
      <c r="C79" s="88"/>
      <c r="D79" s="88"/>
      <c r="E79" s="88"/>
      <c r="F79" s="88"/>
      <c r="G79" s="88"/>
      <c r="H79" s="88"/>
      <c r="I79" s="88"/>
      <c r="J79" s="88"/>
      <c r="K79" s="88"/>
      <c r="L79" s="88"/>
    </row>
    <row r="80" spans="1:12">
      <c r="A80" s="88"/>
      <c r="B80" s="88"/>
      <c r="C80" s="88"/>
      <c r="D80" s="88"/>
      <c r="E80" s="88"/>
      <c r="F80" s="88"/>
      <c r="G80" s="88"/>
      <c r="H80" s="88"/>
      <c r="I80" s="88"/>
      <c r="J80" s="88"/>
      <c r="K80" s="88"/>
      <c r="L80" s="88"/>
    </row>
    <row r="81" spans="1:12">
      <c r="A81" s="88"/>
      <c r="B81" s="88"/>
      <c r="C81" s="88"/>
      <c r="D81" s="88"/>
      <c r="E81" s="88"/>
      <c r="F81" s="88"/>
      <c r="G81" s="88"/>
      <c r="H81" s="88"/>
      <c r="I81" s="88"/>
      <c r="J81" s="88"/>
      <c r="K81" s="88"/>
      <c r="L81" s="88"/>
    </row>
    <row r="82" spans="1:12">
      <c r="A82" s="88"/>
      <c r="B82" s="88"/>
      <c r="C82" s="88"/>
      <c r="D82" s="88"/>
      <c r="E82" s="88"/>
      <c r="F82" s="88"/>
      <c r="G82" s="88"/>
      <c r="H82" s="88"/>
      <c r="I82" s="88"/>
      <c r="J82" s="88"/>
      <c r="K82" s="88"/>
      <c r="L82" s="88"/>
    </row>
    <row r="83" spans="1:12">
      <c r="A83" s="88"/>
      <c r="B83" s="88"/>
      <c r="C83" s="88"/>
      <c r="D83" s="88"/>
      <c r="E83" s="88"/>
      <c r="F83" s="88"/>
      <c r="G83" s="88"/>
      <c r="H83" s="88"/>
      <c r="I83" s="88"/>
      <c r="J83" s="88"/>
      <c r="K83" s="88"/>
      <c r="L83" s="88"/>
    </row>
    <row r="84" spans="1:12">
      <c r="A84" s="88"/>
      <c r="B84" s="88"/>
      <c r="C84" s="88"/>
      <c r="D84" s="88"/>
      <c r="E84" s="88"/>
      <c r="F84" s="88"/>
      <c r="G84" s="88"/>
      <c r="H84" s="88"/>
      <c r="I84" s="88"/>
      <c r="J84" s="88"/>
      <c r="K84" s="88"/>
      <c r="L84" s="88"/>
    </row>
    <row r="85" spans="1:12">
      <c r="A85" s="88"/>
      <c r="B85" s="88"/>
      <c r="C85" s="88"/>
      <c r="D85" s="88"/>
      <c r="E85" s="88"/>
      <c r="F85" s="88"/>
      <c r="G85" s="88"/>
      <c r="H85" s="88"/>
      <c r="I85" s="88"/>
      <c r="J85" s="88"/>
      <c r="K85" s="88"/>
      <c r="L85" s="88"/>
    </row>
    <row r="86" spans="1:12">
      <c r="A86" s="88"/>
      <c r="B86" s="88"/>
      <c r="C86" s="88"/>
      <c r="D86" s="88"/>
      <c r="E86" s="88"/>
      <c r="F86" s="88"/>
      <c r="G86" s="88"/>
      <c r="H86" s="88"/>
      <c r="I86" s="88"/>
      <c r="J86" s="88"/>
      <c r="K86" s="88"/>
      <c r="L86" s="88"/>
    </row>
    <row r="87" spans="1:12">
      <c r="A87" s="88"/>
      <c r="B87" s="88"/>
      <c r="C87" s="88"/>
      <c r="D87" s="88"/>
      <c r="E87" s="88"/>
      <c r="F87" s="88"/>
      <c r="G87" s="88"/>
      <c r="H87" s="88"/>
      <c r="I87" s="88"/>
      <c r="J87" s="88"/>
      <c r="K87" s="88"/>
      <c r="L87" s="88"/>
    </row>
    <row r="88" spans="1:12">
      <c r="A88" s="88"/>
      <c r="B88" s="88"/>
      <c r="C88" s="88"/>
      <c r="D88" s="88"/>
      <c r="E88" s="88"/>
      <c r="F88" s="88"/>
      <c r="G88" s="88"/>
      <c r="H88" s="88"/>
      <c r="I88" s="88"/>
      <c r="J88" s="88"/>
      <c r="K88" s="88"/>
      <c r="L88" s="88"/>
    </row>
    <row r="89" spans="1:12">
      <c r="A89" s="88"/>
      <c r="B89" s="88"/>
      <c r="C89" s="88"/>
      <c r="D89" s="88"/>
      <c r="E89" s="88"/>
      <c r="F89" s="88"/>
      <c r="G89" s="88"/>
      <c r="H89" s="88"/>
      <c r="I89" s="88"/>
      <c r="J89" s="88"/>
      <c r="K89" s="88"/>
      <c r="L89" s="88"/>
    </row>
    <row r="90" spans="1:12">
      <c r="A90" s="88"/>
      <c r="B90" s="88"/>
      <c r="C90" s="88"/>
      <c r="D90" s="88"/>
      <c r="E90" s="88"/>
      <c r="F90" s="88"/>
      <c r="G90" s="88"/>
      <c r="H90" s="88"/>
      <c r="I90" s="88"/>
      <c r="J90" s="88"/>
      <c r="K90" s="88"/>
      <c r="L90" s="88"/>
    </row>
    <row r="91" spans="1:12">
      <c r="A91" s="88"/>
      <c r="B91" s="88"/>
      <c r="C91" s="88"/>
      <c r="D91" s="88"/>
      <c r="E91" s="88"/>
      <c r="F91" s="88"/>
      <c r="G91" s="88"/>
      <c r="H91" s="88"/>
      <c r="I91" s="88"/>
      <c r="J91" s="88"/>
      <c r="K91" s="88"/>
      <c r="L91" s="88"/>
    </row>
    <row r="92" spans="1:12">
      <c r="A92" s="88"/>
      <c r="B92" s="88"/>
      <c r="C92" s="88"/>
      <c r="D92" s="88"/>
      <c r="E92" s="88"/>
      <c r="F92" s="88"/>
      <c r="G92" s="88"/>
      <c r="H92" s="88"/>
      <c r="I92" s="88"/>
      <c r="J92" s="88"/>
      <c r="K92" s="88"/>
      <c r="L92" s="88"/>
    </row>
    <row r="93" spans="1:12">
      <c r="A93" s="88"/>
      <c r="B93" s="88"/>
      <c r="C93" s="88"/>
      <c r="D93" s="88"/>
      <c r="E93" s="88"/>
      <c r="F93" s="88"/>
      <c r="G93" s="88"/>
      <c r="H93" s="88"/>
      <c r="I93" s="88"/>
      <c r="J93" s="88"/>
      <c r="K93" s="88"/>
      <c r="L93" s="88"/>
    </row>
    <row r="94" spans="1:12">
      <c r="A94" s="88"/>
      <c r="B94" s="88"/>
      <c r="C94" s="88"/>
      <c r="D94" s="88"/>
      <c r="E94" s="88"/>
      <c r="F94" s="88"/>
      <c r="G94" s="88"/>
      <c r="H94" s="88"/>
      <c r="I94" s="88"/>
      <c r="J94" s="88"/>
      <c r="K94" s="88"/>
      <c r="L94" s="88"/>
    </row>
    <row r="95" spans="1:12">
      <c r="A95" s="88"/>
      <c r="B95" s="88"/>
      <c r="C95" s="88"/>
      <c r="D95" s="88"/>
      <c r="E95" s="88"/>
      <c r="F95" s="88"/>
      <c r="G95" s="88"/>
      <c r="H95" s="88"/>
      <c r="I95" s="88"/>
      <c r="J95" s="88"/>
      <c r="K95" s="88"/>
      <c r="L95" s="88"/>
    </row>
    <row r="96" spans="1:12">
      <c r="A96" s="88"/>
      <c r="B96" s="88"/>
      <c r="C96" s="88"/>
      <c r="D96" s="88"/>
      <c r="E96" s="88"/>
      <c r="F96" s="88"/>
      <c r="G96" s="88"/>
      <c r="H96" s="88"/>
      <c r="I96" s="88"/>
      <c r="J96" s="88"/>
      <c r="K96" s="88"/>
      <c r="L96" s="88"/>
    </row>
    <row r="97" spans="1:12">
      <c r="A97" s="88"/>
      <c r="B97" s="88"/>
      <c r="C97" s="88"/>
      <c r="D97" s="88"/>
      <c r="E97" s="88"/>
      <c r="F97" s="88"/>
      <c r="G97" s="88"/>
      <c r="H97" s="88"/>
      <c r="I97" s="88"/>
      <c r="J97" s="88"/>
      <c r="K97" s="88"/>
      <c r="L97" s="88"/>
    </row>
    <row r="98" spans="1:12">
      <c r="A98" s="88"/>
      <c r="B98" s="88"/>
      <c r="C98" s="88"/>
      <c r="D98" s="88"/>
      <c r="E98" s="88"/>
      <c r="F98" s="88"/>
      <c r="G98" s="88"/>
      <c r="H98" s="88"/>
      <c r="I98" s="88"/>
      <c r="J98" s="88"/>
      <c r="K98" s="88"/>
      <c r="L98" s="88"/>
    </row>
    <row r="99" spans="1:12">
      <c r="A99" s="88"/>
      <c r="B99" s="88"/>
      <c r="C99" s="88"/>
      <c r="D99" s="88"/>
      <c r="E99" s="88"/>
      <c r="F99" s="88"/>
      <c r="G99" s="88"/>
      <c r="H99" s="88"/>
      <c r="I99" s="88"/>
      <c r="J99" s="88"/>
      <c r="K99" s="88"/>
      <c r="L99" s="88"/>
    </row>
    <row r="100" spans="1:12">
      <c r="A100" s="88"/>
      <c r="B100" s="88"/>
      <c r="C100" s="88"/>
      <c r="D100" s="88"/>
      <c r="E100" s="88"/>
      <c r="F100" s="88"/>
      <c r="G100" s="88"/>
      <c r="H100" s="88"/>
      <c r="I100" s="88"/>
      <c r="J100" s="88"/>
      <c r="K100" s="88"/>
      <c r="L100" s="88"/>
    </row>
    <row r="101" spans="1:12">
      <c r="A101" s="88"/>
      <c r="B101" s="88"/>
      <c r="C101" s="88"/>
      <c r="D101" s="88"/>
      <c r="E101" s="88"/>
      <c r="F101" s="88"/>
      <c r="G101" s="88"/>
      <c r="H101" s="88"/>
      <c r="I101" s="88"/>
      <c r="J101" s="88"/>
      <c r="K101" s="88"/>
      <c r="L101" s="88"/>
    </row>
    <row r="102" spans="1:12">
      <c r="A102" s="88"/>
      <c r="B102" s="88"/>
      <c r="C102" s="88"/>
      <c r="D102" s="88"/>
      <c r="E102" s="88"/>
      <c r="F102" s="88"/>
      <c r="G102" s="88"/>
      <c r="H102" s="88"/>
      <c r="I102" s="88"/>
      <c r="J102" s="88"/>
      <c r="K102" s="88"/>
      <c r="L102" s="88"/>
    </row>
    <row r="103" spans="1:12">
      <c r="A103" s="88"/>
      <c r="B103" s="88"/>
      <c r="C103" s="88"/>
      <c r="D103" s="88"/>
      <c r="E103" s="88"/>
      <c r="F103" s="88"/>
      <c r="G103" s="88"/>
      <c r="H103" s="88"/>
      <c r="I103" s="88"/>
      <c r="J103" s="88"/>
      <c r="K103" s="88"/>
      <c r="L103" s="88"/>
    </row>
    <row r="104" spans="1:12">
      <c r="A104" s="88"/>
      <c r="B104" s="88"/>
      <c r="C104" s="88"/>
      <c r="D104" s="88"/>
      <c r="E104" s="88"/>
      <c r="F104" s="88"/>
      <c r="G104" s="88"/>
      <c r="H104" s="88"/>
      <c r="I104" s="88"/>
      <c r="J104" s="88"/>
      <c r="K104" s="88"/>
      <c r="L104" s="88"/>
    </row>
    <row r="105" spans="1:12">
      <c r="A105" s="88"/>
      <c r="B105" s="88"/>
      <c r="C105" s="88"/>
      <c r="D105" s="88"/>
      <c r="E105" s="88"/>
      <c r="F105" s="88"/>
      <c r="G105" s="88"/>
      <c r="H105" s="88"/>
      <c r="I105" s="88"/>
      <c r="J105" s="88"/>
      <c r="K105" s="88"/>
      <c r="L105" s="88"/>
    </row>
    <row r="106" spans="1:12">
      <c r="A106" s="88"/>
      <c r="B106" s="88"/>
      <c r="C106" s="88"/>
      <c r="D106" s="88"/>
      <c r="E106" s="88"/>
      <c r="F106" s="88"/>
      <c r="G106" s="88"/>
      <c r="H106" s="88"/>
      <c r="I106" s="88"/>
      <c r="J106" s="88"/>
      <c r="K106" s="88"/>
      <c r="L106" s="88"/>
    </row>
    <row r="107" spans="1:12">
      <c r="A107" s="88"/>
      <c r="B107" s="88"/>
      <c r="C107" s="88"/>
      <c r="D107" s="88"/>
      <c r="E107" s="88"/>
      <c r="F107" s="88"/>
      <c r="G107" s="88"/>
      <c r="H107" s="88"/>
      <c r="I107" s="88"/>
      <c r="J107" s="88"/>
      <c r="K107" s="88"/>
      <c r="L107" s="88"/>
    </row>
    <row r="108" spans="1:12">
      <c r="A108" s="88"/>
      <c r="B108" s="88"/>
      <c r="C108" s="88"/>
      <c r="D108" s="88"/>
      <c r="E108" s="88"/>
      <c r="F108" s="88"/>
      <c r="G108" s="88"/>
      <c r="H108" s="88"/>
      <c r="I108" s="88"/>
      <c r="J108" s="88"/>
      <c r="K108" s="88"/>
      <c r="L108" s="88"/>
    </row>
    <row r="109" spans="1:12">
      <c r="A109" s="88"/>
      <c r="B109" s="88"/>
      <c r="C109" s="88"/>
      <c r="D109" s="88"/>
      <c r="E109" s="88"/>
      <c r="F109" s="88"/>
      <c r="G109" s="88"/>
      <c r="H109" s="88"/>
      <c r="I109" s="88"/>
      <c r="J109" s="88"/>
      <c r="K109" s="88"/>
      <c r="L109" s="88"/>
    </row>
    <row r="110" spans="1:12">
      <c r="A110" s="88"/>
      <c r="B110" s="88"/>
      <c r="C110" s="88"/>
      <c r="D110" s="88"/>
      <c r="E110" s="88"/>
      <c r="F110" s="88"/>
      <c r="G110" s="88"/>
      <c r="H110" s="88"/>
      <c r="I110" s="88"/>
      <c r="J110" s="88"/>
      <c r="K110" s="88"/>
      <c r="L110" s="88"/>
    </row>
    <row r="111" spans="1:12">
      <c r="A111" s="88"/>
      <c r="B111" s="88"/>
      <c r="C111" s="88"/>
      <c r="D111" s="88"/>
      <c r="E111" s="88"/>
      <c r="F111" s="88"/>
      <c r="G111" s="88"/>
      <c r="H111" s="88"/>
      <c r="I111" s="88"/>
      <c r="J111" s="88"/>
      <c r="K111" s="88"/>
      <c r="L111" s="88"/>
    </row>
    <row r="112" spans="1:12">
      <c r="A112" s="88"/>
      <c r="B112" s="88"/>
      <c r="C112" s="88"/>
      <c r="D112" s="88"/>
      <c r="E112" s="88"/>
      <c r="F112" s="88"/>
      <c r="G112" s="88"/>
      <c r="H112" s="88"/>
      <c r="I112" s="88"/>
      <c r="J112" s="88"/>
      <c r="K112" s="88"/>
      <c r="L112" s="88"/>
    </row>
    <row r="113" spans="1:12">
      <c r="A113" s="88"/>
      <c r="B113" s="88"/>
      <c r="C113" s="88"/>
      <c r="D113" s="88"/>
      <c r="E113" s="88"/>
      <c r="F113" s="88"/>
      <c r="G113" s="88"/>
      <c r="H113" s="88"/>
      <c r="I113" s="88"/>
      <c r="J113" s="88"/>
      <c r="K113" s="88"/>
      <c r="L113" s="88"/>
    </row>
    <row r="114" spans="1:12">
      <c r="A114" s="88"/>
      <c r="B114" s="88"/>
      <c r="C114" s="88"/>
      <c r="D114" s="88"/>
      <c r="E114" s="88"/>
      <c r="F114" s="88"/>
      <c r="G114" s="88"/>
      <c r="H114" s="88"/>
      <c r="I114" s="88"/>
      <c r="J114" s="88"/>
      <c r="K114" s="88"/>
      <c r="L114" s="88"/>
    </row>
    <row r="115" spans="1:12">
      <c r="A115" s="88"/>
      <c r="B115" s="88"/>
      <c r="C115" s="88"/>
      <c r="D115" s="88"/>
      <c r="E115" s="88"/>
      <c r="F115" s="88"/>
      <c r="G115" s="88"/>
      <c r="H115" s="88"/>
      <c r="I115" s="88"/>
      <c r="J115" s="88"/>
      <c r="K115" s="88"/>
      <c r="L115" s="88"/>
    </row>
    <row r="116" spans="1:12">
      <c r="A116" s="88"/>
      <c r="B116" s="88"/>
      <c r="C116" s="88"/>
      <c r="D116" s="88"/>
      <c r="E116" s="88"/>
      <c r="F116" s="88"/>
      <c r="G116" s="88"/>
      <c r="H116" s="88"/>
      <c r="I116" s="88"/>
      <c r="J116" s="88"/>
      <c r="K116" s="88"/>
      <c r="L116" s="88"/>
    </row>
    <row r="117" spans="1:12">
      <c r="A117" s="88"/>
      <c r="B117" s="88"/>
      <c r="C117" s="88"/>
      <c r="D117" s="88"/>
      <c r="E117" s="88"/>
      <c r="F117" s="88"/>
      <c r="G117" s="88"/>
      <c r="H117" s="88"/>
      <c r="I117" s="88"/>
      <c r="J117" s="88"/>
      <c r="K117" s="88"/>
      <c r="L117" s="88"/>
    </row>
    <row r="118" spans="1:12">
      <c r="A118" s="88"/>
      <c r="B118" s="88"/>
      <c r="C118" s="88"/>
      <c r="D118" s="88"/>
      <c r="E118" s="88"/>
      <c r="F118" s="88"/>
      <c r="G118" s="88"/>
      <c r="H118" s="88"/>
      <c r="I118" s="88"/>
      <c r="J118" s="88"/>
      <c r="K118" s="88"/>
      <c r="L118" s="88"/>
    </row>
    <row r="119" spans="1:12">
      <c r="A119" s="88"/>
      <c r="B119" s="88"/>
      <c r="C119" s="88"/>
      <c r="D119" s="88"/>
      <c r="E119" s="88"/>
      <c r="F119" s="88"/>
      <c r="G119" s="88"/>
      <c r="H119" s="88"/>
      <c r="I119" s="88"/>
      <c r="J119" s="88"/>
      <c r="K119" s="88"/>
      <c r="L119" s="88"/>
    </row>
    <row r="120" spans="1:12">
      <c r="A120" s="88"/>
      <c r="B120" s="88"/>
      <c r="C120" s="88"/>
      <c r="D120" s="88"/>
      <c r="E120" s="88"/>
      <c r="F120" s="88"/>
      <c r="G120" s="88"/>
      <c r="H120" s="88"/>
      <c r="I120" s="88"/>
      <c r="J120" s="88"/>
      <c r="K120" s="88"/>
      <c r="L120" s="88"/>
    </row>
    <row r="121" spans="1:12">
      <c r="A121" s="88"/>
      <c r="B121" s="88"/>
      <c r="C121" s="88"/>
      <c r="D121" s="88"/>
      <c r="E121" s="88"/>
      <c r="F121" s="88"/>
      <c r="G121" s="88"/>
      <c r="H121" s="88"/>
      <c r="I121" s="88"/>
      <c r="J121" s="88"/>
      <c r="K121" s="88"/>
      <c r="L121" s="88"/>
    </row>
    <row r="122" spans="1:12">
      <c r="A122" s="88"/>
      <c r="B122" s="88"/>
      <c r="C122" s="88"/>
      <c r="D122" s="88"/>
      <c r="E122" s="88"/>
      <c r="F122" s="88"/>
      <c r="G122" s="88"/>
      <c r="H122" s="88"/>
      <c r="I122" s="88"/>
      <c r="J122" s="88"/>
      <c r="K122" s="88"/>
      <c r="L122" s="88"/>
    </row>
    <row r="123" spans="1:12">
      <c r="A123" s="88"/>
      <c r="B123" s="88"/>
      <c r="C123" s="88"/>
      <c r="D123" s="88"/>
      <c r="E123" s="88"/>
      <c r="F123" s="88"/>
      <c r="G123" s="88"/>
      <c r="H123" s="88"/>
      <c r="I123" s="88"/>
      <c r="J123" s="88"/>
      <c r="K123" s="88"/>
      <c r="L123" s="88"/>
    </row>
    <row r="124" spans="1:12">
      <c r="A124" s="88"/>
      <c r="B124" s="88"/>
      <c r="C124" s="88"/>
      <c r="D124" s="88"/>
      <c r="E124" s="88"/>
      <c r="F124" s="88"/>
      <c r="G124" s="88"/>
      <c r="H124" s="88"/>
      <c r="I124" s="88"/>
      <c r="J124" s="88"/>
      <c r="K124" s="88"/>
      <c r="L124" s="88"/>
    </row>
    <row r="125" spans="1:12">
      <c r="A125" s="88"/>
      <c r="B125" s="88"/>
      <c r="C125" s="88"/>
      <c r="D125" s="88"/>
      <c r="E125" s="88"/>
      <c r="F125" s="88"/>
      <c r="G125" s="88"/>
      <c r="H125" s="88"/>
      <c r="I125" s="88"/>
      <c r="J125" s="88"/>
      <c r="K125" s="88"/>
      <c r="L125" s="88"/>
    </row>
  </sheetData>
  <mergeCells count="7">
    <mergeCell ref="A5:L5"/>
    <mergeCell ref="A30:E31"/>
    <mergeCell ref="C6:C7"/>
    <mergeCell ref="D6:F6"/>
    <mergeCell ref="K6:L6"/>
    <mergeCell ref="A6:B7"/>
    <mergeCell ref="G6:I6"/>
  </mergeCells>
  <phoneticPr fontId="4"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5"/>
  <sheetViews>
    <sheetView showGridLines="0" topLeftCell="A40" workbookViewId="0">
      <selection activeCell="J6" sqref="J6"/>
    </sheetView>
  </sheetViews>
  <sheetFormatPr defaultRowHeight="14.25"/>
  <cols>
    <col min="1" max="5" width="9" customWidth="1"/>
    <col min="8" max="8" width="12.375" customWidth="1"/>
    <col min="9" max="9" width="17.125" style="116" bestFit="1" customWidth="1"/>
    <col min="10" max="10" width="13.375" style="117" bestFit="1" customWidth="1"/>
    <col min="11" max="11" width="10.625" style="117" bestFit="1" customWidth="1"/>
    <col min="12" max="12" width="12.25" style="117" customWidth="1"/>
    <col min="13" max="13" width="11.5" style="120" bestFit="1" customWidth="1"/>
    <col min="14" max="14" width="8.125" style="120" bestFit="1" customWidth="1"/>
    <col min="15" max="15" width="9" customWidth="1"/>
    <col min="16" max="16" width="7.75" customWidth="1"/>
  </cols>
  <sheetData>
    <row r="1" spans="2:16">
      <c r="I1" s="114"/>
      <c r="J1" s="203" t="s">
        <v>117</v>
      </c>
      <c r="K1" s="203"/>
      <c r="L1" s="115" t="s">
        <v>124</v>
      </c>
      <c r="M1" s="204" t="s">
        <v>120</v>
      </c>
      <c r="N1" s="204"/>
      <c r="O1" s="204" t="s">
        <v>121</v>
      </c>
      <c r="P1" s="204"/>
    </row>
    <row r="2" spans="2:16" ht="24">
      <c r="E2" s="8"/>
      <c r="F2" s="8"/>
      <c r="G2" s="8"/>
      <c r="H2" s="119"/>
      <c r="I2" s="159" t="s">
        <v>35</v>
      </c>
      <c r="J2" s="154" t="s">
        <v>115</v>
      </c>
      <c r="K2" s="154" t="s">
        <v>116</v>
      </c>
      <c r="L2" s="154" t="s">
        <v>125</v>
      </c>
      <c r="M2" s="156" t="s">
        <v>118</v>
      </c>
      <c r="N2" s="156" t="s">
        <v>119</v>
      </c>
      <c r="O2" s="160" t="s">
        <v>122</v>
      </c>
      <c r="P2" s="160" t="s">
        <v>123</v>
      </c>
    </row>
    <row r="3" spans="2:16" ht="15.75">
      <c r="E3" s="8"/>
      <c r="F3" s="8"/>
      <c r="G3" s="8"/>
      <c r="I3" s="114">
        <v>41851</v>
      </c>
      <c r="J3" s="115">
        <v>21899.308300000001</v>
      </c>
      <c r="K3" s="115">
        <v>157.35550000000001</v>
      </c>
      <c r="L3" s="115"/>
      <c r="M3" s="161"/>
      <c r="N3" s="161"/>
      <c r="O3" s="161"/>
      <c r="P3" s="161"/>
    </row>
    <row r="4" spans="2:16">
      <c r="B4" s="73"/>
      <c r="I4" s="114">
        <v>41820</v>
      </c>
      <c r="J4" s="115">
        <v>17982.1708</v>
      </c>
      <c r="K4" s="115">
        <v>146.0025</v>
      </c>
      <c r="L4" s="115">
        <v>454.7</v>
      </c>
      <c r="M4" s="161">
        <v>46406.5</v>
      </c>
      <c r="N4" s="161">
        <v>36.94</v>
      </c>
      <c r="O4" s="161">
        <v>1394.3</v>
      </c>
      <c r="P4" s="161"/>
    </row>
    <row r="5" spans="2:16">
      <c r="B5" s="73"/>
      <c r="I5" s="114">
        <v>41790</v>
      </c>
      <c r="J5" s="115">
        <v>14000.2523</v>
      </c>
      <c r="K5" s="115">
        <v>179.7602</v>
      </c>
      <c r="L5" s="115">
        <v>253.9</v>
      </c>
      <c r="M5" s="161">
        <v>45419.5</v>
      </c>
      <c r="N5" s="161">
        <v>36.28</v>
      </c>
      <c r="O5" s="161">
        <v>810.9</v>
      </c>
      <c r="P5" s="161"/>
    </row>
    <row r="6" spans="2:16">
      <c r="I6" s="114">
        <v>41759</v>
      </c>
      <c r="J6" s="115">
        <v>9441.4302000000007</v>
      </c>
      <c r="K6" s="115">
        <v>158.01599999999999</v>
      </c>
      <c r="L6" s="115">
        <v>142</v>
      </c>
      <c r="M6" s="161">
        <v>44501.8</v>
      </c>
      <c r="N6" s="161">
        <v>35.9</v>
      </c>
      <c r="O6" s="161">
        <v>479.8</v>
      </c>
      <c r="P6" s="161"/>
    </row>
    <row r="7" spans="2:16" ht="15" customHeight="1">
      <c r="I7" s="114">
        <v>41729</v>
      </c>
      <c r="J7" s="115">
        <v>7176.7</v>
      </c>
      <c r="K7" s="115">
        <v>161.5</v>
      </c>
      <c r="L7" s="115">
        <v>284.3</v>
      </c>
      <c r="M7" s="161">
        <v>42978.6</v>
      </c>
      <c r="N7" s="161">
        <v>34.700000000000003</v>
      </c>
      <c r="O7" s="161">
        <v>279.3</v>
      </c>
      <c r="P7" s="162">
        <f t="shared" ref="P7" si="0">O7*100</f>
        <v>27930</v>
      </c>
    </row>
    <row r="8" spans="2:16">
      <c r="I8" s="114">
        <v>41698</v>
      </c>
      <c r="J8" s="115">
        <v>4156.2464</v>
      </c>
      <c r="K8" s="115">
        <v>136.90389999999999</v>
      </c>
      <c r="L8" s="115">
        <v>226.3</v>
      </c>
      <c r="M8" s="161">
        <v>41923.800000000003</v>
      </c>
      <c r="N8" s="161">
        <v>33.94</v>
      </c>
      <c r="O8" s="161">
        <v>134</v>
      </c>
      <c r="P8" s="162"/>
    </row>
    <row r="9" spans="2:16">
      <c r="I9" s="114">
        <v>41639</v>
      </c>
      <c r="J9" s="115">
        <v>14248.525299999999</v>
      </c>
      <c r="K9" s="115">
        <v>21.2316</v>
      </c>
      <c r="L9" s="115">
        <v>1111.7</v>
      </c>
      <c r="M9" s="161">
        <v>40161.1</v>
      </c>
      <c r="N9" s="161">
        <v>32.700000000000003</v>
      </c>
      <c r="O9" s="161"/>
      <c r="P9" s="162">
        <v>20010</v>
      </c>
    </row>
    <row r="10" spans="2:16">
      <c r="I10" s="114">
        <v>41608</v>
      </c>
      <c r="J10" s="115">
        <v>11858.0774</v>
      </c>
      <c r="K10" s="115">
        <v>15.2537</v>
      </c>
      <c r="L10" s="115">
        <v>335.2</v>
      </c>
      <c r="M10" s="161">
        <v>38687.800000000003</v>
      </c>
      <c r="N10" s="161">
        <v>31.6</v>
      </c>
      <c r="O10" s="161"/>
      <c r="P10" s="162"/>
    </row>
    <row r="11" spans="2:16">
      <c r="I11" s="114">
        <v>41578</v>
      </c>
      <c r="J11" s="115">
        <v>10617.266</v>
      </c>
      <c r="K11" s="115">
        <v>13.7151</v>
      </c>
      <c r="L11" s="115">
        <v>230.3</v>
      </c>
      <c r="M11" s="161">
        <v>37940.6</v>
      </c>
      <c r="N11" s="161">
        <v>31.2</v>
      </c>
      <c r="O11" s="161"/>
      <c r="P11" s="162"/>
    </row>
    <row r="12" spans="2:16">
      <c r="I12" s="114">
        <v>41547</v>
      </c>
      <c r="J12" s="115">
        <v>9404.1836000000003</v>
      </c>
      <c r="K12" s="115">
        <v>9.3699999999999992</v>
      </c>
      <c r="L12" s="115">
        <v>347.8</v>
      </c>
      <c r="M12" s="161">
        <v>36759.800000000003</v>
      </c>
      <c r="N12" s="161">
        <v>30.47</v>
      </c>
      <c r="O12" s="161"/>
      <c r="P12" s="162">
        <v>15769.999999999998</v>
      </c>
    </row>
    <row r="13" spans="2:16">
      <c r="I13" s="114">
        <v>41517</v>
      </c>
      <c r="J13" s="115">
        <v>8211.0764999999992</v>
      </c>
      <c r="K13" s="115">
        <v>4.5747</v>
      </c>
      <c r="L13" s="115">
        <v>215.6</v>
      </c>
      <c r="M13" s="161">
        <v>35129</v>
      </c>
      <c r="N13" s="161">
        <v>29.4</v>
      </c>
      <c r="O13" s="161"/>
      <c r="P13" s="162"/>
    </row>
    <row r="14" spans="2:16">
      <c r="I14" s="114">
        <v>41486</v>
      </c>
      <c r="J14" s="115">
        <v>6987.058</v>
      </c>
      <c r="K14" s="115">
        <v>-1.2089000000000001</v>
      </c>
      <c r="L14" s="115">
        <v>217.7</v>
      </c>
      <c r="M14" s="161">
        <v>33373.9</v>
      </c>
      <c r="N14" s="161">
        <v>28.16</v>
      </c>
      <c r="O14" s="161"/>
      <c r="P14" s="162"/>
    </row>
    <row r="15" spans="2:16">
      <c r="I15" s="114">
        <v>41455</v>
      </c>
      <c r="J15" s="115">
        <v>5789.4312</v>
      </c>
      <c r="K15" s="115">
        <v>-5.6936999999999998</v>
      </c>
      <c r="L15" s="115">
        <v>470.1</v>
      </c>
      <c r="M15" s="161">
        <v>31887</v>
      </c>
      <c r="N15" s="161">
        <v>27.1</v>
      </c>
      <c r="O15" s="161"/>
      <c r="P15" s="162">
        <v>12610</v>
      </c>
    </row>
    <row r="16" spans="2:16">
      <c r="I16" s="114">
        <v>41425</v>
      </c>
      <c r="J16" s="115">
        <v>4376.4119000000001</v>
      </c>
      <c r="K16" s="115">
        <v>-9.9749999999999996</v>
      </c>
      <c r="L16" s="115">
        <v>173.9</v>
      </c>
      <c r="M16" s="161">
        <v>30437.3</v>
      </c>
      <c r="N16" s="161">
        <v>26.1</v>
      </c>
      <c r="O16" s="161"/>
      <c r="P16" s="162"/>
    </row>
    <row r="17" spans="1:16">
      <c r="I17" s="114">
        <v>41394</v>
      </c>
      <c r="J17" s="115">
        <v>3450.8</v>
      </c>
      <c r="K17" s="115">
        <v>-8.1999999999999993</v>
      </c>
      <c r="L17" s="115">
        <v>164.5</v>
      </c>
      <c r="M17" s="161">
        <v>28874.3</v>
      </c>
      <c r="N17" s="161">
        <v>25</v>
      </c>
      <c r="O17" s="161"/>
      <c r="P17" s="162"/>
    </row>
    <row r="18" spans="1:16">
      <c r="I18" s="114">
        <v>41364</v>
      </c>
      <c r="J18" s="115">
        <v>2566.3000000000002</v>
      </c>
      <c r="K18" s="115">
        <v>10.4</v>
      </c>
      <c r="L18" s="115">
        <v>488</v>
      </c>
      <c r="M18" s="161">
        <v>27726.7</v>
      </c>
      <c r="N18" s="161">
        <v>24.2</v>
      </c>
      <c r="O18" s="161"/>
      <c r="P18" s="162">
        <v>9020</v>
      </c>
    </row>
    <row r="19" spans="1:16">
      <c r="I19" s="114">
        <v>41333</v>
      </c>
      <c r="J19" s="115">
        <v>1681.2208000000001</v>
      </c>
      <c r="K19" s="115">
        <v>27.23</v>
      </c>
      <c r="L19" s="115"/>
      <c r="M19" s="161">
        <v>25991.599999999999</v>
      </c>
      <c r="N19" s="161">
        <v>23</v>
      </c>
      <c r="O19" s="161"/>
      <c r="P19" s="162"/>
    </row>
    <row r="20" spans="1:16">
      <c r="I20" s="114">
        <v>41274</v>
      </c>
      <c r="J20" s="115">
        <v>11777.5</v>
      </c>
      <c r="K20" s="115">
        <v>41</v>
      </c>
      <c r="L20" s="115">
        <v>773.9</v>
      </c>
      <c r="M20" s="161">
        <v>24588</v>
      </c>
      <c r="N20" s="161">
        <v>21.9</v>
      </c>
      <c r="O20" s="161"/>
      <c r="P20" s="162">
        <v>6833</v>
      </c>
    </row>
    <row r="21" spans="1:16">
      <c r="I21" s="114">
        <v>41243</v>
      </c>
      <c r="J21" s="115">
        <v>10310.6</v>
      </c>
      <c r="K21" s="115">
        <v>36.799999999999997</v>
      </c>
      <c r="L21" s="115">
        <v>376.9</v>
      </c>
      <c r="M21" s="161">
        <v>23280.3</v>
      </c>
      <c r="N21" s="161">
        <v>20.9</v>
      </c>
      <c r="O21" s="161"/>
      <c r="P21" s="162"/>
    </row>
    <row r="22" spans="1:16">
      <c r="I22" s="114">
        <v>41213</v>
      </c>
      <c r="J22" s="115">
        <v>9355.7999999999993</v>
      </c>
      <c r="K22" s="115">
        <v>36.700000000000003</v>
      </c>
      <c r="L22" s="115">
        <v>210</v>
      </c>
      <c r="M22" s="161">
        <v>22048.6</v>
      </c>
      <c r="N22" s="161">
        <v>20</v>
      </c>
      <c r="O22" s="161"/>
      <c r="P22" s="162"/>
    </row>
    <row r="23" spans="1:16">
      <c r="I23" s="114">
        <v>41182</v>
      </c>
      <c r="J23" s="115">
        <v>8616.2999999999993</v>
      </c>
      <c r="K23" s="115">
        <v>37.5</v>
      </c>
      <c r="L23" s="115">
        <v>324.89999999999998</v>
      </c>
      <c r="M23" s="161">
        <v>21241.5</v>
      </c>
      <c r="N23" s="161">
        <v>19</v>
      </c>
      <c r="O23" s="161"/>
      <c r="P23" s="162">
        <v>4370</v>
      </c>
    </row>
    <row r="24" spans="1:16">
      <c r="A24" s="5"/>
      <c r="I24" s="114">
        <v>41152</v>
      </c>
      <c r="J24" s="115">
        <v>7868</v>
      </c>
      <c r="K24" s="115">
        <v>40.5</v>
      </c>
      <c r="L24" s="115">
        <v>240.9</v>
      </c>
      <c r="M24" s="161">
        <v>20263.900000000001</v>
      </c>
      <c r="N24" s="161">
        <v>18.7</v>
      </c>
      <c r="O24" s="161"/>
      <c r="P24" s="162"/>
    </row>
    <row r="25" spans="1:16">
      <c r="I25" s="114">
        <v>41121</v>
      </c>
      <c r="J25" s="115">
        <v>7086.2</v>
      </c>
      <c r="K25" s="115">
        <v>44.1</v>
      </c>
      <c r="L25" s="115">
        <v>201.6</v>
      </c>
      <c r="M25" s="161">
        <v>19255.7</v>
      </c>
      <c r="N25" s="161">
        <v>18</v>
      </c>
      <c r="O25" s="161"/>
      <c r="P25" s="162"/>
    </row>
    <row r="26" spans="1:16">
      <c r="I26" s="114">
        <v>41090</v>
      </c>
      <c r="J26" s="115">
        <v>6317.5</v>
      </c>
      <c r="K26" s="115">
        <v>30.8</v>
      </c>
      <c r="L26" s="115">
        <v>612.79999999999995</v>
      </c>
      <c r="M26" s="161">
        <v>18376.099999999999</v>
      </c>
      <c r="N26" s="161">
        <v>17.3</v>
      </c>
      <c r="O26" s="161"/>
      <c r="P26" s="162">
        <v>2770</v>
      </c>
    </row>
    <row r="27" spans="1:16">
      <c r="I27" s="114">
        <v>41060</v>
      </c>
      <c r="J27" s="115">
        <v>5000.6000000000004</v>
      </c>
      <c r="K27" s="115">
        <v>44.2</v>
      </c>
      <c r="L27" s="115">
        <v>212.7</v>
      </c>
      <c r="M27" s="161">
        <v>17575.3</v>
      </c>
      <c r="N27" s="161">
        <v>16.7</v>
      </c>
      <c r="O27" s="161"/>
      <c r="P27" s="162"/>
    </row>
    <row r="28" spans="1:16">
      <c r="I28" s="114">
        <v>41029</v>
      </c>
      <c r="J28" s="115">
        <v>3903.7</v>
      </c>
      <c r="K28" s="115">
        <v>57.8</v>
      </c>
      <c r="L28" s="115">
        <v>147.30000000000001</v>
      </c>
      <c r="M28" s="161">
        <v>16667.5</v>
      </c>
      <c r="N28" s="161">
        <v>16</v>
      </c>
      <c r="O28" s="161"/>
      <c r="P28" s="162"/>
    </row>
    <row r="29" spans="1:16">
      <c r="I29" s="114">
        <v>40999</v>
      </c>
      <c r="J29" s="115">
        <v>3024.5</v>
      </c>
      <c r="K29" s="115">
        <v>99.1</v>
      </c>
      <c r="L29" s="115">
        <v>326.39999999999998</v>
      </c>
      <c r="M29" s="161">
        <v>15897.1</v>
      </c>
      <c r="N29" s="161">
        <v>15.4</v>
      </c>
      <c r="O29" s="161"/>
      <c r="P29" s="162">
        <v>1780</v>
      </c>
    </row>
    <row r="30" spans="1:16">
      <c r="I30" s="114">
        <v>40968</v>
      </c>
      <c r="J30" s="115">
        <v>1281</v>
      </c>
      <c r="K30" s="115">
        <v>38.9</v>
      </c>
      <c r="L30" s="115"/>
      <c r="M30" s="161">
        <v>15206</v>
      </c>
      <c r="N30" s="161">
        <v>14.9</v>
      </c>
      <c r="O30" s="161"/>
      <c r="P30" s="162"/>
    </row>
    <row r="31" spans="1:16">
      <c r="I31" s="114">
        <v>40939</v>
      </c>
      <c r="J31" s="115">
        <v>553.60230000000001</v>
      </c>
      <c r="K31" s="115">
        <v>17.325600000000001</v>
      </c>
      <c r="L31" s="115"/>
      <c r="M31" s="161">
        <v>14391.9</v>
      </c>
      <c r="N31" s="161">
        <v>14.3</v>
      </c>
      <c r="O31" s="161"/>
      <c r="P31" s="162"/>
    </row>
    <row r="32" spans="1:16">
      <c r="I32" s="114">
        <v>40908</v>
      </c>
      <c r="J32" s="115">
        <v>6962.9</v>
      </c>
      <c r="K32" s="115">
        <v>5.2</v>
      </c>
      <c r="L32" s="115">
        <v>675.7</v>
      </c>
      <c r="M32" s="161">
        <v>13660</v>
      </c>
      <c r="N32" s="161">
        <v>13.7</v>
      </c>
      <c r="O32" s="161"/>
      <c r="P32" s="162">
        <v>1040</v>
      </c>
    </row>
    <row r="33" spans="9:16">
      <c r="I33" s="114">
        <v>40877</v>
      </c>
      <c r="J33" s="115">
        <v>6271.1</v>
      </c>
      <c r="K33" s="115">
        <v>10.3</v>
      </c>
      <c r="L33" s="115">
        <v>363.6</v>
      </c>
      <c r="M33" s="161">
        <v>12842.4</v>
      </c>
      <c r="N33" s="161">
        <v>13</v>
      </c>
      <c r="O33" s="161"/>
      <c r="P33" s="162"/>
    </row>
    <row r="34" spans="9:16">
      <c r="I34" s="114">
        <v>40847</v>
      </c>
      <c r="J34" s="115">
        <v>5718.9</v>
      </c>
      <c r="K34" s="115">
        <v>14</v>
      </c>
      <c r="L34" s="115">
        <v>217.7</v>
      </c>
      <c r="M34" s="161"/>
      <c r="N34" s="161">
        <v>12.2</v>
      </c>
      <c r="O34" s="161"/>
      <c r="P34" s="162"/>
    </row>
    <row r="35" spans="9:16">
      <c r="I35" s="114">
        <v>40816</v>
      </c>
      <c r="J35" s="115">
        <v>5262.6</v>
      </c>
      <c r="K35" s="115">
        <v>24.2</v>
      </c>
      <c r="L35" s="115">
        <v>381.3</v>
      </c>
      <c r="M35" s="161"/>
      <c r="N35" s="161">
        <v>11.5</v>
      </c>
      <c r="O35" s="161"/>
      <c r="P35" s="162">
        <v>450</v>
      </c>
    </row>
    <row r="36" spans="9:16">
      <c r="I36" s="114">
        <v>40786</v>
      </c>
      <c r="J36" s="115">
        <v>4823.8999999999996</v>
      </c>
      <c r="K36" s="115">
        <v>37.5</v>
      </c>
      <c r="L36" s="115">
        <v>105.2</v>
      </c>
      <c r="M36" s="161"/>
      <c r="N36" s="161">
        <v>10.8</v>
      </c>
      <c r="O36" s="161"/>
      <c r="P36" s="162"/>
    </row>
    <row r="37" spans="9:16">
      <c r="I37" s="114">
        <v>40755</v>
      </c>
      <c r="J37" s="115">
        <v>4219.1000000000004</v>
      </c>
      <c r="K37" s="115">
        <v>45.3</v>
      </c>
      <c r="L37" s="115">
        <v>156.6</v>
      </c>
      <c r="M37" s="161"/>
      <c r="N37" s="161">
        <v>10</v>
      </c>
      <c r="O37" s="161"/>
      <c r="P37" s="162"/>
    </row>
    <row r="38" spans="9:16">
      <c r="I38" s="114">
        <v>40724</v>
      </c>
      <c r="J38" s="115">
        <v>4106.7</v>
      </c>
      <c r="K38" s="115">
        <v>68.099999999999994</v>
      </c>
      <c r="L38" s="115">
        <v>647.6</v>
      </c>
      <c r="M38" s="161"/>
      <c r="N38" s="161">
        <v>9.4</v>
      </c>
      <c r="O38" s="161"/>
      <c r="P38" s="162">
        <v>220.00000000000003</v>
      </c>
    </row>
    <row r="39" spans="9:16">
      <c r="I39" s="114">
        <v>40694</v>
      </c>
      <c r="J39" s="115">
        <v>2884.3</v>
      </c>
      <c r="K39" s="115">
        <v>44.4</v>
      </c>
      <c r="L39" s="115">
        <v>187.1</v>
      </c>
      <c r="M39" s="161"/>
      <c r="N39" s="161">
        <v>8.6999999999999993</v>
      </c>
      <c r="O39" s="161"/>
      <c r="P39" s="162"/>
    </row>
    <row r="40" spans="9:16">
      <c r="I40" s="114">
        <v>40663</v>
      </c>
      <c r="J40" s="115">
        <v>2026.9</v>
      </c>
      <c r="K40" s="115">
        <v>27.3</v>
      </c>
      <c r="L40" s="115">
        <v>139</v>
      </c>
      <c r="M40" s="161"/>
      <c r="N40" s="161">
        <v>8.1</v>
      </c>
      <c r="O40" s="161"/>
      <c r="P40" s="162"/>
    </row>
    <row r="41" spans="9:16">
      <c r="I41" s="114">
        <v>40633</v>
      </c>
      <c r="J41" s="115">
        <v>1359.1</v>
      </c>
      <c r="K41" s="115">
        <v>27.1</v>
      </c>
      <c r="L41" s="115">
        <v>247.7</v>
      </c>
      <c r="M41" s="161"/>
      <c r="N41" s="161">
        <v>7.5</v>
      </c>
      <c r="O41" s="161"/>
      <c r="P41" s="162">
        <v>80</v>
      </c>
    </row>
    <row r="42" spans="9:16">
      <c r="I42" s="114">
        <v>40602</v>
      </c>
      <c r="J42" s="115">
        <v>842.5</v>
      </c>
      <c r="K42" s="115">
        <v>18.5</v>
      </c>
      <c r="L42" s="115">
        <v>99.7</v>
      </c>
      <c r="M42" s="161"/>
      <c r="N42" s="161">
        <v>7</v>
      </c>
      <c r="O42" s="161"/>
      <c r="P42" s="162"/>
    </row>
    <row r="43" spans="9:16">
      <c r="I43" s="114">
        <v>40574</v>
      </c>
      <c r="J43" s="115">
        <v>442.87740000000002</v>
      </c>
      <c r="K43" s="115">
        <v>19.7546</v>
      </c>
      <c r="L43" s="115">
        <v>110.2</v>
      </c>
      <c r="M43" s="161"/>
      <c r="N43" s="161">
        <v>6.4</v>
      </c>
      <c r="O43" s="161"/>
      <c r="P43" s="162"/>
    </row>
    <row r="44" spans="9:16">
      <c r="I44" s="114">
        <v>40543</v>
      </c>
      <c r="J44" s="115">
        <v>6593</v>
      </c>
      <c r="K44" s="115">
        <v>4.5999999999999996</v>
      </c>
      <c r="L44" s="115">
        <v>712.7</v>
      </c>
      <c r="M44" s="161"/>
      <c r="N44" s="161"/>
      <c r="O44" s="161"/>
      <c r="P44" s="162">
        <v>20</v>
      </c>
    </row>
    <row r="45" spans="9:16">
      <c r="I45" s="114">
        <v>40512</v>
      </c>
      <c r="J45" s="115">
        <v>5701.9</v>
      </c>
      <c r="K45" s="115">
        <v>-1</v>
      </c>
      <c r="L45" s="115">
        <v>416.5</v>
      </c>
      <c r="M45" s="161"/>
      <c r="N45" s="161"/>
      <c r="O45" s="161"/>
      <c r="P45" s="162"/>
    </row>
    <row r="46" spans="9:16">
      <c r="I46" s="114">
        <v>40482</v>
      </c>
      <c r="J46" s="115">
        <v>5070.6000000000004</v>
      </c>
      <c r="K46" s="115">
        <v>-3.6</v>
      </c>
      <c r="L46" s="115">
        <v>275.89999999999998</v>
      </c>
      <c r="M46" s="161"/>
      <c r="N46" s="161"/>
      <c r="O46" s="161"/>
      <c r="P46" s="162"/>
    </row>
    <row r="47" spans="9:16">
      <c r="I47" s="114">
        <v>40451</v>
      </c>
      <c r="J47" s="115">
        <v>4298.8999999999996</v>
      </c>
      <c r="K47" s="115">
        <v>-10.3</v>
      </c>
      <c r="L47" s="115">
        <v>337.9</v>
      </c>
      <c r="M47" s="161"/>
      <c r="N47" s="161"/>
      <c r="O47" s="161"/>
      <c r="P47" s="162"/>
    </row>
    <row r="48" spans="9:16">
      <c r="I48" s="114">
        <v>40421</v>
      </c>
      <c r="J48" s="115">
        <v>3539.1</v>
      </c>
      <c r="K48" s="115">
        <v>-16.399999999999999</v>
      </c>
      <c r="L48" s="115">
        <v>398.9</v>
      </c>
      <c r="M48" s="163"/>
      <c r="N48" s="163"/>
      <c r="O48" s="161"/>
      <c r="P48" s="162"/>
    </row>
    <row r="49" spans="9:16">
      <c r="I49" s="114">
        <v>40390</v>
      </c>
      <c r="J49" s="115">
        <v>1084.5999999999999</v>
      </c>
      <c r="K49" s="115">
        <v>-34.1</v>
      </c>
      <c r="L49" s="115">
        <v>140</v>
      </c>
      <c r="M49" s="163"/>
      <c r="N49" s="163"/>
      <c r="O49" s="161"/>
      <c r="P49" s="162"/>
    </row>
    <row r="50" spans="9:16">
      <c r="I50" s="114">
        <v>40359</v>
      </c>
      <c r="J50" s="115">
        <v>917.1</v>
      </c>
      <c r="K50" s="115">
        <v>-40.6</v>
      </c>
      <c r="L50" s="115">
        <v>308.39999999999998</v>
      </c>
      <c r="M50" s="163"/>
      <c r="N50" s="163"/>
      <c r="O50" s="161"/>
      <c r="P50" s="162"/>
    </row>
    <row r="51" spans="9:16">
      <c r="I51" s="114">
        <v>40329</v>
      </c>
      <c r="J51" s="115">
        <v>744.4</v>
      </c>
      <c r="K51" s="115">
        <v>-45.8</v>
      </c>
      <c r="L51" s="115">
        <v>142.5</v>
      </c>
      <c r="M51" s="163"/>
      <c r="N51" s="163"/>
      <c r="O51" s="161"/>
      <c r="P51" s="162"/>
    </row>
    <row r="52" spans="9:16">
      <c r="I52" s="114">
        <v>40298</v>
      </c>
      <c r="J52" s="115">
        <v>1003.2</v>
      </c>
      <c r="K52" s="115">
        <v>-40.6</v>
      </c>
      <c r="L52" s="115">
        <v>105.4</v>
      </c>
      <c r="M52" s="163"/>
      <c r="N52" s="163"/>
      <c r="O52" s="161"/>
      <c r="P52" s="162"/>
    </row>
    <row r="53" spans="9:16">
      <c r="I53" s="114">
        <v>40268</v>
      </c>
      <c r="J53" s="115">
        <v>460.4</v>
      </c>
      <c r="K53" s="115">
        <v>-41.3</v>
      </c>
      <c r="L53" s="115"/>
      <c r="M53" s="163"/>
      <c r="N53" s="163"/>
      <c r="O53" s="161"/>
      <c r="P53" s="162"/>
    </row>
    <row r="54" spans="9:16">
      <c r="I54" s="114">
        <v>40237</v>
      </c>
      <c r="J54" s="115">
        <v>255.4</v>
      </c>
      <c r="K54" s="115">
        <v>-19</v>
      </c>
      <c r="L54" s="115"/>
      <c r="M54" s="163"/>
      <c r="N54" s="163"/>
      <c r="O54" s="161"/>
      <c r="P54" s="162"/>
    </row>
    <row r="55" spans="9:16">
      <c r="I55" s="114">
        <v>40209</v>
      </c>
      <c r="J55" s="115">
        <v>120.3706</v>
      </c>
      <c r="K55" s="115">
        <v>13.2098</v>
      </c>
      <c r="L55" s="115"/>
      <c r="M55" s="163"/>
      <c r="N55" s="163"/>
      <c r="O55" s="161"/>
      <c r="P55" s="162"/>
    </row>
    <row r="56" spans="9:16">
      <c r="I56" s="114">
        <v>40178</v>
      </c>
      <c r="J56" s="115">
        <v>3021.58</v>
      </c>
      <c r="K56" s="115">
        <v>102.2</v>
      </c>
      <c r="L56" s="115">
        <v>951.5</v>
      </c>
      <c r="M56" s="163"/>
      <c r="N56" s="163"/>
      <c r="O56" s="161"/>
      <c r="P56" s="162"/>
    </row>
    <row r="57" spans="9:16">
      <c r="I57" s="114">
        <v>40147</v>
      </c>
      <c r="J57" s="115">
        <v>2750.11</v>
      </c>
      <c r="K57" s="115">
        <v>112.8</v>
      </c>
      <c r="L57" s="115">
        <v>449.2</v>
      </c>
      <c r="M57" s="163"/>
      <c r="N57" s="163"/>
      <c r="O57" s="161"/>
      <c r="P57" s="162"/>
    </row>
    <row r="58" spans="9:16">
      <c r="I58" s="114">
        <v>40117</v>
      </c>
      <c r="J58" s="115">
        <v>2596.33</v>
      </c>
      <c r="K58" s="115">
        <v>123.5</v>
      </c>
      <c r="L58" s="115">
        <v>245.7</v>
      </c>
      <c r="M58" s="163"/>
      <c r="N58" s="163"/>
      <c r="O58" s="161"/>
      <c r="P58" s="162"/>
    </row>
    <row r="59" spans="9:16">
      <c r="I59" s="114">
        <v>40086</v>
      </c>
      <c r="J59" s="115">
        <v>2475.7399999999998</v>
      </c>
      <c r="K59" s="115">
        <v>136.1</v>
      </c>
      <c r="L59" s="115">
        <v>358</v>
      </c>
      <c r="M59" s="163"/>
      <c r="N59" s="163"/>
      <c r="O59" s="161"/>
      <c r="P59" s="162"/>
    </row>
    <row r="60" spans="9:16">
      <c r="I60" s="114">
        <v>40056</v>
      </c>
      <c r="J60" s="115">
        <v>2343</v>
      </c>
      <c r="K60" s="115">
        <v>147.4</v>
      </c>
      <c r="L60" s="115">
        <v>230.6</v>
      </c>
      <c r="M60" s="163"/>
      <c r="N60" s="163"/>
      <c r="O60" s="161"/>
      <c r="P60" s="162"/>
    </row>
    <row r="61" spans="9:16">
      <c r="I61" s="114">
        <v>40025</v>
      </c>
      <c r="J61" s="115">
        <v>2233.3000000000002</v>
      </c>
      <c r="K61" s="115">
        <v>159.1</v>
      </c>
      <c r="L61" s="115">
        <v>198.5</v>
      </c>
      <c r="M61" s="163"/>
      <c r="N61" s="163"/>
      <c r="O61" s="161"/>
      <c r="P61" s="162"/>
    </row>
    <row r="62" spans="9:16">
      <c r="I62" s="114">
        <v>39994</v>
      </c>
      <c r="J62" s="115">
        <v>2153.73</v>
      </c>
      <c r="K62" s="115">
        <v>193.7</v>
      </c>
      <c r="L62" s="115">
        <v>414.2</v>
      </c>
      <c r="M62" s="163"/>
      <c r="N62" s="163"/>
      <c r="O62" s="161"/>
      <c r="P62" s="162"/>
    </row>
    <row r="63" spans="9:16">
      <c r="I63" s="114">
        <v>39964</v>
      </c>
      <c r="J63" s="115">
        <v>2018.61</v>
      </c>
      <c r="K63" s="115">
        <v>306</v>
      </c>
      <c r="L63" s="115">
        <v>229.4</v>
      </c>
      <c r="M63" s="163"/>
      <c r="N63" s="163"/>
      <c r="O63" s="161"/>
      <c r="P63" s="162"/>
    </row>
    <row r="64" spans="9:16">
      <c r="L64" s="158"/>
    </row>
    <row r="65" spans="1:9" ht="15.75">
      <c r="A65" s="5" t="s">
        <v>126</v>
      </c>
      <c r="B65" s="10"/>
      <c r="C65" s="10"/>
      <c r="I65" s="118"/>
    </row>
  </sheetData>
  <mergeCells count="3">
    <mergeCell ref="J1:K1"/>
    <mergeCell ref="M1:N1"/>
    <mergeCell ref="O1:P1"/>
  </mergeCells>
  <phoneticPr fontId="7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workbookViewId="0">
      <selection activeCell="A8" sqref="A8:L8"/>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24.75" customHeight="1" thickBot="1">
      <c r="A4" s="205" t="s">
        <v>216</v>
      </c>
      <c r="B4" s="206"/>
      <c r="C4" s="206"/>
      <c r="D4" s="206"/>
      <c r="E4" s="206"/>
      <c r="F4" s="206"/>
      <c r="G4" s="206"/>
      <c r="H4" s="206"/>
      <c r="I4" s="206"/>
      <c r="J4" s="206"/>
      <c r="K4" s="206"/>
      <c r="L4" s="207"/>
    </row>
    <row r="5" spans="1:29" s="84" customFormat="1" ht="15" thickBot="1">
      <c r="A5" s="209" t="s">
        <v>392</v>
      </c>
      <c r="B5" s="210"/>
      <c r="C5" s="210"/>
      <c r="D5" s="210"/>
      <c r="E5" s="210"/>
      <c r="F5" s="210"/>
      <c r="G5" s="210"/>
      <c r="H5" s="210"/>
      <c r="I5" s="210"/>
      <c r="J5" s="210"/>
      <c r="K5" s="210"/>
      <c r="L5" s="211"/>
    </row>
    <row r="6" spans="1:29" s="84" customFormat="1" ht="51" customHeight="1" thickBot="1">
      <c r="A6" s="212" t="s">
        <v>457</v>
      </c>
      <c r="B6" s="213"/>
      <c r="C6" s="213"/>
      <c r="D6" s="213"/>
      <c r="E6" s="213"/>
      <c r="F6" s="213"/>
      <c r="G6" s="213"/>
      <c r="H6" s="213"/>
      <c r="I6" s="213"/>
      <c r="J6" s="213"/>
      <c r="K6" s="213"/>
      <c r="L6" s="214"/>
    </row>
    <row r="7" spans="1:29" s="84" customFormat="1" ht="15" thickBot="1">
      <c r="A7" s="209" t="s">
        <v>427</v>
      </c>
      <c r="B7" s="210"/>
      <c r="C7" s="210"/>
      <c r="D7" s="210"/>
      <c r="E7" s="210"/>
      <c r="F7" s="210"/>
      <c r="G7" s="210"/>
      <c r="H7" s="210"/>
      <c r="I7" s="210"/>
      <c r="J7" s="210"/>
      <c r="K7" s="210"/>
      <c r="L7" s="211"/>
    </row>
    <row r="8" spans="1:29" s="84" customFormat="1" ht="64.5" customHeight="1" thickBot="1">
      <c r="A8" s="212" t="s">
        <v>456</v>
      </c>
      <c r="B8" s="213"/>
      <c r="C8" s="213"/>
      <c r="D8" s="213"/>
      <c r="E8" s="213"/>
      <c r="F8" s="213"/>
      <c r="G8" s="213"/>
      <c r="H8" s="213"/>
      <c r="I8" s="213"/>
      <c r="J8" s="213"/>
      <c r="K8" s="213"/>
      <c r="L8" s="214"/>
    </row>
    <row r="9" spans="1:29" s="84" customFormat="1" ht="15" customHeight="1" thickBot="1">
      <c r="A9" s="209" t="s">
        <v>390</v>
      </c>
      <c r="B9" s="210"/>
      <c r="C9" s="210"/>
      <c r="D9" s="210"/>
      <c r="E9" s="210"/>
      <c r="F9" s="210"/>
      <c r="G9" s="210"/>
      <c r="H9" s="210"/>
      <c r="I9" s="210"/>
      <c r="J9" s="210"/>
      <c r="K9" s="210"/>
      <c r="L9" s="211"/>
    </row>
    <row r="10" spans="1:29" s="84" customFormat="1" ht="75" customHeight="1" thickBot="1">
      <c r="A10" s="212" t="s">
        <v>391</v>
      </c>
      <c r="B10" s="213"/>
      <c r="C10" s="213"/>
      <c r="D10" s="213"/>
      <c r="E10" s="213"/>
      <c r="F10" s="213"/>
      <c r="G10" s="213"/>
      <c r="H10" s="213"/>
      <c r="I10" s="213"/>
      <c r="J10" s="213"/>
      <c r="K10" s="213"/>
      <c r="L10" s="214"/>
      <c r="N10" s="129"/>
    </row>
    <row r="11" spans="1:29" s="84" customFormat="1" ht="15" thickBot="1">
      <c r="A11" s="209" t="s">
        <v>425</v>
      </c>
      <c r="B11" s="210"/>
      <c r="C11" s="210"/>
      <c r="D11" s="210"/>
      <c r="E11" s="210"/>
      <c r="F11" s="210"/>
      <c r="G11" s="210"/>
      <c r="H11" s="210"/>
      <c r="I11" s="210"/>
      <c r="J11" s="210"/>
      <c r="K11" s="210"/>
      <c r="L11" s="211"/>
    </row>
    <row r="12" spans="1:29" s="84" customFormat="1" ht="70.5" customHeight="1" thickBot="1">
      <c r="A12" s="212" t="s">
        <v>426</v>
      </c>
      <c r="B12" s="213"/>
      <c r="C12" s="213"/>
      <c r="D12" s="213"/>
      <c r="E12" s="213"/>
      <c r="F12" s="213"/>
      <c r="G12" s="213"/>
      <c r="H12" s="213"/>
      <c r="I12" s="213"/>
      <c r="J12" s="213"/>
      <c r="K12" s="213"/>
      <c r="L12" s="214"/>
    </row>
    <row r="13" spans="1:29" s="84" customFormat="1" ht="18" customHeight="1" thickBot="1">
      <c r="A13" s="209" t="s">
        <v>428</v>
      </c>
      <c r="B13" s="210"/>
      <c r="C13" s="210"/>
      <c r="D13" s="210"/>
      <c r="E13" s="210"/>
      <c r="F13" s="210"/>
      <c r="G13" s="210"/>
      <c r="H13" s="210"/>
      <c r="I13" s="210"/>
      <c r="J13" s="210"/>
      <c r="K13" s="210"/>
      <c r="L13" s="211"/>
    </row>
    <row r="14" spans="1:29" s="84" customFormat="1" ht="111.75" customHeight="1" thickBot="1">
      <c r="A14" s="212" t="s">
        <v>429</v>
      </c>
      <c r="B14" s="213"/>
      <c r="C14" s="213"/>
      <c r="D14" s="213"/>
      <c r="E14" s="213"/>
      <c r="F14" s="213"/>
      <c r="G14" s="213"/>
      <c r="H14" s="213"/>
      <c r="I14" s="213"/>
      <c r="J14" s="213"/>
      <c r="K14" s="213"/>
      <c r="L14" s="214"/>
    </row>
    <row r="15" spans="1:29" ht="16.5" customHeight="1" thickBot="1">
      <c r="A15" s="209" t="s">
        <v>430</v>
      </c>
      <c r="B15" s="215"/>
      <c r="C15" s="215"/>
      <c r="D15" s="215"/>
      <c r="E15" s="215"/>
      <c r="F15" s="215"/>
      <c r="G15" s="215"/>
      <c r="H15" s="215"/>
      <c r="I15" s="215"/>
      <c r="J15" s="215"/>
      <c r="K15" s="215"/>
      <c r="L15" s="216"/>
    </row>
    <row r="16" spans="1:29" ht="95.25" customHeight="1" thickBot="1">
      <c r="A16" s="212" t="s">
        <v>431</v>
      </c>
      <c r="B16" s="213"/>
      <c r="C16" s="213"/>
      <c r="D16" s="213"/>
      <c r="E16" s="213"/>
      <c r="F16" s="213"/>
      <c r="G16" s="213"/>
      <c r="H16" s="213"/>
      <c r="I16" s="213"/>
      <c r="J16" s="213"/>
      <c r="K16" s="213"/>
      <c r="L16" s="214"/>
    </row>
    <row r="17" spans="1:12" ht="12.75">
      <c r="A17" s="208"/>
      <c r="B17" s="208"/>
      <c r="C17" s="208"/>
      <c r="D17" s="208"/>
      <c r="E17" s="208"/>
      <c r="F17" s="208"/>
      <c r="G17" s="208"/>
      <c r="H17" s="208"/>
      <c r="I17" s="208"/>
      <c r="J17" s="208"/>
      <c r="K17" s="208"/>
      <c r="L17" s="208"/>
    </row>
    <row r="18" spans="1:12" ht="22.5" customHeight="1" thickBot="1">
      <c r="A18" s="205" t="s">
        <v>214</v>
      </c>
      <c r="B18" s="206"/>
      <c r="C18" s="206"/>
      <c r="D18" s="206"/>
      <c r="E18" s="206"/>
      <c r="F18" s="206"/>
      <c r="G18" s="206"/>
      <c r="H18" s="206"/>
      <c r="I18" s="206"/>
      <c r="J18" s="206"/>
      <c r="K18" s="206"/>
      <c r="L18" s="207"/>
    </row>
    <row r="19" spans="1:12" ht="16.5" customHeight="1" thickBot="1">
      <c r="A19" s="209" t="s">
        <v>405</v>
      </c>
      <c r="B19" s="210"/>
      <c r="C19" s="210"/>
      <c r="D19" s="210"/>
      <c r="E19" s="210"/>
      <c r="F19" s="210"/>
      <c r="G19" s="210"/>
      <c r="H19" s="210"/>
      <c r="I19" s="210"/>
      <c r="J19" s="210"/>
      <c r="K19" s="210"/>
      <c r="L19" s="211"/>
    </row>
    <row r="20" spans="1:12" ht="116.25" customHeight="1" thickBot="1">
      <c r="A20" s="212" t="s">
        <v>406</v>
      </c>
      <c r="B20" s="213"/>
      <c r="C20" s="213"/>
      <c r="D20" s="213"/>
      <c r="E20" s="213"/>
      <c r="F20" s="213"/>
      <c r="G20" s="213"/>
      <c r="H20" s="213"/>
      <c r="I20" s="213"/>
      <c r="J20" s="213"/>
      <c r="K20" s="213"/>
      <c r="L20" s="214"/>
    </row>
    <row r="21" spans="1:12" ht="17.25" customHeight="1" thickBot="1">
      <c r="A21" s="209" t="s">
        <v>409</v>
      </c>
      <c r="B21" s="210"/>
      <c r="C21" s="210"/>
      <c r="D21" s="210"/>
      <c r="E21" s="210"/>
      <c r="F21" s="210"/>
      <c r="G21" s="210"/>
      <c r="H21" s="210"/>
      <c r="I21" s="210"/>
      <c r="J21" s="210"/>
      <c r="K21" s="210"/>
      <c r="L21" s="211"/>
    </row>
    <row r="22" spans="1:12" ht="75" customHeight="1" thickBot="1">
      <c r="A22" s="212" t="s">
        <v>410</v>
      </c>
      <c r="B22" s="213"/>
      <c r="C22" s="213"/>
      <c r="D22" s="213"/>
      <c r="E22" s="213"/>
      <c r="F22" s="213"/>
      <c r="G22" s="213"/>
      <c r="H22" s="213"/>
      <c r="I22" s="213"/>
      <c r="J22" s="213"/>
      <c r="K22" s="213"/>
      <c r="L22" s="214"/>
    </row>
    <row r="23" spans="1:12" ht="17.25" customHeight="1" thickBot="1">
      <c r="A23" s="209" t="s">
        <v>411</v>
      </c>
      <c r="B23" s="210"/>
      <c r="C23" s="210"/>
      <c r="D23" s="210"/>
      <c r="E23" s="210"/>
      <c r="F23" s="210"/>
      <c r="G23" s="210"/>
      <c r="H23" s="210"/>
      <c r="I23" s="210"/>
      <c r="J23" s="210"/>
      <c r="K23" s="210"/>
      <c r="L23" s="211"/>
    </row>
    <row r="24" spans="1:12" ht="78.75" customHeight="1" thickBot="1">
      <c r="A24" s="212" t="s">
        <v>412</v>
      </c>
      <c r="B24" s="213"/>
      <c r="C24" s="213"/>
      <c r="D24" s="213"/>
      <c r="E24" s="213"/>
      <c r="F24" s="213"/>
      <c r="G24" s="213"/>
      <c r="H24" s="213"/>
      <c r="I24" s="213"/>
      <c r="J24" s="213"/>
      <c r="K24" s="213"/>
      <c r="L24" s="214"/>
    </row>
    <row r="25" spans="1:12" ht="13.5" thickBot="1">
      <c r="A25" s="209" t="s">
        <v>434</v>
      </c>
      <c r="B25" s="210"/>
      <c r="C25" s="210"/>
      <c r="D25" s="210"/>
      <c r="E25" s="210"/>
      <c r="F25" s="210"/>
      <c r="G25" s="210"/>
      <c r="H25" s="210"/>
      <c r="I25" s="210"/>
      <c r="J25" s="210"/>
      <c r="K25" s="210"/>
      <c r="L25" s="211"/>
    </row>
    <row r="26" spans="1:12" ht="100.5" customHeight="1" thickBot="1">
      <c r="A26" s="212" t="s">
        <v>435</v>
      </c>
      <c r="B26" s="213"/>
      <c r="C26" s="213"/>
      <c r="D26" s="213"/>
      <c r="E26" s="213"/>
      <c r="F26" s="213"/>
      <c r="G26" s="213"/>
      <c r="H26" s="213"/>
      <c r="I26" s="213"/>
      <c r="J26" s="213"/>
      <c r="K26" s="213"/>
      <c r="L26" s="214"/>
    </row>
    <row r="27" spans="1:12" ht="12.75">
      <c r="A27" s="109"/>
      <c r="B27" s="110"/>
      <c r="C27" s="110"/>
      <c r="D27" s="110"/>
      <c r="E27" s="110"/>
      <c r="F27" s="110"/>
      <c r="G27" s="110"/>
      <c r="H27" s="110"/>
      <c r="I27" s="110"/>
      <c r="J27" s="110"/>
      <c r="K27" s="110"/>
      <c r="L27" s="110"/>
    </row>
    <row r="28" spans="1:12">
      <c r="A28" s="111" t="s">
        <v>49</v>
      </c>
      <c r="B28" s="112"/>
      <c r="C28" s="112"/>
    </row>
  </sheetData>
  <mergeCells count="23">
    <mergeCell ref="A25:L25"/>
    <mergeCell ref="A26:L26"/>
    <mergeCell ref="A23:L23"/>
    <mergeCell ref="A24:L24"/>
    <mergeCell ref="A9:L9"/>
    <mergeCell ref="A10:L10"/>
    <mergeCell ref="A15:L15"/>
    <mergeCell ref="A16:L16"/>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s>
  <phoneticPr fontId="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workbookViewId="0">
      <selection activeCell="P8" sqref="P8"/>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19.5" customHeight="1" thickBot="1">
      <c r="A4" s="205" t="s">
        <v>215</v>
      </c>
      <c r="B4" s="206"/>
      <c r="C4" s="206"/>
      <c r="D4" s="206"/>
      <c r="E4" s="206"/>
      <c r="F4" s="206"/>
      <c r="G4" s="206"/>
      <c r="H4" s="206"/>
      <c r="I4" s="206"/>
      <c r="J4" s="206"/>
      <c r="K4" s="206"/>
      <c r="L4" s="207"/>
    </row>
    <row r="5" spans="1:29" s="84" customFormat="1" ht="15" thickBot="1">
      <c r="A5" s="209" t="s">
        <v>401</v>
      </c>
      <c r="B5" s="210"/>
      <c r="C5" s="210"/>
      <c r="D5" s="210"/>
      <c r="E5" s="210"/>
      <c r="F5" s="210"/>
      <c r="G5" s="210"/>
      <c r="H5" s="210"/>
      <c r="I5" s="210"/>
      <c r="J5" s="210"/>
      <c r="K5" s="210"/>
      <c r="L5" s="211"/>
    </row>
    <row r="6" spans="1:29" s="84" customFormat="1" ht="51.75" customHeight="1" thickBot="1">
      <c r="A6" s="212" t="s">
        <v>402</v>
      </c>
      <c r="B6" s="213"/>
      <c r="C6" s="213"/>
      <c r="D6" s="213"/>
      <c r="E6" s="213"/>
      <c r="F6" s="213"/>
      <c r="G6" s="213"/>
      <c r="H6" s="213"/>
      <c r="I6" s="213"/>
      <c r="J6" s="213"/>
      <c r="K6" s="213"/>
      <c r="L6" s="214"/>
    </row>
    <row r="7" spans="1:29" s="84" customFormat="1" ht="15" thickBot="1">
      <c r="A7" s="209" t="s">
        <v>393</v>
      </c>
      <c r="B7" s="210"/>
      <c r="C7" s="210"/>
      <c r="D7" s="210"/>
      <c r="E7" s="210"/>
      <c r="F7" s="210"/>
      <c r="G7" s="210"/>
      <c r="H7" s="210"/>
      <c r="I7" s="210"/>
      <c r="J7" s="210"/>
      <c r="K7" s="210"/>
      <c r="L7" s="211"/>
    </row>
    <row r="8" spans="1:29" s="84" customFormat="1" ht="100.5" customHeight="1" thickBot="1">
      <c r="A8" s="212" t="s">
        <v>394</v>
      </c>
      <c r="B8" s="213"/>
      <c r="C8" s="213"/>
      <c r="D8" s="213"/>
      <c r="E8" s="213"/>
      <c r="F8" s="213"/>
      <c r="G8" s="213"/>
      <c r="H8" s="213"/>
      <c r="I8" s="213"/>
      <c r="J8" s="213"/>
      <c r="K8" s="213"/>
      <c r="L8" s="214"/>
    </row>
    <row r="9" spans="1:29" s="84" customFormat="1" ht="15" customHeight="1" thickBot="1">
      <c r="A9" s="209" t="s">
        <v>395</v>
      </c>
      <c r="B9" s="210"/>
      <c r="C9" s="210"/>
      <c r="D9" s="210"/>
      <c r="E9" s="210"/>
      <c r="F9" s="210"/>
      <c r="G9" s="210"/>
      <c r="H9" s="210"/>
      <c r="I9" s="210"/>
      <c r="J9" s="210"/>
      <c r="K9" s="210"/>
      <c r="L9" s="211"/>
    </row>
    <row r="10" spans="1:29" s="84" customFormat="1" ht="60.75" customHeight="1" thickBot="1">
      <c r="A10" s="212" t="s">
        <v>396</v>
      </c>
      <c r="B10" s="213"/>
      <c r="C10" s="213"/>
      <c r="D10" s="213"/>
      <c r="E10" s="213"/>
      <c r="F10" s="213"/>
      <c r="G10" s="213"/>
      <c r="H10" s="213"/>
      <c r="I10" s="213"/>
      <c r="J10" s="213"/>
      <c r="K10" s="213"/>
      <c r="L10" s="214"/>
    </row>
    <row r="11" spans="1:29" ht="13.5" thickBot="1">
      <c r="A11" s="209" t="s">
        <v>400</v>
      </c>
      <c r="B11" s="210"/>
      <c r="C11" s="210"/>
      <c r="D11" s="210"/>
      <c r="E11" s="210"/>
      <c r="F11" s="210"/>
      <c r="G11" s="210"/>
      <c r="H11" s="210"/>
      <c r="I11" s="210"/>
      <c r="J11" s="210"/>
      <c r="K11" s="210"/>
      <c r="L11" s="211"/>
    </row>
    <row r="12" spans="1:29" ht="75.75" customHeight="1" thickBot="1">
      <c r="A12" s="212" t="s">
        <v>399</v>
      </c>
      <c r="B12" s="213"/>
      <c r="C12" s="213"/>
      <c r="D12" s="213"/>
      <c r="E12" s="213"/>
      <c r="F12" s="213"/>
      <c r="G12" s="213"/>
      <c r="H12" s="213"/>
      <c r="I12" s="213"/>
      <c r="J12" s="213"/>
      <c r="K12" s="213"/>
      <c r="L12" s="214"/>
    </row>
    <row r="13" spans="1:29" s="84" customFormat="1" ht="15" thickBot="1">
      <c r="A13" s="209" t="s">
        <v>432</v>
      </c>
      <c r="B13" s="210"/>
      <c r="C13" s="210"/>
      <c r="D13" s="210"/>
      <c r="E13" s="210"/>
      <c r="F13" s="210"/>
      <c r="G13" s="210"/>
      <c r="H13" s="210"/>
      <c r="I13" s="210"/>
      <c r="J13" s="210"/>
      <c r="K13" s="210"/>
      <c r="L13" s="211"/>
    </row>
    <row r="14" spans="1:29" s="84" customFormat="1" ht="87.75" customHeight="1" thickBot="1">
      <c r="A14" s="212" t="s">
        <v>433</v>
      </c>
      <c r="B14" s="213"/>
      <c r="C14" s="213"/>
      <c r="D14" s="213"/>
      <c r="E14" s="213"/>
      <c r="F14" s="213"/>
      <c r="G14" s="213"/>
      <c r="H14" s="213"/>
      <c r="I14" s="213"/>
      <c r="J14" s="213"/>
      <c r="K14" s="213"/>
      <c r="L14" s="214"/>
    </row>
    <row r="15" spans="1:29" s="84" customFormat="1" ht="15" thickBot="1">
      <c r="A15" s="209" t="s">
        <v>436</v>
      </c>
      <c r="B15" s="210"/>
      <c r="C15" s="210"/>
      <c r="D15" s="210"/>
      <c r="E15" s="210"/>
      <c r="F15" s="210"/>
      <c r="G15" s="210"/>
      <c r="H15" s="210"/>
      <c r="I15" s="210"/>
      <c r="J15" s="210"/>
      <c r="K15" s="210"/>
      <c r="L15" s="211"/>
    </row>
    <row r="16" spans="1:29" s="84" customFormat="1" ht="66.75" customHeight="1" thickBot="1">
      <c r="A16" s="212" t="s">
        <v>442</v>
      </c>
      <c r="B16" s="213"/>
      <c r="C16" s="213"/>
      <c r="D16" s="213"/>
      <c r="E16" s="213"/>
      <c r="F16" s="213"/>
      <c r="G16" s="213"/>
      <c r="H16" s="213"/>
      <c r="I16" s="213"/>
      <c r="J16" s="213"/>
      <c r="K16" s="213"/>
      <c r="L16" s="214"/>
    </row>
    <row r="17" spans="1:15" s="83" customFormat="1" ht="12.75">
      <c r="A17" s="208"/>
      <c r="B17" s="208"/>
      <c r="C17" s="208"/>
      <c r="D17" s="208"/>
      <c r="E17" s="208"/>
      <c r="F17" s="208"/>
      <c r="G17" s="208"/>
      <c r="H17" s="208"/>
      <c r="I17" s="208"/>
      <c r="J17" s="208"/>
      <c r="K17" s="208"/>
      <c r="L17" s="208"/>
    </row>
    <row r="18" spans="1:15" s="83" customFormat="1" ht="25.5" customHeight="1" thickBot="1">
      <c r="A18" s="205" t="s">
        <v>214</v>
      </c>
      <c r="B18" s="206"/>
      <c r="C18" s="206"/>
      <c r="D18" s="206"/>
      <c r="E18" s="206"/>
      <c r="F18" s="206"/>
      <c r="G18" s="206"/>
      <c r="H18" s="206"/>
      <c r="I18" s="206"/>
      <c r="J18" s="206"/>
      <c r="K18" s="206"/>
      <c r="L18" s="207"/>
    </row>
    <row r="19" spans="1:15" s="83" customFormat="1" ht="16.5" customHeight="1" thickBot="1">
      <c r="A19" s="209" t="s">
        <v>415</v>
      </c>
      <c r="B19" s="210"/>
      <c r="C19" s="210"/>
      <c r="D19" s="210"/>
      <c r="E19" s="210"/>
      <c r="F19" s="210"/>
      <c r="G19" s="210"/>
      <c r="H19" s="210"/>
      <c r="I19" s="210"/>
      <c r="J19" s="210"/>
      <c r="K19" s="210"/>
      <c r="L19" s="211"/>
    </row>
    <row r="20" spans="1:15" s="83" customFormat="1" ht="92.25" customHeight="1" thickBot="1">
      <c r="A20" s="212" t="s">
        <v>416</v>
      </c>
      <c r="B20" s="213"/>
      <c r="C20" s="213"/>
      <c r="D20" s="213"/>
      <c r="E20" s="213"/>
      <c r="F20" s="213"/>
      <c r="G20" s="213"/>
      <c r="H20" s="213"/>
      <c r="I20" s="213"/>
      <c r="J20" s="213"/>
      <c r="K20" s="213"/>
      <c r="L20" s="214"/>
      <c r="O20" s="140"/>
    </row>
    <row r="21" spans="1:15" ht="15.75" customHeight="1" thickBot="1">
      <c r="A21" s="209" t="s">
        <v>437</v>
      </c>
      <c r="B21" s="210"/>
      <c r="C21" s="210"/>
      <c r="D21" s="210"/>
      <c r="E21" s="210"/>
      <c r="F21" s="210"/>
      <c r="G21" s="210"/>
      <c r="H21" s="210"/>
      <c r="I21" s="210"/>
      <c r="J21" s="210"/>
      <c r="K21" s="210"/>
      <c r="L21" s="211"/>
    </row>
    <row r="22" spans="1:15" ht="66.75" customHeight="1" thickBot="1">
      <c r="A22" s="212" t="s">
        <v>438</v>
      </c>
      <c r="B22" s="213"/>
      <c r="C22" s="213"/>
      <c r="D22" s="213"/>
      <c r="E22" s="213"/>
      <c r="F22" s="213"/>
      <c r="G22" s="213"/>
      <c r="H22" s="213"/>
      <c r="I22" s="213"/>
      <c r="J22" s="213"/>
      <c r="K22" s="213"/>
      <c r="L22" s="214"/>
    </row>
    <row r="23" spans="1:15" ht="13.5" thickBot="1">
      <c r="A23" s="209" t="s">
        <v>439</v>
      </c>
      <c r="B23" s="210"/>
      <c r="C23" s="210"/>
      <c r="D23" s="210"/>
      <c r="E23" s="210"/>
      <c r="F23" s="210"/>
      <c r="G23" s="210"/>
      <c r="H23" s="210"/>
      <c r="I23" s="210"/>
      <c r="J23" s="210"/>
      <c r="K23" s="210"/>
      <c r="L23" s="211"/>
    </row>
    <row r="24" spans="1:15" ht="93" customHeight="1" thickBot="1">
      <c r="A24" s="212" t="s">
        <v>440</v>
      </c>
      <c r="B24" s="213"/>
      <c r="C24" s="213"/>
      <c r="D24" s="213"/>
      <c r="E24" s="213"/>
      <c r="F24" s="213"/>
      <c r="G24" s="213"/>
      <c r="H24" s="213"/>
      <c r="I24" s="213"/>
      <c r="J24" s="213"/>
      <c r="K24" s="213"/>
      <c r="L24" s="214"/>
    </row>
    <row r="25" spans="1:15" ht="13.5" thickBot="1">
      <c r="A25" s="209" t="s">
        <v>441</v>
      </c>
      <c r="B25" s="210"/>
      <c r="C25" s="210"/>
      <c r="D25" s="210"/>
      <c r="E25" s="210"/>
      <c r="F25" s="210"/>
      <c r="G25" s="210"/>
      <c r="H25" s="210"/>
      <c r="I25" s="210"/>
      <c r="J25" s="210"/>
      <c r="K25" s="210"/>
      <c r="L25" s="211"/>
    </row>
    <row r="26" spans="1:15" ht="90" customHeight="1" thickBot="1">
      <c r="A26" s="212" t="s">
        <v>443</v>
      </c>
      <c r="B26" s="217"/>
      <c r="C26" s="217"/>
      <c r="D26" s="217"/>
      <c r="E26" s="217"/>
      <c r="F26" s="217"/>
      <c r="G26" s="217"/>
      <c r="H26" s="217"/>
      <c r="I26" s="217"/>
      <c r="J26" s="217"/>
      <c r="K26" s="217"/>
      <c r="L26" s="218"/>
    </row>
    <row r="27" spans="1:15" ht="12.75">
      <c r="A27" s="109"/>
      <c r="B27" s="110"/>
      <c r="C27" s="110"/>
      <c r="D27" s="110"/>
      <c r="E27" s="110"/>
      <c r="F27" s="110"/>
      <c r="G27" s="110"/>
      <c r="H27" s="110"/>
      <c r="I27" s="110"/>
      <c r="J27" s="110"/>
      <c r="K27" s="110"/>
      <c r="L27" s="110"/>
    </row>
    <row r="28" spans="1:15">
      <c r="A28" s="111" t="s">
        <v>49</v>
      </c>
      <c r="B28" s="112"/>
      <c r="C28" s="112"/>
    </row>
    <row r="30" spans="1:15">
      <c r="E30" s="140"/>
    </row>
  </sheetData>
  <mergeCells count="23">
    <mergeCell ref="A4:L4"/>
    <mergeCell ref="A5:L5"/>
    <mergeCell ref="A6:L6"/>
    <mergeCell ref="A15:L15"/>
    <mergeCell ref="A16:L16"/>
    <mergeCell ref="A7:L7"/>
    <mergeCell ref="A8:L8"/>
    <mergeCell ref="A9:L9"/>
    <mergeCell ref="A10:L10"/>
    <mergeCell ref="A11:L11"/>
    <mergeCell ref="A26:L26"/>
    <mergeCell ref="A12:L12"/>
    <mergeCell ref="A13:L13"/>
    <mergeCell ref="A14:L14"/>
    <mergeCell ref="A17:L17"/>
    <mergeCell ref="A21:L21"/>
    <mergeCell ref="A22:L22"/>
    <mergeCell ref="A23:L23"/>
    <mergeCell ref="A18:L18"/>
    <mergeCell ref="A19:L19"/>
    <mergeCell ref="A20:L20"/>
    <mergeCell ref="A25:L25"/>
    <mergeCell ref="A24:L24"/>
  </mergeCells>
  <phoneticPr fontId="97"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4" workbookViewId="0">
      <selection activeCell="O18" sqref="O18"/>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05" t="s">
        <v>349</v>
      </c>
      <c r="B4" s="206"/>
      <c r="C4" s="206"/>
      <c r="D4" s="206"/>
      <c r="E4" s="206"/>
      <c r="F4" s="206"/>
      <c r="G4" s="206"/>
      <c r="H4" s="206"/>
      <c r="I4" s="206"/>
      <c r="J4" s="206"/>
      <c r="K4" s="206"/>
      <c r="L4" s="207"/>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5" customHeight="1" thickBot="1">
      <c r="A5" s="209" t="s">
        <v>397</v>
      </c>
      <c r="B5" s="215"/>
      <c r="C5" s="215"/>
      <c r="D5" s="215"/>
      <c r="E5" s="215"/>
      <c r="F5" s="215"/>
      <c r="G5" s="215"/>
      <c r="H5" s="215"/>
      <c r="I5" s="215"/>
      <c r="J5" s="215"/>
      <c r="K5" s="215"/>
      <c r="L5" s="216"/>
    </row>
    <row r="6" spans="1:59" ht="87" customHeight="1" thickBot="1">
      <c r="A6" s="212" t="s">
        <v>398</v>
      </c>
      <c r="B6" s="217"/>
      <c r="C6" s="217"/>
      <c r="D6" s="217"/>
      <c r="E6" s="217"/>
      <c r="F6" s="217"/>
      <c r="G6" s="217"/>
      <c r="H6" s="217"/>
      <c r="I6" s="217"/>
      <c r="J6" s="217"/>
      <c r="K6" s="217"/>
      <c r="L6" s="218"/>
    </row>
    <row r="7" spans="1:59" ht="15" customHeight="1" thickBot="1">
      <c r="A7" s="209" t="s">
        <v>403</v>
      </c>
      <c r="B7" s="210"/>
      <c r="C7" s="210"/>
      <c r="D7" s="210"/>
      <c r="E7" s="210"/>
      <c r="F7" s="210"/>
      <c r="G7" s="210"/>
      <c r="H7" s="210"/>
      <c r="I7" s="210"/>
      <c r="J7" s="210"/>
      <c r="K7" s="210"/>
      <c r="L7" s="211"/>
    </row>
    <row r="8" spans="1:59" ht="75" customHeight="1" thickBot="1">
      <c r="A8" s="212" t="s">
        <v>404</v>
      </c>
      <c r="B8" s="217"/>
      <c r="C8" s="217"/>
      <c r="D8" s="217"/>
      <c r="E8" s="217"/>
      <c r="F8" s="217"/>
      <c r="G8" s="217"/>
      <c r="H8" s="217"/>
      <c r="I8" s="217"/>
      <c r="J8" s="217"/>
      <c r="K8" s="217"/>
      <c r="L8" s="218"/>
    </row>
    <row r="9" spans="1:59" ht="15" customHeight="1" thickBot="1">
      <c r="A9" s="209" t="s">
        <v>413</v>
      </c>
      <c r="B9" s="210"/>
      <c r="C9" s="210"/>
      <c r="D9" s="210"/>
      <c r="E9" s="210"/>
      <c r="F9" s="210"/>
      <c r="G9" s="210"/>
      <c r="H9" s="210"/>
      <c r="I9" s="210"/>
      <c r="J9" s="210"/>
      <c r="K9" s="210"/>
      <c r="L9" s="211"/>
    </row>
    <row r="10" spans="1:59" ht="75" customHeight="1" thickBot="1">
      <c r="A10" s="212" t="s">
        <v>414</v>
      </c>
      <c r="B10" s="217"/>
      <c r="C10" s="217"/>
      <c r="D10" s="217"/>
      <c r="E10" s="217"/>
      <c r="F10" s="217"/>
      <c r="G10" s="217"/>
      <c r="H10" s="217"/>
      <c r="I10" s="217"/>
      <c r="J10" s="217"/>
      <c r="K10" s="217"/>
      <c r="L10" s="218"/>
    </row>
    <row r="11" spans="1:59" ht="15" customHeight="1" thickBot="1">
      <c r="A11" s="209" t="s">
        <v>419</v>
      </c>
      <c r="B11" s="215"/>
      <c r="C11" s="215"/>
      <c r="D11" s="215"/>
      <c r="E11" s="215"/>
      <c r="F11" s="215"/>
      <c r="G11" s="215"/>
      <c r="H11" s="215"/>
      <c r="I11" s="215"/>
      <c r="J11" s="215"/>
      <c r="K11" s="215"/>
      <c r="L11" s="216"/>
    </row>
    <row r="12" spans="1:59" ht="57" customHeight="1" thickBot="1">
      <c r="A12" s="212" t="s">
        <v>420</v>
      </c>
      <c r="B12" s="217"/>
      <c r="C12" s="217"/>
      <c r="D12" s="217"/>
      <c r="E12" s="217"/>
      <c r="F12" s="217"/>
      <c r="G12" s="217"/>
      <c r="H12" s="217"/>
      <c r="I12" s="217"/>
      <c r="J12" s="217"/>
      <c r="K12" s="217"/>
      <c r="L12" s="218"/>
    </row>
    <row r="13" spans="1:59" ht="17.25" customHeight="1" thickBot="1">
      <c r="A13" s="209" t="s">
        <v>444</v>
      </c>
      <c r="B13" s="210"/>
      <c r="C13" s="210"/>
      <c r="D13" s="210"/>
      <c r="E13" s="210"/>
      <c r="F13" s="210"/>
      <c r="G13" s="210"/>
      <c r="H13" s="210"/>
      <c r="I13" s="210"/>
      <c r="J13" s="210"/>
      <c r="K13" s="210"/>
      <c r="L13" s="211"/>
    </row>
    <row r="14" spans="1:59" ht="98.25" customHeight="1" thickBot="1">
      <c r="A14" s="212" t="s">
        <v>446</v>
      </c>
      <c r="B14" s="213"/>
      <c r="C14" s="213"/>
      <c r="D14" s="213"/>
      <c r="E14" s="213"/>
      <c r="F14" s="213"/>
      <c r="G14" s="213"/>
      <c r="H14" s="213"/>
      <c r="I14" s="213"/>
      <c r="J14" s="213"/>
      <c r="K14" s="213"/>
      <c r="L14" s="214"/>
    </row>
    <row r="15" spans="1:59" ht="19.5" customHeight="1" thickBot="1">
      <c r="A15" s="209" t="s">
        <v>445</v>
      </c>
      <c r="B15" s="210"/>
      <c r="C15" s="210"/>
      <c r="D15" s="210"/>
      <c r="E15" s="210"/>
      <c r="F15" s="210"/>
      <c r="G15" s="210"/>
      <c r="H15" s="210"/>
      <c r="I15" s="210"/>
      <c r="J15" s="210"/>
      <c r="K15" s="210"/>
      <c r="L15" s="211"/>
    </row>
    <row r="16" spans="1:59" ht="68.25" customHeight="1" thickBot="1">
      <c r="A16" s="212" t="s">
        <v>447</v>
      </c>
      <c r="B16" s="213"/>
      <c r="C16" s="213"/>
      <c r="D16" s="213"/>
      <c r="E16" s="213"/>
      <c r="F16" s="213"/>
      <c r="G16" s="213"/>
      <c r="H16" s="213"/>
      <c r="I16" s="213"/>
      <c r="J16" s="213"/>
      <c r="K16" s="213"/>
      <c r="L16" s="214"/>
    </row>
    <row r="17" spans="1:12" ht="16.5" customHeight="1" thickBot="1">
      <c r="A17" s="209" t="s">
        <v>448</v>
      </c>
      <c r="B17" s="210"/>
      <c r="C17" s="210"/>
      <c r="D17" s="210"/>
      <c r="E17" s="210"/>
      <c r="F17" s="210"/>
      <c r="G17" s="210"/>
      <c r="H17" s="210"/>
      <c r="I17" s="210"/>
      <c r="J17" s="210"/>
      <c r="K17" s="210"/>
      <c r="L17" s="211"/>
    </row>
    <row r="18" spans="1:12" ht="69" customHeight="1" thickBot="1">
      <c r="A18" s="212" t="s">
        <v>449</v>
      </c>
      <c r="B18" s="213"/>
      <c r="C18" s="213"/>
      <c r="D18" s="213"/>
      <c r="E18" s="213"/>
      <c r="F18" s="213"/>
      <c r="G18" s="213"/>
      <c r="H18" s="213"/>
      <c r="I18" s="213"/>
      <c r="J18" s="213"/>
      <c r="K18" s="213"/>
      <c r="L18" s="214"/>
    </row>
    <row r="19" spans="1:12">
      <c r="A19" s="109"/>
      <c r="B19" s="109"/>
      <c r="C19" s="109"/>
      <c r="D19" s="109"/>
      <c r="E19" s="109"/>
      <c r="F19" s="109"/>
      <c r="G19" s="109"/>
      <c r="H19" s="109"/>
      <c r="I19" s="109"/>
      <c r="J19" s="109"/>
      <c r="K19" s="109"/>
      <c r="L19" s="109"/>
    </row>
    <row r="20" spans="1:12">
      <c r="A20" s="111" t="s">
        <v>217</v>
      </c>
      <c r="B20" s="113"/>
      <c r="C20" s="113"/>
      <c r="D20" s="101"/>
      <c r="E20" s="101"/>
      <c r="F20" s="101"/>
      <c r="G20" s="101"/>
      <c r="H20" s="101"/>
      <c r="I20" s="101"/>
      <c r="J20" s="101"/>
      <c r="K20" s="101"/>
      <c r="L20" s="101"/>
    </row>
  </sheetData>
  <mergeCells count="15">
    <mergeCell ref="A17:L17"/>
    <mergeCell ref="A18:L18"/>
    <mergeCell ref="A16:L16"/>
    <mergeCell ref="A10:L10"/>
    <mergeCell ref="A11:L11"/>
    <mergeCell ref="A12:L12"/>
    <mergeCell ref="A13:L13"/>
    <mergeCell ref="A14:L14"/>
    <mergeCell ref="A15:L15"/>
    <mergeCell ref="A9:L9"/>
    <mergeCell ref="A4:L4"/>
    <mergeCell ref="A5:L5"/>
    <mergeCell ref="A6:L6"/>
    <mergeCell ref="A7:L7"/>
    <mergeCell ref="A8:L8"/>
  </mergeCells>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8"/>
  <sheetViews>
    <sheetView workbookViewId="0">
      <selection activeCell="A10" sqref="A10:L10"/>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05" t="s">
        <v>218</v>
      </c>
      <c r="B4" s="206"/>
      <c r="C4" s="206"/>
      <c r="D4" s="206"/>
      <c r="E4" s="206"/>
      <c r="F4" s="206"/>
      <c r="G4" s="206"/>
      <c r="H4" s="206"/>
      <c r="I4" s="206"/>
      <c r="J4" s="206"/>
      <c r="K4" s="206"/>
      <c r="L4" s="207"/>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7.25" customHeight="1" thickBot="1">
      <c r="A5" s="209" t="s">
        <v>407</v>
      </c>
      <c r="B5" s="215"/>
      <c r="C5" s="215"/>
      <c r="D5" s="215"/>
      <c r="E5" s="215"/>
      <c r="F5" s="215"/>
      <c r="G5" s="215"/>
      <c r="H5" s="215"/>
      <c r="I5" s="215"/>
      <c r="J5" s="215"/>
      <c r="K5" s="215"/>
      <c r="L5" s="216"/>
    </row>
    <row r="6" spans="1:59" ht="70.5" customHeight="1" thickBot="1">
      <c r="A6" s="212" t="s">
        <v>408</v>
      </c>
      <c r="B6" s="217"/>
      <c r="C6" s="217"/>
      <c r="D6" s="217"/>
      <c r="E6" s="217"/>
      <c r="F6" s="217"/>
      <c r="G6" s="217"/>
      <c r="H6" s="217"/>
      <c r="I6" s="217"/>
      <c r="J6" s="217"/>
      <c r="K6" s="217"/>
      <c r="L6" s="218"/>
    </row>
    <row r="7" spans="1:59" ht="15" customHeight="1" thickBot="1">
      <c r="A7" s="209" t="s">
        <v>417</v>
      </c>
      <c r="B7" s="210"/>
      <c r="C7" s="210"/>
      <c r="D7" s="210"/>
      <c r="E7" s="210"/>
      <c r="F7" s="210"/>
      <c r="G7" s="210"/>
      <c r="H7" s="210"/>
      <c r="I7" s="210"/>
      <c r="J7" s="210"/>
      <c r="K7" s="210"/>
      <c r="L7" s="211"/>
    </row>
    <row r="8" spans="1:59" ht="75.75" customHeight="1" thickBot="1">
      <c r="A8" s="212" t="s">
        <v>418</v>
      </c>
      <c r="B8" s="213"/>
      <c r="C8" s="213"/>
      <c r="D8" s="213"/>
      <c r="E8" s="213"/>
      <c r="F8" s="213"/>
      <c r="G8" s="213"/>
      <c r="H8" s="213"/>
      <c r="I8" s="213"/>
      <c r="J8" s="213"/>
      <c r="K8" s="213"/>
      <c r="L8" s="214"/>
    </row>
    <row r="9" spans="1:59" ht="16.5" customHeight="1" thickBot="1">
      <c r="A9" s="209" t="s">
        <v>421</v>
      </c>
      <c r="B9" s="215"/>
      <c r="C9" s="215"/>
      <c r="D9" s="215"/>
      <c r="E9" s="215"/>
      <c r="F9" s="215"/>
      <c r="G9" s="215"/>
      <c r="H9" s="215"/>
      <c r="I9" s="215"/>
      <c r="J9" s="215"/>
      <c r="K9" s="215"/>
      <c r="L9" s="216"/>
    </row>
    <row r="10" spans="1:59" ht="75" customHeight="1" thickBot="1">
      <c r="A10" s="212" t="s">
        <v>422</v>
      </c>
      <c r="B10" s="217"/>
      <c r="C10" s="217"/>
      <c r="D10" s="217"/>
      <c r="E10" s="217"/>
      <c r="F10" s="217"/>
      <c r="G10" s="217"/>
      <c r="H10" s="217"/>
      <c r="I10" s="217"/>
      <c r="J10" s="217"/>
      <c r="K10" s="217"/>
      <c r="L10" s="218"/>
    </row>
    <row r="11" spans="1:59" ht="18.75" customHeight="1" thickBot="1">
      <c r="A11" s="209" t="s">
        <v>423</v>
      </c>
      <c r="B11" s="210"/>
      <c r="C11" s="210"/>
      <c r="D11" s="210"/>
      <c r="E11" s="210"/>
      <c r="F11" s="210"/>
      <c r="G11" s="210"/>
      <c r="H11" s="210"/>
      <c r="I11" s="210"/>
      <c r="J11" s="210"/>
      <c r="K11" s="210"/>
      <c r="L11" s="211"/>
    </row>
    <row r="12" spans="1:59" ht="71.25" customHeight="1" thickBot="1">
      <c r="A12" s="212" t="s">
        <v>424</v>
      </c>
      <c r="B12" s="213"/>
      <c r="C12" s="213"/>
      <c r="D12" s="213"/>
      <c r="E12" s="213"/>
      <c r="F12" s="213"/>
      <c r="G12" s="213"/>
      <c r="H12" s="213"/>
      <c r="I12" s="213"/>
      <c r="J12" s="213"/>
      <c r="K12" s="213"/>
      <c r="L12" s="214"/>
    </row>
    <row r="13" spans="1:59" ht="17.25" customHeight="1" thickBot="1">
      <c r="A13" s="209" t="s">
        <v>450</v>
      </c>
      <c r="B13" s="210"/>
      <c r="C13" s="210"/>
      <c r="D13" s="210"/>
      <c r="E13" s="210"/>
      <c r="F13" s="210"/>
      <c r="G13" s="210"/>
      <c r="H13" s="210"/>
      <c r="I13" s="210"/>
      <c r="J13" s="210"/>
      <c r="K13" s="210"/>
      <c r="L13" s="211"/>
    </row>
    <row r="14" spans="1:59" ht="33.75" customHeight="1" thickBot="1">
      <c r="A14" s="212" t="s">
        <v>451</v>
      </c>
      <c r="B14" s="213"/>
      <c r="C14" s="213"/>
      <c r="D14" s="213"/>
      <c r="E14" s="213"/>
      <c r="F14" s="213"/>
      <c r="G14" s="213"/>
      <c r="H14" s="213"/>
      <c r="I14" s="213"/>
      <c r="J14" s="213"/>
      <c r="K14" s="213"/>
      <c r="L14" s="214"/>
    </row>
    <row r="15" spans="1:59" ht="15" thickBot="1">
      <c r="A15" s="209" t="s">
        <v>452</v>
      </c>
      <c r="B15" s="210"/>
      <c r="C15" s="210"/>
      <c r="D15" s="210"/>
      <c r="E15" s="210"/>
      <c r="F15" s="210"/>
      <c r="G15" s="210"/>
      <c r="H15" s="210"/>
      <c r="I15" s="210"/>
      <c r="J15" s="210"/>
      <c r="K15" s="210"/>
      <c r="L15" s="211"/>
    </row>
    <row r="16" spans="1:59" ht="90.75" customHeight="1" thickBot="1">
      <c r="A16" s="212" t="s">
        <v>453</v>
      </c>
      <c r="B16" s="213"/>
      <c r="C16" s="213"/>
      <c r="D16" s="213"/>
      <c r="E16" s="213"/>
      <c r="F16" s="213"/>
      <c r="G16" s="213"/>
      <c r="H16" s="213"/>
      <c r="I16" s="213"/>
      <c r="J16" s="213"/>
      <c r="K16" s="213"/>
      <c r="L16" s="214"/>
    </row>
    <row r="17" spans="1:12">
      <c r="A17" s="109"/>
      <c r="B17" s="109"/>
      <c r="C17" s="109"/>
      <c r="D17" s="109"/>
      <c r="E17" s="109"/>
      <c r="F17" s="109"/>
      <c r="G17" s="109"/>
      <c r="H17" s="109"/>
      <c r="I17" s="109"/>
      <c r="J17" s="109"/>
      <c r="K17" s="109"/>
      <c r="L17" s="109"/>
    </row>
    <row r="18" spans="1:12">
      <c r="A18" s="111" t="s">
        <v>219</v>
      </c>
      <c r="B18" s="113"/>
      <c r="C18" s="113"/>
      <c r="D18" s="101"/>
      <c r="E18" s="101"/>
      <c r="F18" s="101"/>
      <c r="G18" s="101"/>
      <c r="H18" s="101"/>
      <c r="I18" s="101"/>
      <c r="J18" s="101"/>
      <c r="K18" s="101"/>
      <c r="L18" s="101"/>
    </row>
  </sheetData>
  <mergeCells count="13">
    <mergeCell ref="A13:L13"/>
    <mergeCell ref="A14:L14"/>
    <mergeCell ref="A16:L16"/>
    <mergeCell ref="A15:L15"/>
    <mergeCell ref="A9:L9"/>
    <mergeCell ref="A10:L10"/>
    <mergeCell ref="A11:L11"/>
    <mergeCell ref="A12:L12"/>
    <mergeCell ref="A4:L4"/>
    <mergeCell ref="A7:L7"/>
    <mergeCell ref="A8:L8"/>
    <mergeCell ref="A5:L5"/>
    <mergeCell ref="A6:L6"/>
  </mergeCells>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16" workbookViewId="0">
      <selection activeCell="L12" sqref="L12"/>
    </sheetView>
  </sheetViews>
  <sheetFormatPr defaultRowHeight="12"/>
  <cols>
    <col min="1" max="2" width="9" style="103"/>
    <col min="3" max="3" width="11.625" style="104" bestFit="1" customWidth="1"/>
    <col min="4" max="4" width="13.875" style="105" customWidth="1"/>
    <col min="5" max="5" width="12.125" style="105" customWidth="1"/>
    <col min="6" max="6" width="10.25" style="105" bestFit="1" customWidth="1"/>
    <col min="7" max="7" width="9.125" style="105" bestFit="1" customWidth="1"/>
    <col min="8" max="8" width="11.375" style="105" customWidth="1"/>
    <col min="9" max="9" width="10.25" style="105" bestFit="1" customWidth="1"/>
    <col min="10" max="10" width="9.125" style="105" bestFit="1" customWidth="1"/>
    <col min="11" max="11" width="20.375" style="103" customWidth="1"/>
    <col min="12" max="16384" width="9" style="102"/>
  </cols>
  <sheetData>
    <row r="1" spans="1:11" ht="15.75" customHeight="1"/>
    <row r="2" spans="1:11" ht="15.75" customHeight="1"/>
    <row r="4" spans="1:11" ht="23.25" customHeight="1">
      <c r="A4" s="224" t="s">
        <v>199</v>
      </c>
      <c r="B4" s="225"/>
      <c r="C4" s="225"/>
      <c r="D4" s="225"/>
      <c r="E4" s="225"/>
      <c r="F4" s="225"/>
      <c r="G4" s="225"/>
      <c r="H4" s="225"/>
      <c r="I4" s="225"/>
      <c r="J4" s="225"/>
      <c r="K4" s="226"/>
    </row>
    <row r="5" spans="1:11" ht="15">
      <c r="A5" s="106"/>
      <c r="B5" s="107"/>
      <c r="C5" s="107"/>
      <c r="D5" s="107"/>
      <c r="E5" s="107" t="s">
        <v>88</v>
      </c>
      <c r="F5" s="107"/>
      <c r="G5" s="107"/>
      <c r="H5" s="107" t="s">
        <v>87</v>
      </c>
      <c r="I5" s="107"/>
      <c r="J5" s="107"/>
      <c r="K5" s="107"/>
    </row>
    <row r="6" spans="1:11" ht="12.75">
      <c r="A6" s="107" t="s">
        <v>8</v>
      </c>
      <c r="B6" s="123" t="s">
        <v>168</v>
      </c>
      <c r="C6" s="107" t="s">
        <v>85</v>
      </c>
      <c r="D6" s="107" t="s">
        <v>84</v>
      </c>
      <c r="E6" s="107" t="s">
        <v>83</v>
      </c>
      <c r="F6" s="107" t="s">
        <v>82</v>
      </c>
      <c r="G6" s="107" t="s">
        <v>81</v>
      </c>
      <c r="H6" s="107" t="s">
        <v>83</v>
      </c>
      <c r="I6" s="107" t="s">
        <v>82</v>
      </c>
      <c r="J6" s="107" t="s">
        <v>81</v>
      </c>
      <c r="K6" s="107" t="s">
        <v>80</v>
      </c>
    </row>
    <row r="7" spans="1:11" ht="21" customHeight="1">
      <c r="A7" s="135" t="s">
        <v>345</v>
      </c>
      <c r="B7" s="135" t="s">
        <v>71</v>
      </c>
      <c r="C7" s="136">
        <v>41871</v>
      </c>
      <c r="D7" s="128">
        <v>1764.7057</v>
      </c>
      <c r="E7" s="128">
        <v>17544.263999999999</v>
      </c>
      <c r="F7" s="128">
        <v>6007.5</v>
      </c>
      <c r="G7" s="128">
        <v>34.241960791287681</v>
      </c>
      <c r="H7" s="128">
        <v>17544.263999999999</v>
      </c>
      <c r="I7" s="128">
        <v>7772.2057000000004</v>
      </c>
      <c r="J7" s="128">
        <v>44.300551450890168</v>
      </c>
      <c r="K7" s="135" t="s">
        <v>47</v>
      </c>
    </row>
    <row r="8" spans="1:11" ht="20.25" customHeight="1">
      <c r="A8" s="135" t="s">
        <v>346</v>
      </c>
      <c r="B8" s="135" t="s">
        <v>65</v>
      </c>
      <c r="C8" s="136">
        <v>41892</v>
      </c>
      <c r="D8" s="128">
        <v>4279.8662999999997</v>
      </c>
      <c r="E8" s="128">
        <v>21426.5281</v>
      </c>
      <c r="F8" s="128">
        <v>9297.5375000000004</v>
      </c>
      <c r="G8" s="128">
        <v>43.39264605356199</v>
      </c>
      <c r="H8" s="128">
        <v>21426.5281</v>
      </c>
      <c r="I8" s="128">
        <v>13577.4038</v>
      </c>
      <c r="J8" s="128">
        <v>63.367260139546353</v>
      </c>
      <c r="K8" s="135" t="s">
        <v>47</v>
      </c>
    </row>
    <row r="9" spans="1:11" ht="21" customHeight="1">
      <c r="A9" s="135" t="s">
        <v>347</v>
      </c>
      <c r="B9" s="135" t="s">
        <v>69</v>
      </c>
      <c r="C9" s="136">
        <v>41898</v>
      </c>
      <c r="D9" s="128">
        <v>8488.17</v>
      </c>
      <c r="E9" s="128">
        <v>22950</v>
      </c>
      <c r="F9" s="128">
        <v>14109.4494</v>
      </c>
      <c r="G9" s="128">
        <v>61.479082352941177</v>
      </c>
      <c r="H9" s="128">
        <v>22950</v>
      </c>
      <c r="I9" s="128">
        <v>22597.6194</v>
      </c>
      <c r="J9" s="128">
        <v>98.464572549019607</v>
      </c>
      <c r="K9" s="135" t="s">
        <v>48</v>
      </c>
    </row>
    <row r="10" spans="1:11" ht="21.75" customHeight="1">
      <c r="A10" s="135" t="s">
        <v>348</v>
      </c>
      <c r="B10" s="135" t="s">
        <v>67</v>
      </c>
      <c r="C10" s="136">
        <v>41907</v>
      </c>
      <c r="D10" s="128">
        <v>283.0188</v>
      </c>
      <c r="E10" s="128">
        <v>18618.137699999999</v>
      </c>
      <c r="F10" s="128">
        <v>16000</v>
      </c>
      <c r="G10" s="128">
        <v>85.93770364046668</v>
      </c>
      <c r="H10" s="128">
        <v>18618.137699999999</v>
      </c>
      <c r="I10" s="128">
        <v>16283.0188</v>
      </c>
      <c r="J10" s="128">
        <v>87.457827750409209</v>
      </c>
      <c r="K10" s="135" t="s">
        <v>47</v>
      </c>
    </row>
    <row r="11" spans="1:11" ht="19.5" customHeight="1">
      <c r="A11" s="135" t="s">
        <v>66</v>
      </c>
      <c r="B11" s="135" t="s">
        <v>65</v>
      </c>
      <c r="C11" s="136">
        <v>41907</v>
      </c>
      <c r="D11" s="128">
        <v>1546.6618000000001</v>
      </c>
      <c r="E11" s="128">
        <v>21426.5281</v>
      </c>
      <c r="F11" s="128">
        <v>13577.4038</v>
      </c>
      <c r="G11" s="128">
        <v>63.367260139546353</v>
      </c>
      <c r="H11" s="128">
        <v>21426.5281</v>
      </c>
      <c r="I11" s="128">
        <v>15124.0656</v>
      </c>
      <c r="J11" s="128">
        <v>70.585703523288032</v>
      </c>
      <c r="K11" s="135" t="s">
        <v>47</v>
      </c>
    </row>
    <row r="12" spans="1:11" ht="21.75" customHeight="1">
      <c r="A12" s="135" t="s">
        <v>64</v>
      </c>
      <c r="B12" s="135" t="s">
        <v>63</v>
      </c>
      <c r="C12" s="136">
        <v>41911</v>
      </c>
      <c r="D12" s="128">
        <v>2672.9265</v>
      </c>
      <c r="E12" s="128">
        <v>22156.26</v>
      </c>
      <c r="F12" s="128">
        <v>7709.3627999999999</v>
      </c>
      <c r="G12" s="128">
        <v>34.795415832816552</v>
      </c>
      <c r="H12" s="128">
        <v>22156.26</v>
      </c>
      <c r="I12" s="128">
        <v>10382.2893</v>
      </c>
      <c r="J12" s="128">
        <v>46.859394590964364</v>
      </c>
      <c r="K12" s="135" t="s">
        <v>62</v>
      </c>
    </row>
    <row r="13" spans="1:11" ht="21.75" customHeight="1">
      <c r="A13" s="135" t="s">
        <v>61</v>
      </c>
      <c r="B13" s="135" t="s">
        <v>60</v>
      </c>
      <c r="C13" s="136">
        <v>41925</v>
      </c>
      <c r="D13" s="128">
        <v>4257.5129999999999</v>
      </c>
      <c r="E13" s="128">
        <v>42389.280200000001</v>
      </c>
      <c r="F13" s="128">
        <v>38131.767200000002</v>
      </c>
      <c r="G13" s="128">
        <v>89.956156415224996</v>
      </c>
      <c r="H13" s="128">
        <v>42389.280200000001</v>
      </c>
      <c r="I13" s="128">
        <v>42389.280200000001</v>
      </c>
      <c r="J13" s="128">
        <v>100.00000000000001</v>
      </c>
      <c r="K13" s="135" t="s">
        <v>47</v>
      </c>
    </row>
    <row r="14" spans="1:11" ht="21.75" customHeight="1">
      <c r="A14" s="152" t="s">
        <v>334</v>
      </c>
      <c r="B14" s="152" t="s">
        <v>335</v>
      </c>
      <c r="C14" s="153">
        <v>41946</v>
      </c>
      <c r="D14" s="154">
        <v>1353.1004</v>
      </c>
      <c r="E14" s="154">
        <v>88210.847200000004</v>
      </c>
      <c r="F14" s="154">
        <v>45086.366699999999</v>
      </c>
      <c r="G14" s="154">
        <v>51.11204362177353</v>
      </c>
      <c r="H14" s="154">
        <v>88210.847200000004</v>
      </c>
      <c r="I14" s="154">
        <v>46439.467100000002</v>
      </c>
      <c r="J14" s="154">
        <v>52.645982409292628</v>
      </c>
      <c r="K14" s="135" t="s">
        <v>47</v>
      </c>
    </row>
    <row r="15" spans="1:11" ht="26.25" customHeight="1"/>
    <row r="16" spans="1:11" ht="15">
      <c r="A16" s="227" t="s">
        <v>200</v>
      </c>
      <c r="B16" s="225"/>
      <c r="C16" s="225"/>
      <c r="D16" s="225"/>
      <c r="E16" s="225"/>
      <c r="F16" s="225"/>
      <c r="G16" s="225"/>
      <c r="H16" s="225"/>
      <c r="I16" s="225"/>
      <c r="J16" s="225"/>
      <c r="K16" s="226"/>
    </row>
    <row r="17" spans="1:11" ht="12.75">
      <c r="A17" s="107" t="s">
        <v>8</v>
      </c>
      <c r="B17" s="123" t="s">
        <v>169</v>
      </c>
      <c r="C17" s="123" t="s">
        <v>344</v>
      </c>
      <c r="D17" s="219" t="s">
        <v>181</v>
      </c>
      <c r="E17" s="220"/>
      <c r="F17" s="220"/>
      <c r="G17" s="220"/>
      <c r="H17" s="220"/>
      <c r="I17" s="220"/>
      <c r="J17" s="220"/>
      <c r="K17" s="221"/>
    </row>
    <row r="18" spans="1:11" ht="47.25" customHeight="1">
      <c r="A18" s="122" t="s">
        <v>170</v>
      </c>
      <c r="B18" s="127" t="s">
        <v>185</v>
      </c>
      <c r="C18" s="126">
        <v>41843</v>
      </c>
      <c r="D18" s="222" t="s">
        <v>209</v>
      </c>
      <c r="E18" s="223"/>
      <c r="F18" s="223"/>
      <c r="G18" s="223"/>
      <c r="H18" s="223"/>
      <c r="I18" s="223"/>
      <c r="J18" s="223"/>
      <c r="K18" s="223"/>
    </row>
    <row r="19" spans="1:11" ht="30.75" customHeight="1">
      <c r="A19" s="122" t="s">
        <v>140</v>
      </c>
      <c r="B19" s="127" t="s">
        <v>186</v>
      </c>
      <c r="C19" s="126">
        <v>41817</v>
      </c>
      <c r="D19" s="228" t="s">
        <v>208</v>
      </c>
      <c r="E19" s="229"/>
      <c r="F19" s="229"/>
      <c r="G19" s="229"/>
      <c r="H19" s="229"/>
      <c r="I19" s="229"/>
      <c r="J19" s="229"/>
      <c r="K19" s="230"/>
    </row>
    <row r="20" spans="1:11" ht="43.5" customHeight="1">
      <c r="A20" s="122" t="s">
        <v>171</v>
      </c>
      <c r="B20" s="127" t="s">
        <v>187</v>
      </c>
      <c r="C20" s="126">
        <v>41804</v>
      </c>
      <c r="D20" s="222" t="s">
        <v>207</v>
      </c>
      <c r="E20" s="223"/>
      <c r="F20" s="223"/>
      <c r="G20" s="223"/>
      <c r="H20" s="223"/>
      <c r="I20" s="223"/>
      <c r="J20" s="223"/>
      <c r="K20" s="223"/>
    </row>
    <row r="21" spans="1:11" ht="30.75" customHeight="1">
      <c r="A21" s="122" t="s">
        <v>172</v>
      </c>
      <c r="B21" s="127" t="s">
        <v>188</v>
      </c>
      <c r="C21" s="126">
        <v>41779</v>
      </c>
      <c r="D21" s="222" t="s">
        <v>206</v>
      </c>
      <c r="E21" s="223"/>
      <c r="F21" s="223"/>
      <c r="G21" s="223"/>
      <c r="H21" s="223"/>
      <c r="I21" s="223"/>
      <c r="J21" s="223"/>
      <c r="K21" s="223"/>
    </row>
    <row r="22" spans="1:11" ht="52.5" customHeight="1">
      <c r="A22" s="122" t="s">
        <v>173</v>
      </c>
      <c r="B22" s="127" t="s">
        <v>189</v>
      </c>
      <c r="C22" s="126">
        <v>41740</v>
      </c>
      <c r="D22" s="222" t="s">
        <v>205</v>
      </c>
      <c r="E22" s="223"/>
      <c r="F22" s="223"/>
      <c r="G22" s="223"/>
      <c r="H22" s="223"/>
      <c r="I22" s="223"/>
      <c r="J22" s="223"/>
      <c r="K22" s="223"/>
    </row>
    <row r="23" spans="1:11" ht="32.25" customHeight="1">
      <c r="A23" s="122" t="s">
        <v>174</v>
      </c>
      <c r="B23" s="127" t="s">
        <v>190</v>
      </c>
      <c r="C23" s="126">
        <v>41730</v>
      </c>
      <c r="D23" s="222" t="s">
        <v>204</v>
      </c>
      <c r="E23" s="223"/>
      <c r="F23" s="223"/>
      <c r="G23" s="223"/>
      <c r="H23" s="223"/>
      <c r="I23" s="223"/>
      <c r="J23" s="223"/>
      <c r="K23" s="223"/>
    </row>
    <row r="24" spans="1:11" ht="42.75" customHeight="1">
      <c r="A24" s="122" t="s">
        <v>175</v>
      </c>
      <c r="B24" s="127" t="s">
        <v>191</v>
      </c>
      <c r="C24" s="126">
        <v>41689</v>
      </c>
      <c r="D24" s="222" t="s">
        <v>210</v>
      </c>
      <c r="E24" s="223"/>
      <c r="F24" s="223"/>
      <c r="G24" s="223"/>
      <c r="H24" s="223"/>
      <c r="I24" s="223"/>
      <c r="J24" s="223"/>
      <c r="K24" s="223"/>
    </row>
    <row r="25" spans="1:11" ht="42.75" customHeight="1">
      <c r="A25" s="122" t="s">
        <v>176</v>
      </c>
      <c r="B25" s="127" t="s">
        <v>192</v>
      </c>
      <c r="C25" s="126">
        <v>41667</v>
      </c>
      <c r="D25" s="222" t="s">
        <v>203</v>
      </c>
      <c r="E25" s="223"/>
      <c r="F25" s="223"/>
      <c r="G25" s="223"/>
      <c r="H25" s="223"/>
      <c r="I25" s="223"/>
      <c r="J25" s="223"/>
      <c r="K25" s="223"/>
    </row>
    <row r="26" spans="1:11" ht="30" customHeight="1">
      <c r="A26" s="122" t="s">
        <v>68</v>
      </c>
      <c r="B26" s="127" t="s">
        <v>193</v>
      </c>
      <c r="C26" s="126">
        <v>41617</v>
      </c>
      <c r="D26" s="222" t="s">
        <v>202</v>
      </c>
      <c r="E26" s="223"/>
      <c r="F26" s="223"/>
      <c r="G26" s="223"/>
      <c r="H26" s="223"/>
      <c r="I26" s="223"/>
      <c r="J26" s="223"/>
      <c r="K26" s="223"/>
    </row>
    <row r="27" spans="1:11" ht="39.75" customHeight="1">
      <c r="A27" s="122" t="s">
        <v>177</v>
      </c>
      <c r="B27" s="127" t="s">
        <v>194</v>
      </c>
      <c r="C27" s="126">
        <v>41590</v>
      </c>
      <c r="D27" s="222" t="s">
        <v>201</v>
      </c>
      <c r="E27" s="223"/>
      <c r="F27" s="223"/>
      <c r="G27" s="223"/>
      <c r="H27" s="223"/>
      <c r="I27" s="223"/>
      <c r="J27" s="223"/>
      <c r="K27" s="223"/>
    </row>
    <row r="28" spans="1:11" ht="30.75" customHeight="1">
      <c r="A28" s="122" t="s">
        <v>178</v>
      </c>
      <c r="B28" s="127" t="s">
        <v>195</v>
      </c>
      <c r="C28" s="126">
        <v>41544</v>
      </c>
      <c r="D28" s="222" t="s">
        <v>198</v>
      </c>
      <c r="E28" s="223"/>
      <c r="F28" s="223"/>
      <c r="G28" s="223"/>
      <c r="H28" s="223"/>
      <c r="I28" s="223"/>
      <c r="J28" s="223"/>
      <c r="K28" s="223"/>
    </row>
    <row r="29" spans="1:11" ht="39.75" customHeight="1">
      <c r="A29" s="122" t="s">
        <v>152</v>
      </c>
      <c r="B29" s="127" t="s">
        <v>196</v>
      </c>
      <c r="C29" s="126">
        <v>41535</v>
      </c>
      <c r="D29" s="228" t="s">
        <v>211</v>
      </c>
      <c r="E29" s="229"/>
      <c r="F29" s="229"/>
      <c r="G29" s="229"/>
      <c r="H29" s="229"/>
      <c r="I29" s="229"/>
      <c r="J29" s="229"/>
      <c r="K29" s="230"/>
    </row>
    <row r="30" spans="1:11" ht="41.25" customHeight="1">
      <c r="A30" s="122" t="s">
        <v>179</v>
      </c>
      <c r="B30" s="127" t="s">
        <v>184</v>
      </c>
      <c r="C30" s="126">
        <v>41526</v>
      </c>
      <c r="D30" s="228" t="s">
        <v>212</v>
      </c>
      <c r="E30" s="229"/>
      <c r="F30" s="229"/>
      <c r="G30" s="229"/>
      <c r="H30" s="229"/>
      <c r="I30" s="229"/>
      <c r="J30" s="229"/>
      <c r="K30" s="230"/>
    </row>
    <row r="31" spans="1:11" ht="39.75" customHeight="1">
      <c r="A31" s="122" t="s">
        <v>180</v>
      </c>
      <c r="B31" s="127" t="s">
        <v>183</v>
      </c>
      <c r="C31" s="126">
        <v>41508</v>
      </c>
      <c r="D31" s="222" t="s">
        <v>197</v>
      </c>
      <c r="E31" s="223"/>
      <c r="F31" s="223"/>
      <c r="G31" s="223"/>
      <c r="H31" s="223"/>
      <c r="I31" s="223"/>
      <c r="J31" s="223"/>
      <c r="K31" s="223"/>
    </row>
    <row r="32" spans="1:11" ht="27.75" customHeight="1">
      <c r="A32" s="122" t="s">
        <v>150</v>
      </c>
      <c r="B32" s="127" t="s">
        <v>182</v>
      </c>
      <c r="C32" s="126">
        <v>41464</v>
      </c>
      <c r="D32" s="222" t="s">
        <v>213</v>
      </c>
      <c r="E32" s="223"/>
      <c r="F32" s="223"/>
      <c r="G32" s="223"/>
      <c r="H32" s="223"/>
      <c r="I32" s="223"/>
      <c r="J32" s="223"/>
      <c r="K32" s="223"/>
    </row>
    <row r="33" spans="1:11" ht="13.5" customHeight="1">
      <c r="A33" s="130"/>
      <c r="B33" s="131"/>
      <c r="C33" s="132"/>
      <c r="D33" s="133"/>
      <c r="E33" s="134"/>
      <c r="F33" s="134"/>
      <c r="G33" s="134"/>
      <c r="H33" s="134"/>
      <c r="I33" s="134"/>
      <c r="J33" s="134"/>
      <c r="K33" s="134"/>
    </row>
    <row r="34" spans="1:11" ht="12.75">
      <c r="A34" s="121" t="s">
        <v>114</v>
      </c>
      <c r="C34" s="125"/>
    </row>
    <row r="35" spans="1:11">
      <c r="C35" s="125"/>
    </row>
  </sheetData>
  <mergeCells count="18">
    <mergeCell ref="D21:K21"/>
    <mergeCell ref="D20:K20"/>
    <mergeCell ref="D17:K17"/>
    <mergeCell ref="D18:K18"/>
    <mergeCell ref="D31:K31"/>
    <mergeCell ref="D32:K32"/>
    <mergeCell ref="A4:K4"/>
    <mergeCell ref="A16:K16"/>
    <mergeCell ref="D30:K30"/>
    <mergeCell ref="D27:K27"/>
    <mergeCell ref="D28:K28"/>
    <mergeCell ref="D29:K29"/>
    <mergeCell ref="D26:K26"/>
    <mergeCell ref="D23:K23"/>
    <mergeCell ref="D24:K24"/>
    <mergeCell ref="D25:K25"/>
    <mergeCell ref="D22:K22"/>
    <mergeCell ref="D19:K19"/>
  </mergeCells>
  <phoneticPr fontId="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election activeCell="H21" sqref="H21"/>
    </sheetView>
  </sheetViews>
  <sheetFormatPr defaultRowHeight="14.25"/>
  <cols>
    <col min="2" max="2" width="13.25" customWidth="1"/>
    <col min="3" max="3" width="8" customWidth="1"/>
    <col min="4" max="4" width="60.125" customWidth="1"/>
  </cols>
  <sheetData>
    <row r="1" spans="1:4">
      <c r="A1" s="231"/>
      <c r="B1" s="231"/>
      <c r="C1" s="231"/>
    </row>
    <row r="2" spans="1:4">
      <c r="A2" s="231"/>
      <c r="B2" s="231"/>
      <c r="C2" s="231"/>
    </row>
    <row r="3" spans="1:4">
      <c r="A3" s="232"/>
      <c r="B3" s="232"/>
      <c r="C3" s="232"/>
    </row>
    <row r="4" spans="1:4" ht="15">
      <c r="A4" s="106" t="s">
        <v>8</v>
      </c>
      <c r="B4" s="107" t="s">
        <v>86</v>
      </c>
      <c r="C4" s="123" t="s">
        <v>360</v>
      </c>
      <c r="D4" s="123" t="s">
        <v>157</v>
      </c>
    </row>
    <row r="5" spans="1:4">
      <c r="A5" s="141" t="s">
        <v>152</v>
      </c>
      <c r="B5" s="141" t="s">
        <v>158</v>
      </c>
      <c r="C5" s="141" t="s">
        <v>361</v>
      </c>
      <c r="D5" s="141" t="s">
        <v>221</v>
      </c>
    </row>
    <row r="6" spans="1:4">
      <c r="A6" s="141" t="s">
        <v>145</v>
      </c>
      <c r="B6" s="141" t="s">
        <v>128</v>
      </c>
      <c r="C6" s="141" t="s">
        <v>361</v>
      </c>
      <c r="D6" s="141" t="s">
        <v>222</v>
      </c>
    </row>
    <row r="7" spans="1:4" ht="16.5" customHeight="1">
      <c r="A7" s="141" t="s">
        <v>146</v>
      </c>
      <c r="B7" s="141" t="s">
        <v>223</v>
      </c>
      <c r="C7" s="141" t="s">
        <v>362</v>
      </c>
      <c r="D7" s="141" t="s">
        <v>224</v>
      </c>
    </row>
    <row r="8" spans="1:4">
      <c r="A8" s="141" t="s">
        <v>148</v>
      </c>
      <c r="B8" s="141" t="s">
        <v>225</v>
      </c>
      <c r="C8" s="141" t="s">
        <v>363</v>
      </c>
      <c r="D8" s="141" t="s">
        <v>226</v>
      </c>
    </row>
    <row r="9" spans="1:4">
      <c r="A9" s="141" t="s">
        <v>171</v>
      </c>
      <c r="B9" s="141" t="s">
        <v>227</v>
      </c>
      <c r="C9" s="141" t="s">
        <v>364</v>
      </c>
      <c r="D9" s="141" t="s">
        <v>228</v>
      </c>
    </row>
    <row r="10" spans="1:4">
      <c r="A10" s="141" t="s">
        <v>154</v>
      </c>
      <c r="B10" s="141" t="s">
        <v>229</v>
      </c>
      <c r="C10" s="141" t="s">
        <v>364</v>
      </c>
      <c r="D10" s="141" t="s">
        <v>230</v>
      </c>
    </row>
    <row r="11" spans="1:4">
      <c r="A11" s="141" t="s">
        <v>155</v>
      </c>
      <c r="B11" s="141" t="s">
        <v>231</v>
      </c>
      <c r="C11" s="141" t="s">
        <v>365</v>
      </c>
      <c r="D11" s="141" t="s">
        <v>232</v>
      </c>
    </row>
    <row r="12" spans="1:4">
      <c r="A12" s="141" t="s">
        <v>233</v>
      </c>
      <c r="B12" s="141" t="s">
        <v>234</v>
      </c>
      <c r="C12" s="141" t="s">
        <v>361</v>
      </c>
      <c r="D12" s="141" t="s">
        <v>235</v>
      </c>
    </row>
    <row r="13" spans="1:4">
      <c r="A13" s="141" t="s">
        <v>236</v>
      </c>
      <c r="B13" s="141" t="s">
        <v>237</v>
      </c>
      <c r="C13" s="141" t="s">
        <v>362</v>
      </c>
      <c r="D13" s="141" t="s">
        <v>238</v>
      </c>
    </row>
    <row r="14" spans="1:4">
      <c r="A14" s="141" t="s">
        <v>239</v>
      </c>
      <c r="B14" s="141" t="s">
        <v>240</v>
      </c>
      <c r="C14" s="141" t="s">
        <v>365</v>
      </c>
      <c r="D14" s="141" t="s">
        <v>241</v>
      </c>
    </row>
    <row r="15" spans="1:4">
      <c r="A15" s="141" t="s">
        <v>242</v>
      </c>
      <c r="B15" s="141" t="s">
        <v>131</v>
      </c>
      <c r="C15" s="141" t="s">
        <v>364</v>
      </c>
      <c r="D15" s="141" t="s">
        <v>243</v>
      </c>
    </row>
    <row r="16" spans="1:4">
      <c r="A16" s="141" t="s">
        <v>150</v>
      </c>
      <c r="B16" s="141" t="s">
        <v>244</v>
      </c>
      <c r="C16" s="141" t="s">
        <v>366</v>
      </c>
      <c r="D16" s="141" t="s">
        <v>245</v>
      </c>
    </row>
    <row r="17" spans="1:4">
      <c r="A17" s="141" t="s">
        <v>246</v>
      </c>
      <c r="B17" s="141" t="s">
        <v>247</v>
      </c>
      <c r="C17" s="141" t="s">
        <v>364</v>
      </c>
      <c r="D17" s="141" t="s">
        <v>248</v>
      </c>
    </row>
    <row r="18" spans="1:4">
      <c r="A18" s="141" t="s">
        <v>249</v>
      </c>
      <c r="B18" s="141" t="s">
        <v>250</v>
      </c>
      <c r="C18" s="141" t="s">
        <v>361</v>
      </c>
      <c r="D18" s="141" t="s">
        <v>251</v>
      </c>
    </row>
    <row r="19" spans="1:4">
      <c r="A19" s="141" t="s">
        <v>252</v>
      </c>
      <c r="B19" s="141" t="s">
        <v>253</v>
      </c>
      <c r="C19" s="141" t="s">
        <v>365</v>
      </c>
      <c r="D19" s="141" t="s">
        <v>254</v>
      </c>
    </row>
    <row r="20" spans="1:4">
      <c r="A20" s="141" t="s">
        <v>255</v>
      </c>
      <c r="B20" s="141" t="s">
        <v>256</v>
      </c>
      <c r="C20" s="141" t="s">
        <v>367</v>
      </c>
      <c r="D20" s="141" t="s">
        <v>257</v>
      </c>
    </row>
    <row r="21" spans="1:4">
      <c r="A21" s="141" t="s">
        <v>172</v>
      </c>
      <c r="B21" s="141" t="s">
        <v>258</v>
      </c>
      <c r="C21" s="141" t="s">
        <v>361</v>
      </c>
      <c r="D21" s="141" t="s">
        <v>259</v>
      </c>
    </row>
    <row r="22" spans="1:4">
      <c r="A22" s="141" t="s">
        <v>68</v>
      </c>
      <c r="B22" s="141" t="s">
        <v>67</v>
      </c>
      <c r="C22" s="141" t="s">
        <v>368</v>
      </c>
      <c r="D22" s="141" t="s">
        <v>260</v>
      </c>
    </row>
    <row r="23" spans="1:4" ht="17.25" customHeight="1">
      <c r="A23" s="141" t="s">
        <v>64</v>
      </c>
      <c r="B23" s="141" t="s">
        <v>63</v>
      </c>
      <c r="C23" s="141" t="s">
        <v>361</v>
      </c>
      <c r="D23" s="141" t="s">
        <v>261</v>
      </c>
    </row>
    <row r="24" spans="1:4" ht="15.75" customHeight="1">
      <c r="A24" s="141" t="s">
        <v>141</v>
      </c>
      <c r="B24" s="141" t="s">
        <v>262</v>
      </c>
      <c r="C24" s="141" t="s">
        <v>363</v>
      </c>
      <c r="D24" s="141" t="s">
        <v>263</v>
      </c>
    </row>
    <row r="25" spans="1:4">
      <c r="A25" s="141" t="s">
        <v>264</v>
      </c>
      <c r="B25" s="141" t="s">
        <v>265</v>
      </c>
      <c r="C25" s="141" t="s">
        <v>362</v>
      </c>
      <c r="D25" s="141" t="s">
        <v>266</v>
      </c>
    </row>
    <row r="26" spans="1:4">
      <c r="A26" s="141" t="s">
        <v>177</v>
      </c>
      <c r="B26" s="141" t="s">
        <v>267</v>
      </c>
      <c r="C26" s="141" t="s">
        <v>365</v>
      </c>
      <c r="D26" s="141" t="s">
        <v>268</v>
      </c>
    </row>
    <row r="27" spans="1:4">
      <c r="A27" s="141" t="s">
        <v>269</v>
      </c>
      <c r="B27" s="141" t="s">
        <v>270</v>
      </c>
      <c r="C27" s="141" t="s">
        <v>365</v>
      </c>
      <c r="D27" s="141" t="s">
        <v>271</v>
      </c>
    </row>
    <row r="28" spans="1:4">
      <c r="A28" s="141" t="s">
        <v>272</v>
      </c>
      <c r="B28" s="141" t="s">
        <v>273</v>
      </c>
      <c r="C28" s="141" t="s">
        <v>364</v>
      </c>
      <c r="D28" s="141" t="s">
        <v>274</v>
      </c>
    </row>
    <row r="29" spans="1:4" ht="16.5" customHeight="1">
      <c r="A29" s="141" t="s">
        <v>275</v>
      </c>
      <c r="B29" s="141" t="s">
        <v>127</v>
      </c>
      <c r="C29" s="141" t="s">
        <v>365</v>
      </c>
      <c r="D29" s="141" t="s">
        <v>276</v>
      </c>
    </row>
    <row r="30" spans="1:4" ht="23.25" customHeight="1">
      <c r="A30" s="141" t="s">
        <v>277</v>
      </c>
      <c r="B30" s="141" t="s">
        <v>278</v>
      </c>
      <c r="C30" s="141" t="s">
        <v>362</v>
      </c>
      <c r="D30" s="141" t="s">
        <v>279</v>
      </c>
    </row>
    <row r="31" spans="1:4">
      <c r="A31" s="141" t="s">
        <v>280</v>
      </c>
      <c r="B31" s="141" t="s">
        <v>281</v>
      </c>
      <c r="C31" s="141" t="s">
        <v>367</v>
      </c>
      <c r="D31" s="141" t="s">
        <v>282</v>
      </c>
    </row>
    <row r="32" spans="1:4" ht="15.75" customHeight="1">
      <c r="A32" s="141" t="s">
        <v>176</v>
      </c>
      <c r="B32" s="141" t="s">
        <v>283</v>
      </c>
      <c r="C32" s="141" t="s">
        <v>361</v>
      </c>
      <c r="D32" s="141" t="s">
        <v>284</v>
      </c>
    </row>
    <row r="33" spans="1:4" ht="16.5" customHeight="1">
      <c r="A33" s="141" t="s">
        <v>285</v>
      </c>
      <c r="B33" s="141" t="s">
        <v>286</v>
      </c>
      <c r="C33" s="141" t="s">
        <v>368</v>
      </c>
      <c r="D33" s="141" t="s">
        <v>287</v>
      </c>
    </row>
    <row r="34" spans="1:4" ht="16.5" customHeight="1">
      <c r="A34" s="141" t="s">
        <v>288</v>
      </c>
      <c r="B34" s="141" t="s">
        <v>132</v>
      </c>
      <c r="C34" s="141" t="s">
        <v>368</v>
      </c>
      <c r="D34" s="141" t="s">
        <v>289</v>
      </c>
    </row>
    <row r="35" spans="1:4" ht="17.25" customHeight="1">
      <c r="A35" s="141" t="s">
        <v>350</v>
      </c>
      <c r="B35" s="141" t="s">
        <v>351</v>
      </c>
      <c r="C35" s="141" t="s">
        <v>368</v>
      </c>
      <c r="D35" s="141" t="s">
        <v>369</v>
      </c>
    </row>
    <row r="36" spans="1:4" ht="15.75" customHeight="1">
      <c r="A36" s="141" t="s">
        <v>174</v>
      </c>
      <c r="B36" s="141" t="s">
        <v>290</v>
      </c>
      <c r="C36" s="141" t="s">
        <v>361</v>
      </c>
      <c r="D36" s="141" t="s">
        <v>291</v>
      </c>
    </row>
    <row r="37" spans="1:4" ht="18" customHeight="1">
      <c r="A37" s="141" t="s">
        <v>292</v>
      </c>
      <c r="B37" s="141" t="s">
        <v>293</v>
      </c>
      <c r="C37" s="141" t="s">
        <v>364</v>
      </c>
      <c r="D37" s="141" t="s">
        <v>294</v>
      </c>
    </row>
    <row r="38" spans="1:4">
      <c r="A38" s="141" t="s">
        <v>90</v>
      </c>
      <c r="B38" s="141" t="s">
        <v>89</v>
      </c>
      <c r="C38" s="141" t="s">
        <v>361</v>
      </c>
      <c r="D38" s="141" t="s">
        <v>295</v>
      </c>
    </row>
    <row r="39" spans="1:4" ht="24" customHeight="1">
      <c r="A39" s="141" t="s">
        <v>66</v>
      </c>
      <c r="B39" s="141" t="s">
        <v>65</v>
      </c>
      <c r="C39" s="141" t="s">
        <v>363</v>
      </c>
      <c r="D39" s="141" t="s">
        <v>296</v>
      </c>
    </row>
    <row r="40" spans="1:4" ht="19.5" customHeight="1">
      <c r="A40" s="141" t="s">
        <v>139</v>
      </c>
      <c r="B40" s="141" t="s">
        <v>297</v>
      </c>
      <c r="C40" s="141" t="s">
        <v>368</v>
      </c>
      <c r="D40" s="141" t="s">
        <v>298</v>
      </c>
    </row>
    <row r="41" spans="1:4">
      <c r="A41" s="141" t="s">
        <v>151</v>
      </c>
      <c r="B41" s="141" t="s">
        <v>130</v>
      </c>
      <c r="C41" s="141" t="s">
        <v>362</v>
      </c>
      <c r="D41" s="141" t="s">
        <v>299</v>
      </c>
    </row>
    <row r="42" spans="1:4">
      <c r="A42" s="141" t="s">
        <v>149</v>
      </c>
      <c r="B42" s="141" t="s">
        <v>300</v>
      </c>
      <c r="C42" s="141" t="s">
        <v>363</v>
      </c>
      <c r="D42" s="141" t="s">
        <v>301</v>
      </c>
    </row>
    <row r="43" spans="1:4">
      <c r="A43" s="141" t="s">
        <v>143</v>
      </c>
      <c r="B43" s="141" t="s">
        <v>302</v>
      </c>
      <c r="C43" s="141" t="s">
        <v>364</v>
      </c>
      <c r="D43" s="141" t="s">
        <v>303</v>
      </c>
    </row>
    <row r="44" spans="1:4">
      <c r="A44" s="141" t="s">
        <v>138</v>
      </c>
      <c r="B44" s="141" t="s">
        <v>304</v>
      </c>
      <c r="C44" s="141" t="s">
        <v>361</v>
      </c>
      <c r="D44" s="141" t="s">
        <v>305</v>
      </c>
    </row>
    <row r="45" spans="1:4">
      <c r="A45" s="141" t="s">
        <v>352</v>
      </c>
      <c r="B45" s="141" t="s">
        <v>353</v>
      </c>
      <c r="C45" s="141" t="s">
        <v>366</v>
      </c>
      <c r="D45" s="141" t="s">
        <v>370</v>
      </c>
    </row>
    <row r="46" spans="1:4">
      <c r="A46" s="141" t="s">
        <v>179</v>
      </c>
      <c r="B46" s="141" t="s">
        <v>306</v>
      </c>
      <c r="C46" s="141" t="s">
        <v>363</v>
      </c>
      <c r="D46" s="141" t="s">
        <v>307</v>
      </c>
    </row>
    <row r="47" spans="1:4">
      <c r="A47" s="141" t="s">
        <v>93</v>
      </c>
      <c r="B47" s="141" t="s">
        <v>92</v>
      </c>
      <c r="C47" s="141" t="s">
        <v>363</v>
      </c>
      <c r="D47" s="141" t="s">
        <v>308</v>
      </c>
    </row>
    <row r="48" spans="1:4">
      <c r="A48" s="141" t="s">
        <v>354</v>
      </c>
      <c r="B48" s="141" t="s">
        <v>355</v>
      </c>
      <c r="C48" s="141" t="s">
        <v>361</v>
      </c>
      <c r="D48" s="141" t="s">
        <v>371</v>
      </c>
    </row>
    <row r="49" spans="1:4">
      <c r="A49" s="141" t="s">
        <v>153</v>
      </c>
      <c r="B49" s="141" t="s">
        <v>309</v>
      </c>
      <c r="C49" s="141" t="s">
        <v>365</v>
      </c>
      <c r="D49" s="141" t="s">
        <v>310</v>
      </c>
    </row>
    <row r="50" spans="1:4">
      <c r="A50" s="141" t="s">
        <v>79</v>
      </c>
      <c r="B50" s="141" t="s">
        <v>78</v>
      </c>
      <c r="C50" s="141" t="s">
        <v>361</v>
      </c>
      <c r="D50" s="141" t="s">
        <v>311</v>
      </c>
    </row>
    <row r="51" spans="1:4">
      <c r="A51" s="141" t="s">
        <v>356</v>
      </c>
      <c r="B51" s="141" t="s">
        <v>75</v>
      </c>
      <c r="C51" s="141" t="s">
        <v>361</v>
      </c>
      <c r="D51" s="141" t="s">
        <v>372</v>
      </c>
    </row>
    <row r="52" spans="1:4">
      <c r="A52" s="141" t="s">
        <v>74</v>
      </c>
      <c r="B52" s="141" t="s">
        <v>73</v>
      </c>
      <c r="C52" s="141" t="s">
        <v>365</v>
      </c>
      <c r="D52" s="141" t="s">
        <v>312</v>
      </c>
    </row>
    <row r="53" spans="1:4">
      <c r="A53" s="141" t="s">
        <v>70</v>
      </c>
      <c r="B53" s="141" t="s">
        <v>69</v>
      </c>
      <c r="C53" s="141" t="s">
        <v>364</v>
      </c>
      <c r="D53" s="141" t="s">
        <v>313</v>
      </c>
    </row>
    <row r="54" spans="1:4">
      <c r="A54" s="141" t="s">
        <v>140</v>
      </c>
      <c r="B54" s="141" t="s">
        <v>314</v>
      </c>
      <c r="C54" s="141" t="s">
        <v>362</v>
      </c>
      <c r="D54" s="141" t="s">
        <v>315</v>
      </c>
    </row>
    <row r="55" spans="1:4">
      <c r="A55" s="141" t="s">
        <v>72</v>
      </c>
      <c r="B55" s="141" t="s">
        <v>71</v>
      </c>
      <c r="C55" s="141" t="s">
        <v>361</v>
      </c>
      <c r="D55" s="141" t="s">
        <v>316</v>
      </c>
    </row>
    <row r="56" spans="1:4">
      <c r="A56" s="141" t="s">
        <v>142</v>
      </c>
      <c r="B56" s="141" t="s">
        <v>317</v>
      </c>
      <c r="C56" s="141" t="s">
        <v>368</v>
      </c>
      <c r="D56" s="141" t="s">
        <v>318</v>
      </c>
    </row>
    <row r="57" spans="1:4">
      <c r="A57" s="141" t="s">
        <v>144</v>
      </c>
      <c r="B57" s="141" t="s">
        <v>319</v>
      </c>
      <c r="C57" s="141" t="s">
        <v>365</v>
      </c>
      <c r="D57" s="141" t="s">
        <v>320</v>
      </c>
    </row>
    <row r="58" spans="1:4">
      <c r="A58" s="141" t="s">
        <v>137</v>
      </c>
      <c r="B58" s="141" t="s">
        <v>321</v>
      </c>
      <c r="C58" s="141" t="s">
        <v>364</v>
      </c>
      <c r="D58" s="141" t="s">
        <v>322</v>
      </c>
    </row>
    <row r="59" spans="1:4">
      <c r="A59" s="141" t="s">
        <v>91</v>
      </c>
      <c r="B59" s="141" t="s">
        <v>323</v>
      </c>
      <c r="C59" s="141" t="s">
        <v>361</v>
      </c>
      <c r="D59" s="141" t="s">
        <v>324</v>
      </c>
    </row>
    <row r="60" spans="1:4">
      <c r="A60" s="141" t="s">
        <v>147</v>
      </c>
      <c r="B60" s="141" t="s">
        <v>129</v>
      </c>
      <c r="C60" s="141" t="s">
        <v>362</v>
      </c>
      <c r="D60" s="141" t="s">
        <v>325</v>
      </c>
    </row>
    <row r="61" spans="1:4">
      <c r="A61" s="141" t="s">
        <v>357</v>
      </c>
      <c r="B61" s="141" t="s">
        <v>358</v>
      </c>
      <c r="C61" s="141" t="s">
        <v>365</v>
      </c>
      <c r="D61" s="141" t="s">
        <v>373</v>
      </c>
    </row>
    <row r="62" spans="1:4">
      <c r="A62" s="141" t="s">
        <v>156</v>
      </c>
      <c r="B62" s="141" t="s">
        <v>326</v>
      </c>
      <c r="C62" s="141" t="s">
        <v>365</v>
      </c>
      <c r="D62" s="141" t="s">
        <v>327</v>
      </c>
    </row>
    <row r="63" spans="1:4">
      <c r="A63" s="141" t="s">
        <v>328</v>
      </c>
      <c r="B63" s="141" t="s">
        <v>329</v>
      </c>
      <c r="C63" s="141" t="s">
        <v>367</v>
      </c>
      <c r="D63" s="141" t="s">
        <v>330</v>
      </c>
    </row>
    <row r="64" spans="1:4">
      <c r="A64" s="141" t="s">
        <v>331</v>
      </c>
      <c r="B64" s="141" t="s">
        <v>332</v>
      </c>
      <c r="C64" s="141" t="s">
        <v>361</v>
      </c>
      <c r="D64" s="141" t="s">
        <v>333</v>
      </c>
    </row>
    <row r="65" spans="1:4">
      <c r="A65" s="141" t="s">
        <v>334</v>
      </c>
      <c r="B65" s="141" t="s">
        <v>335</v>
      </c>
      <c r="C65" s="141" t="s">
        <v>367</v>
      </c>
      <c r="D65" s="141" t="s">
        <v>330</v>
      </c>
    </row>
    <row r="66" spans="1:4">
      <c r="A66" s="137" t="s">
        <v>336</v>
      </c>
      <c r="B66" s="137" t="s">
        <v>337</v>
      </c>
      <c r="C66" s="141"/>
      <c r="D66" s="141"/>
    </row>
    <row r="67" spans="1:4">
      <c r="A67" s="141" t="s">
        <v>180</v>
      </c>
      <c r="B67" s="141" t="s">
        <v>359</v>
      </c>
      <c r="C67" s="141" t="s">
        <v>365</v>
      </c>
      <c r="D67" s="141" t="s">
        <v>374</v>
      </c>
    </row>
    <row r="68" spans="1:4">
      <c r="A68" s="141" t="s">
        <v>338</v>
      </c>
      <c r="B68" s="141" t="s">
        <v>339</v>
      </c>
      <c r="C68" s="141" t="s">
        <v>362</v>
      </c>
      <c r="D68" s="141" t="s">
        <v>340</v>
      </c>
    </row>
    <row r="69" spans="1:4">
      <c r="A69" s="141" t="s">
        <v>136</v>
      </c>
      <c r="B69" s="141" t="s">
        <v>341</v>
      </c>
      <c r="C69" s="141" t="s">
        <v>364</v>
      </c>
      <c r="D69" s="141" t="s">
        <v>342</v>
      </c>
    </row>
    <row r="70" spans="1:4">
      <c r="A70" s="141" t="s">
        <v>77</v>
      </c>
      <c r="B70" s="141" t="s">
        <v>76</v>
      </c>
      <c r="C70" s="141" t="s">
        <v>361</v>
      </c>
      <c r="D70" s="141" t="s">
        <v>343</v>
      </c>
    </row>
  </sheetData>
  <mergeCells count="1">
    <mergeCell ref="A1:C3"/>
  </mergeCells>
  <phoneticPr fontId="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B1" workbookViewId="0">
      <selection activeCell="J45" sqref="J45"/>
    </sheetView>
  </sheetViews>
  <sheetFormatPr defaultRowHeight="12"/>
  <cols>
    <col min="1" max="2" width="9" style="155"/>
    <col min="3" max="3" width="12" style="155" customWidth="1"/>
    <col min="4" max="4" width="14.625" style="155" customWidth="1"/>
    <col min="5" max="5" width="10" style="155" customWidth="1"/>
    <col min="6" max="6" width="12.75" style="155" customWidth="1"/>
    <col min="7" max="7" width="14.625" style="155" customWidth="1"/>
    <col min="8" max="8" width="12.75" style="155" customWidth="1"/>
    <col min="9" max="9" width="10.375" style="155" customWidth="1"/>
    <col min="10" max="10" width="15" style="155" customWidth="1"/>
    <col min="11" max="11" width="11.75" style="155" customWidth="1"/>
    <col min="12" max="12" width="12.25" style="155" customWidth="1"/>
    <col min="13" max="13" width="17.125" style="155" customWidth="1"/>
    <col min="14" max="16384" width="9" style="155"/>
  </cols>
  <sheetData>
    <row r="1" spans="1:14" ht="14.25" customHeight="1"/>
    <row r="2" spans="1:14" ht="13.5" customHeight="1"/>
    <row r="3" spans="1:14" ht="13.5" customHeight="1"/>
    <row r="4" spans="1:14" ht="17.25" customHeight="1">
      <c r="A4" s="106"/>
      <c r="B4" s="106"/>
      <c r="C4" s="224" t="s">
        <v>377</v>
      </c>
      <c r="D4" s="225"/>
      <c r="E4" s="226"/>
      <c r="F4" s="224" t="s">
        <v>378</v>
      </c>
      <c r="G4" s="225"/>
      <c r="H4" s="226"/>
      <c r="I4" s="224" t="s">
        <v>379</v>
      </c>
      <c r="J4" s="225"/>
      <c r="K4" s="226"/>
      <c r="L4" s="224" t="s">
        <v>380</v>
      </c>
      <c r="M4" s="225"/>
      <c r="N4" s="226"/>
    </row>
    <row r="5" spans="1:14" ht="19.5" customHeight="1">
      <c r="A5" s="107" t="s">
        <v>381</v>
      </c>
      <c r="B5" s="107" t="s">
        <v>382</v>
      </c>
      <c r="C5" s="107" t="s">
        <v>383</v>
      </c>
      <c r="D5" s="107" t="s">
        <v>384</v>
      </c>
      <c r="E5" s="107" t="s">
        <v>385</v>
      </c>
      <c r="F5" s="107" t="s">
        <v>383</v>
      </c>
      <c r="G5" s="107" t="s">
        <v>388</v>
      </c>
      <c r="H5" s="107" t="s">
        <v>385</v>
      </c>
      <c r="I5" s="107" t="s">
        <v>383</v>
      </c>
      <c r="J5" s="107" t="s">
        <v>384</v>
      </c>
      <c r="K5" s="107" t="s">
        <v>385</v>
      </c>
      <c r="L5" s="107" t="s">
        <v>383</v>
      </c>
      <c r="M5" s="107" t="s">
        <v>384</v>
      </c>
      <c r="N5" s="107" t="s">
        <v>385</v>
      </c>
    </row>
    <row r="6" spans="1:14" ht="18" customHeight="1">
      <c r="A6" s="152" t="s">
        <v>152</v>
      </c>
      <c r="B6" s="152" t="s">
        <v>158</v>
      </c>
      <c r="C6" s="154">
        <v>17211.313647999999</v>
      </c>
      <c r="D6" s="154">
        <v>11110.075202</v>
      </c>
      <c r="E6" s="154">
        <v>54.916265957422809</v>
      </c>
      <c r="F6" s="154">
        <v>6194.147602</v>
      </c>
      <c r="G6" s="154">
        <v>3472.7500270000005</v>
      </c>
      <c r="H6" s="154">
        <v>78.364338171236852</v>
      </c>
      <c r="I6" s="154">
        <v>6042.1536070000002</v>
      </c>
      <c r="J6" s="154">
        <v>3607.0300939999997</v>
      </c>
      <c r="K6" s="154">
        <v>67.510485067774454</v>
      </c>
      <c r="L6" s="154">
        <v>6042.1536070000002</v>
      </c>
      <c r="M6" s="154">
        <v>3607.0300939999997</v>
      </c>
      <c r="N6" s="154" t="s">
        <v>389</v>
      </c>
    </row>
    <row r="7" spans="1:14" ht="18" customHeight="1">
      <c r="A7" s="152" t="s">
        <v>146</v>
      </c>
      <c r="B7" s="152" t="s">
        <v>223</v>
      </c>
      <c r="C7" s="154">
        <v>17796.405615</v>
      </c>
      <c r="D7" s="154">
        <v>17121.488249000002</v>
      </c>
      <c r="E7" s="154">
        <v>3.9419316602890353</v>
      </c>
      <c r="F7" s="154">
        <v>-24.883466000000002</v>
      </c>
      <c r="G7" s="154">
        <v>1012.9852089999999</v>
      </c>
      <c r="H7" s="154">
        <v>-102.45644909510223</v>
      </c>
      <c r="I7" s="154">
        <v>107.309545</v>
      </c>
      <c r="J7" s="154">
        <v>1464.676054</v>
      </c>
      <c r="K7" s="154">
        <v>-92.67349631975344</v>
      </c>
      <c r="L7" s="154">
        <v>209.87068100000002</v>
      </c>
      <c r="M7" s="154">
        <v>1434.5702229999999</v>
      </c>
      <c r="N7" s="154">
        <v>-85.37048395155486</v>
      </c>
    </row>
    <row r="8" spans="1:14" ht="16.5" customHeight="1">
      <c r="A8" s="152" t="s">
        <v>171</v>
      </c>
      <c r="B8" s="152" t="s">
        <v>227</v>
      </c>
      <c r="C8" s="154">
        <v>44562.721329</v>
      </c>
      <c r="D8" s="154">
        <v>42706.498985999999</v>
      </c>
      <c r="E8" s="154">
        <v>4.3464633886484263</v>
      </c>
      <c r="F8" s="154">
        <v>-7043.5408939999998</v>
      </c>
      <c r="G8" s="154">
        <v>-6388.4302700000007</v>
      </c>
      <c r="H8" s="154">
        <v>-10.254641536535061</v>
      </c>
      <c r="I8" s="154">
        <v>-7073.1260510000002</v>
      </c>
      <c r="J8" s="154">
        <v>4633.2184700000007</v>
      </c>
      <c r="K8" s="154">
        <v>-252.66118135370377</v>
      </c>
      <c r="L8" s="154">
        <v>-5918.7646530000002</v>
      </c>
      <c r="M8" s="154">
        <v>5023.4712140000001</v>
      </c>
      <c r="N8" s="154">
        <v>-217.82220701304888</v>
      </c>
    </row>
    <row r="9" spans="1:14" ht="17.25" customHeight="1">
      <c r="A9" s="152" t="s">
        <v>154</v>
      </c>
      <c r="B9" s="152" t="s">
        <v>229</v>
      </c>
      <c r="C9" s="154">
        <v>0</v>
      </c>
      <c r="D9" s="154">
        <v>715.83545599999991</v>
      </c>
      <c r="E9" s="154">
        <v>-100</v>
      </c>
      <c r="F9" s="154">
        <v>-111.69068999999999</v>
      </c>
      <c r="G9" s="154">
        <v>77.062043000000003</v>
      </c>
      <c r="H9" s="154">
        <v>-244.93606145375614</v>
      </c>
      <c r="I9" s="154">
        <v>-109.44473000000001</v>
      </c>
      <c r="J9" s="154">
        <v>37.795460999999996</v>
      </c>
      <c r="K9" s="154">
        <v>-389.57109426446743</v>
      </c>
      <c r="L9" s="154">
        <v>-109.44473000000001</v>
      </c>
      <c r="M9" s="154">
        <v>37.795460999999996</v>
      </c>
      <c r="N9" s="154">
        <v>-389.57109426446743</v>
      </c>
    </row>
    <row r="10" spans="1:14" ht="15" customHeight="1">
      <c r="A10" s="152" t="s">
        <v>150</v>
      </c>
      <c r="B10" s="152" t="s">
        <v>244</v>
      </c>
      <c r="C10" s="154">
        <v>12055.742232999999</v>
      </c>
      <c r="D10" s="154">
        <v>13520.286811000002</v>
      </c>
      <c r="E10" s="154">
        <v>-10.832200518175846</v>
      </c>
      <c r="F10" s="154">
        <v>1919.816904</v>
      </c>
      <c r="G10" s="154">
        <v>2983.6758380000001</v>
      </c>
      <c r="H10" s="154">
        <v>-35.655982478080453</v>
      </c>
      <c r="I10" s="154">
        <v>1532.4114849999999</v>
      </c>
      <c r="J10" s="154">
        <v>2494.914221</v>
      </c>
      <c r="K10" s="154">
        <v>-38.578590313786989</v>
      </c>
      <c r="L10" s="154">
        <v>1564.0178069999999</v>
      </c>
      <c r="M10" s="154">
        <v>2494.914221</v>
      </c>
      <c r="N10" s="154">
        <v>-37.311760306808559</v>
      </c>
    </row>
    <row r="11" spans="1:14" ht="15" customHeight="1">
      <c r="A11" s="152" t="s">
        <v>252</v>
      </c>
      <c r="B11" s="152" t="s">
        <v>253</v>
      </c>
      <c r="C11" s="154">
        <v>64769.184695000004</v>
      </c>
      <c r="D11" s="154">
        <v>41910.068431</v>
      </c>
      <c r="E11" s="154">
        <v>54.543256834893626</v>
      </c>
      <c r="F11" s="154">
        <v>7608.4959709999994</v>
      </c>
      <c r="G11" s="154">
        <v>4779.146017</v>
      </c>
      <c r="H11" s="154">
        <v>59.201998514706588</v>
      </c>
      <c r="I11" s="154">
        <v>11786.366714</v>
      </c>
      <c r="J11" s="154">
        <v>8257.3737419999998</v>
      </c>
      <c r="K11" s="154">
        <v>42.737474192917553</v>
      </c>
      <c r="L11" s="154">
        <v>11679.433923999999</v>
      </c>
      <c r="M11" s="154">
        <v>8249.5003059999999</v>
      </c>
      <c r="N11" s="154">
        <v>41.577471250050756</v>
      </c>
    </row>
    <row r="12" spans="1:14" ht="15.75" customHeight="1">
      <c r="A12" s="152" t="s">
        <v>255</v>
      </c>
      <c r="B12" s="152" t="s">
        <v>256</v>
      </c>
      <c r="C12" s="154">
        <v>11384.757812</v>
      </c>
      <c r="D12" s="154">
        <v>10902.314816</v>
      </c>
      <c r="E12" s="154">
        <v>4.4251427714413181</v>
      </c>
      <c r="F12" s="154">
        <v>-2305.448531</v>
      </c>
      <c r="G12" s="154">
        <v>-2779.221583</v>
      </c>
      <c r="H12" s="154">
        <v>17.046969370775788</v>
      </c>
      <c r="I12" s="154">
        <v>-1978.370279</v>
      </c>
      <c r="J12" s="154">
        <v>-2336.0516120000002</v>
      </c>
      <c r="K12" s="154">
        <v>15.311362607000492</v>
      </c>
      <c r="L12" s="154">
        <v>-1663.955162</v>
      </c>
      <c r="M12" s="154">
        <v>-2336.128882</v>
      </c>
      <c r="N12" s="154">
        <v>28.772972466507952</v>
      </c>
    </row>
    <row r="13" spans="1:14" ht="15" customHeight="1">
      <c r="A13" s="152" t="s">
        <v>141</v>
      </c>
      <c r="B13" s="152" t="s">
        <v>262</v>
      </c>
      <c r="C13" s="154">
        <v>368835.79878200003</v>
      </c>
      <c r="D13" s="154">
        <v>289093.57102500001</v>
      </c>
      <c r="E13" s="154">
        <v>27.58353548792828</v>
      </c>
      <c r="F13" s="154">
        <v>-145.16589099999999</v>
      </c>
      <c r="G13" s="154">
        <v>-22083.836773999999</v>
      </c>
      <c r="H13" s="154">
        <v>99.342660007472489</v>
      </c>
      <c r="I13" s="154">
        <v>-710.21051699999998</v>
      </c>
      <c r="J13" s="154">
        <v>-22763.110699000001</v>
      </c>
      <c r="K13" s="154">
        <v>96.879993572094705</v>
      </c>
      <c r="L13" s="154">
        <v>3347.923045</v>
      </c>
      <c r="M13" s="154">
        <v>-15957.719343000001</v>
      </c>
      <c r="N13" s="154">
        <v>120.97995943554803</v>
      </c>
    </row>
    <row r="14" spans="1:14" ht="14.25" customHeight="1">
      <c r="A14" s="152" t="s">
        <v>272</v>
      </c>
      <c r="B14" s="152" t="s">
        <v>273</v>
      </c>
      <c r="C14" s="154">
        <v>25914.655992</v>
      </c>
      <c r="D14" s="154">
        <v>35280.246233999998</v>
      </c>
      <c r="E14" s="154">
        <v>-26.546272324409877</v>
      </c>
      <c r="F14" s="154">
        <v>-1823.1392430000001</v>
      </c>
      <c r="G14" s="154">
        <v>880.29645900000003</v>
      </c>
      <c r="H14" s="154">
        <v>-307.10514331399804</v>
      </c>
      <c r="I14" s="154">
        <v>-1478.7106839999999</v>
      </c>
      <c r="J14" s="154">
        <v>1519.1132419999999</v>
      </c>
      <c r="K14" s="154">
        <v>-197.34038537200772</v>
      </c>
      <c r="L14" s="154">
        <v>-1466.2744009999999</v>
      </c>
      <c r="M14" s="154">
        <v>1529.7158119999999</v>
      </c>
      <c r="N14" s="154">
        <v>-195.85273221978045</v>
      </c>
    </row>
    <row r="15" spans="1:14" ht="16.5" customHeight="1">
      <c r="A15" s="152" t="s">
        <v>275</v>
      </c>
      <c r="B15" s="152" t="s">
        <v>127</v>
      </c>
      <c r="C15" s="154">
        <v>128983.137216</v>
      </c>
      <c r="D15" s="154">
        <v>109459.47246500001</v>
      </c>
      <c r="E15" s="154">
        <v>17.836432344622104</v>
      </c>
      <c r="F15" s="154">
        <v>-1833.3836410000001</v>
      </c>
      <c r="G15" s="154">
        <v>1444.8689769999999</v>
      </c>
      <c r="H15" s="154">
        <v>-226.88926609848585</v>
      </c>
      <c r="I15" s="154">
        <v>6913.9527650000009</v>
      </c>
      <c r="J15" s="154">
        <v>6960.7628640000003</v>
      </c>
      <c r="K15" s="154">
        <v>-0.67248518466408358</v>
      </c>
      <c r="L15" s="154">
        <v>5278.2078140000003</v>
      </c>
      <c r="M15" s="154">
        <v>4519.6455770000002</v>
      </c>
      <c r="N15" s="154">
        <v>16.783666419779536</v>
      </c>
    </row>
    <row r="16" spans="1:14" ht="14.25" customHeight="1">
      <c r="A16" s="152" t="s">
        <v>277</v>
      </c>
      <c r="B16" s="152" t="s">
        <v>278</v>
      </c>
      <c r="C16" s="154">
        <v>2688929.9655570001</v>
      </c>
      <c r="D16" s="154">
        <v>1979286.4142150001</v>
      </c>
      <c r="E16" s="154">
        <v>35.85350489173392</v>
      </c>
      <c r="F16" s="154">
        <v>5555.3411689999994</v>
      </c>
      <c r="G16" s="154">
        <v>39170.277823000004</v>
      </c>
      <c r="H16" s="154">
        <v>-85.817457833454498</v>
      </c>
      <c r="I16" s="154">
        <v>7360.4084249999996</v>
      </c>
      <c r="J16" s="154">
        <v>28462.934986</v>
      </c>
      <c r="K16" s="154">
        <v>-74.140374389990527</v>
      </c>
      <c r="L16" s="154">
        <v>5787.8302939999994</v>
      </c>
      <c r="M16" s="154">
        <v>26997.527714999997</v>
      </c>
      <c r="N16" s="154">
        <v>-78.561628475394642</v>
      </c>
    </row>
    <row r="17" spans="1:14" ht="15.75" customHeight="1">
      <c r="A17" s="152" t="s">
        <v>174</v>
      </c>
      <c r="B17" s="152" t="s">
        <v>290</v>
      </c>
      <c r="C17" s="154">
        <v>94248.85510700001</v>
      </c>
      <c r="D17" s="154">
        <v>52265.843648000002</v>
      </c>
      <c r="E17" s="154">
        <v>80.325904125354199</v>
      </c>
      <c r="F17" s="154">
        <v>5981.5442739999999</v>
      </c>
      <c r="G17" s="154">
        <v>2248.2481440000001</v>
      </c>
      <c r="H17" s="154">
        <v>166.05356219077564</v>
      </c>
      <c r="I17" s="154">
        <v>4967.9205499999998</v>
      </c>
      <c r="J17" s="154">
        <v>1657.5826880000002</v>
      </c>
      <c r="K17" s="154">
        <v>199.70876179903726</v>
      </c>
      <c r="L17" s="154">
        <v>4995.2424419999998</v>
      </c>
      <c r="M17" s="154">
        <v>1657.5826880000002</v>
      </c>
      <c r="N17" s="154">
        <v>201.35705917797318</v>
      </c>
    </row>
    <row r="18" spans="1:14" ht="15" customHeight="1">
      <c r="A18" s="152" t="s">
        <v>90</v>
      </c>
      <c r="B18" s="152" t="s">
        <v>89</v>
      </c>
      <c r="C18" s="154">
        <v>87464.539653999993</v>
      </c>
      <c r="D18" s="154">
        <v>50068.711013</v>
      </c>
      <c r="E18" s="154">
        <v>74.689018120099831</v>
      </c>
      <c r="F18" s="154">
        <v>17243.901786999999</v>
      </c>
      <c r="G18" s="154">
        <v>6854.8090469999997</v>
      </c>
      <c r="H18" s="154">
        <v>151.55918521970756</v>
      </c>
      <c r="I18" s="154">
        <v>19333.230630000002</v>
      </c>
      <c r="J18" s="154">
        <v>5576.0556919999999</v>
      </c>
      <c r="K18" s="154">
        <v>246.71875063474533</v>
      </c>
      <c r="L18" s="154">
        <v>19333.230630000002</v>
      </c>
      <c r="M18" s="154">
        <v>5576.0556919999999</v>
      </c>
      <c r="N18" s="154">
        <v>246.71875063474533</v>
      </c>
    </row>
    <row r="19" spans="1:14" ht="16.5" customHeight="1">
      <c r="A19" s="152" t="s">
        <v>66</v>
      </c>
      <c r="B19" s="152" t="s">
        <v>65</v>
      </c>
      <c r="C19" s="154">
        <v>34852.754589999997</v>
      </c>
      <c r="D19" s="154">
        <v>22050.057373</v>
      </c>
      <c r="E19" s="154">
        <v>58.061967823615412</v>
      </c>
      <c r="F19" s="154">
        <v>2941.4666239999997</v>
      </c>
      <c r="G19" s="154">
        <v>-296.70166899999998</v>
      </c>
      <c r="H19" s="154">
        <v>1091.3886342176256</v>
      </c>
      <c r="I19" s="154">
        <v>2471.4331000000002</v>
      </c>
      <c r="J19" s="154">
        <v>-312.81724400000002</v>
      </c>
      <c r="K19" s="154">
        <v>890.05654176788289</v>
      </c>
      <c r="L19" s="154">
        <v>2618.0227199999999</v>
      </c>
      <c r="M19" s="154">
        <v>-724.75782000000004</v>
      </c>
      <c r="N19" s="154">
        <v>461.22724691677001</v>
      </c>
    </row>
    <row r="20" spans="1:14" ht="16.5" customHeight="1">
      <c r="A20" s="152" t="s">
        <v>139</v>
      </c>
      <c r="B20" s="152" t="s">
        <v>297</v>
      </c>
      <c r="C20" s="154">
        <v>22877.420363999998</v>
      </c>
      <c r="D20" s="154">
        <v>24026.055715999999</v>
      </c>
      <c r="E20" s="154">
        <v>-4.7807903451879321</v>
      </c>
      <c r="F20" s="154">
        <v>943.2554970000001</v>
      </c>
      <c r="G20" s="154">
        <v>1192.4517840000001</v>
      </c>
      <c r="H20" s="154">
        <v>-20.897808225342885</v>
      </c>
      <c r="I20" s="154">
        <v>1306.8190650000001</v>
      </c>
      <c r="J20" s="154">
        <v>1504.930701</v>
      </c>
      <c r="K20" s="154">
        <v>-13.164170009181031</v>
      </c>
      <c r="L20" s="154">
        <v>1393.6213029999999</v>
      </c>
      <c r="M20" s="154">
        <v>1335.139443</v>
      </c>
      <c r="N20" s="154">
        <v>4.3802061504971856</v>
      </c>
    </row>
    <row r="21" spans="1:14" ht="13.5" customHeight="1">
      <c r="A21" s="152" t="s">
        <v>149</v>
      </c>
      <c r="B21" s="152" t="s">
        <v>300</v>
      </c>
      <c r="C21" s="154">
        <v>18729.265291</v>
      </c>
      <c r="D21" s="154">
        <v>15797.911429</v>
      </c>
      <c r="E21" s="154">
        <v>18.555325336353992</v>
      </c>
      <c r="F21" s="154">
        <v>1076.1891820000001</v>
      </c>
      <c r="G21" s="154">
        <v>-2938.1327139999999</v>
      </c>
      <c r="H21" s="154">
        <v>136.62833802135734</v>
      </c>
      <c r="I21" s="154">
        <v>1555.7964179999999</v>
      </c>
      <c r="J21" s="154">
        <v>-1472.8068460000002</v>
      </c>
      <c r="K21" s="154">
        <v>205.63478994040469</v>
      </c>
      <c r="L21" s="154">
        <v>1642.8762369999999</v>
      </c>
      <c r="M21" s="154">
        <v>-1373.4407699999999</v>
      </c>
      <c r="N21" s="154">
        <v>219.61755271033638</v>
      </c>
    </row>
    <row r="22" spans="1:14" ht="15" customHeight="1">
      <c r="A22" s="152" t="s">
        <v>138</v>
      </c>
      <c r="B22" s="152" t="s">
        <v>304</v>
      </c>
      <c r="C22" s="154">
        <v>23943.851628</v>
      </c>
      <c r="D22" s="154">
        <v>16115.706552000001</v>
      </c>
      <c r="E22" s="154">
        <v>48.574631529441099</v>
      </c>
      <c r="F22" s="154">
        <v>1978.2956350000002</v>
      </c>
      <c r="G22" s="154">
        <v>-770.49838399999999</v>
      </c>
      <c r="H22" s="154">
        <v>356.75532565425863</v>
      </c>
      <c r="I22" s="154">
        <v>2772.1405640000003</v>
      </c>
      <c r="J22" s="154">
        <v>140.51961599999998</v>
      </c>
      <c r="K22" s="154">
        <v>1872.7783514580628</v>
      </c>
      <c r="L22" s="154">
        <v>3397.2368350000002</v>
      </c>
      <c r="M22" s="154">
        <v>744.93054500000005</v>
      </c>
      <c r="N22" s="154">
        <v>356.0474607736752</v>
      </c>
    </row>
    <row r="23" spans="1:14" ht="16.5" customHeight="1">
      <c r="A23" s="152" t="s">
        <v>179</v>
      </c>
      <c r="B23" s="152" t="s">
        <v>306</v>
      </c>
      <c r="C23" s="154">
        <v>132394.07568499999</v>
      </c>
      <c r="D23" s="154">
        <v>75547.935257000005</v>
      </c>
      <c r="E23" s="154">
        <v>75.245127791540568</v>
      </c>
      <c r="F23" s="154">
        <v>44335.761210000004</v>
      </c>
      <c r="G23" s="154">
        <v>-5062.6195539999999</v>
      </c>
      <c r="H23" s="154">
        <v>975.74744136106585</v>
      </c>
      <c r="I23" s="154">
        <v>37607.563167</v>
      </c>
      <c r="J23" s="154">
        <v>-3325.4286120000002</v>
      </c>
      <c r="K23" s="154">
        <v>1230.9087505680004</v>
      </c>
      <c r="L23" s="154">
        <v>37459.16517</v>
      </c>
      <c r="M23" s="154">
        <v>-3043.2050340000001</v>
      </c>
      <c r="N23" s="154">
        <v>1330.9116458303017</v>
      </c>
    </row>
    <row r="24" spans="1:14" ht="15.75" customHeight="1">
      <c r="A24" s="152" t="s">
        <v>93</v>
      </c>
      <c r="B24" s="152" t="s">
        <v>92</v>
      </c>
      <c r="C24" s="154">
        <v>35800.612659999999</v>
      </c>
      <c r="D24" s="154">
        <v>11880.727095999999</v>
      </c>
      <c r="E24" s="154">
        <v>201.33351579175104</v>
      </c>
      <c r="F24" s="154">
        <v>2670.5277219999998</v>
      </c>
      <c r="G24" s="154">
        <v>-2550.950769</v>
      </c>
      <c r="H24" s="154">
        <v>204.68754452077786</v>
      </c>
      <c r="I24" s="154">
        <v>2648.8926100000003</v>
      </c>
      <c r="J24" s="154">
        <v>-2625.8423160000002</v>
      </c>
      <c r="K24" s="154">
        <v>200.8778247596799</v>
      </c>
      <c r="L24" s="154">
        <v>2648.8926100000003</v>
      </c>
      <c r="M24" s="154">
        <v>-2625.8423160000002</v>
      </c>
      <c r="N24" s="154">
        <v>200.8778247596799</v>
      </c>
    </row>
    <row r="25" spans="1:14" ht="15" customHeight="1">
      <c r="A25" s="152" t="s">
        <v>79</v>
      </c>
      <c r="B25" s="152" t="s">
        <v>78</v>
      </c>
      <c r="C25" s="154">
        <v>30385.530186</v>
      </c>
      <c r="D25" s="154">
        <v>19115.864566</v>
      </c>
      <c r="E25" s="154">
        <v>58.954516972486481</v>
      </c>
      <c r="F25" s="154">
        <v>2470.4866699999998</v>
      </c>
      <c r="G25" s="154">
        <v>950.21371899999997</v>
      </c>
      <c r="H25" s="154">
        <v>159.99273853885495</v>
      </c>
      <c r="I25" s="154">
        <v>2759.8173200000001</v>
      </c>
      <c r="J25" s="154">
        <v>1462.6901640000001</v>
      </c>
      <c r="K25" s="154">
        <v>88.680924226137066</v>
      </c>
      <c r="L25" s="154">
        <v>2312.6784889999999</v>
      </c>
      <c r="M25" s="154">
        <v>1099.352308</v>
      </c>
      <c r="N25" s="154">
        <v>110.36736559978186</v>
      </c>
    </row>
    <row r="26" spans="1:14" ht="15" customHeight="1">
      <c r="A26" s="152" t="s">
        <v>140</v>
      </c>
      <c r="B26" s="152" t="s">
        <v>314</v>
      </c>
      <c r="C26" s="154">
        <v>6276.2464579999996</v>
      </c>
      <c r="D26" s="154">
        <v>8263.7634589999998</v>
      </c>
      <c r="E26" s="154">
        <v>-24.050990942092021</v>
      </c>
      <c r="F26" s="154">
        <v>1204.784797</v>
      </c>
      <c r="G26" s="154">
        <v>3482.9504259999999</v>
      </c>
      <c r="H26" s="154">
        <v>-65.409074214598078</v>
      </c>
      <c r="I26" s="154">
        <v>1255.9361779999999</v>
      </c>
      <c r="J26" s="154">
        <v>3387.6137259999996</v>
      </c>
      <c r="K26" s="154">
        <v>-62.925637939158584</v>
      </c>
      <c r="L26" s="154">
        <v>1525.3355369999999</v>
      </c>
      <c r="M26" s="154">
        <v>3387.6137259999996</v>
      </c>
      <c r="N26" s="154">
        <v>-54.973156316701022</v>
      </c>
    </row>
    <row r="27" spans="1:14" ht="17.25" customHeight="1">
      <c r="A27" s="152" t="s">
        <v>72</v>
      </c>
      <c r="B27" s="152" t="s">
        <v>71</v>
      </c>
      <c r="C27" s="154">
        <v>27341.411625999997</v>
      </c>
      <c r="D27" s="154">
        <v>9522.0791640000007</v>
      </c>
      <c r="E27" s="154">
        <v>187.13699135551522</v>
      </c>
      <c r="F27" s="154">
        <v>1366.1882800000001</v>
      </c>
      <c r="G27" s="154">
        <v>318.09389900000002</v>
      </c>
      <c r="H27" s="154">
        <v>329.4921355910696</v>
      </c>
      <c r="I27" s="154">
        <v>1312.3370619999998</v>
      </c>
      <c r="J27" s="154">
        <v>462.00451200000003</v>
      </c>
      <c r="K27" s="154">
        <v>184.05286699884002</v>
      </c>
      <c r="L27" s="154">
        <v>1312.3370619999998</v>
      </c>
      <c r="M27" s="154">
        <v>462.00451200000003</v>
      </c>
      <c r="N27" s="154">
        <v>184.05286699884002</v>
      </c>
    </row>
    <row r="28" spans="1:14" ht="15" customHeight="1">
      <c r="A28" s="152" t="s">
        <v>144</v>
      </c>
      <c r="B28" s="152" t="s">
        <v>319</v>
      </c>
      <c r="C28" s="154">
        <v>31223.059158</v>
      </c>
      <c r="D28" s="154">
        <v>29343.819224000003</v>
      </c>
      <c r="E28" s="154">
        <v>6.4042104391884571</v>
      </c>
      <c r="F28" s="154">
        <v>2961.624272</v>
      </c>
      <c r="G28" s="154">
        <v>2493.130725</v>
      </c>
      <c r="H28" s="154">
        <v>18.791375129356684</v>
      </c>
      <c r="I28" s="154">
        <v>2480.586593</v>
      </c>
      <c r="J28" s="154">
        <v>2163.2539200000001</v>
      </c>
      <c r="K28" s="154">
        <v>14.669229075059292</v>
      </c>
      <c r="L28" s="154">
        <v>2483.8887089999998</v>
      </c>
      <c r="M28" s="154">
        <v>2163.2539200000001</v>
      </c>
      <c r="N28" s="154">
        <v>14.821874863400211</v>
      </c>
    </row>
    <row r="29" spans="1:14" ht="15.75" customHeight="1">
      <c r="A29" s="152" t="s">
        <v>91</v>
      </c>
      <c r="B29" s="152" t="s">
        <v>323</v>
      </c>
      <c r="C29" s="154">
        <v>33613.690838999995</v>
      </c>
      <c r="D29" s="154">
        <v>19316.982859</v>
      </c>
      <c r="E29" s="154">
        <v>74.01108177377192</v>
      </c>
      <c r="F29" s="154">
        <v>2245.034795</v>
      </c>
      <c r="G29" s="154">
        <v>1211.543328</v>
      </c>
      <c r="H29" s="154">
        <v>85.303714948938264</v>
      </c>
      <c r="I29" s="154">
        <v>1966.1066499999999</v>
      </c>
      <c r="J29" s="154">
        <v>1082.362226</v>
      </c>
      <c r="K29" s="154">
        <v>81.649599623037844</v>
      </c>
      <c r="L29" s="154">
        <v>2468.139909</v>
      </c>
      <c r="M29" s="154">
        <v>1082.362226</v>
      </c>
      <c r="N29" s="154">
        <v>128.03270935658097</v>
      </c>
    </row>
    <row r="30" spans="1:14" ht="15" customHeight="1">
      <c r="A30" s="152" t="s">
        <v>386</v>
      </c>
      <c r="B30" s="152" t="s">
        <v>387</v>
      </c>
      <c r="C30" s="154">
        <v>15345950.0615</v>
      </c>
      <c r="D30" s="154">
        <v>14860614.5022</v>
      </c>
      <c r="E30" s="154">
        <v>3.2659185071259986</v>
      </c>
      <c r="F30" s="154">
        <v>851982.46530000004</v>
      </c>
      <c r="G30" s="154">
        <v>691346.12419999996</v>
      </c>
      <c r="H30" s="154">
        <v>23.235299291781303</v>
      </c>
      <c r="I30" s="154">
        <v>664863.87430000002</v>
      </c>
      <c r="J30" s="154">
        <v>526222.29310000001</v>
      </c>
      <c r="K30" s="154">
        <v>26.346580716536355</v>
      </c>
      <c r="L30" s="154">
        <v>222245.435</v>
      </c>
      <c r="M30" s="154">
        <v>176786.16889999999</v>
      </c>
      <c r="N30" s="154">
        <v>25.714266213729807</v>
      </c>
    </row>
    <row r="31" spans="1:14" ht="15" customHeight="1">
      <c r="A31" s="152" t="s">
        <v>328</v>
      </c>
      <c r="B31" s="152" t="s">
        <v>329</v>
      </c>
      <c r="C31" s="154">
        <v>295.10206499999998</v>
      </c>
      <c r="D31" s="154">
        <v>220.09670400000002</v>
      </c>
      <c r="E31" s="154">
        <v>34.078366298479402</v>
      </c>
      <c r="F31" s="154">
        <v>-1341.5687230000001</v>
      </c>
      <c r="G31" s="154">
        <v>-1365.316703</v>
      </c>
      <c r="H31" s="154">
        <v>1.7393751902264591</v>
      </c>
      <c r="I31" s="154">
        <v>-1340.3867170000001</v>
      </c>
      <c r="J31" s="154">
        <v>-1364.731485</v>
      </c>
      <c r="K31" s="154">
        <v>1.7838503960359595</v>
      </c>
      <c r="L31" s="154">
        <v>-1070.345961</v>
      </c>
      <c r="M31" s="154">
        <v>-1062.2330999999999</v>
      </c>
      <c r="N31" s="154">
        <v>-0.76375524355248081</v>
      </c>
    </row>
    <row r="32" spans="1:14" ht="15.75" customHeight="1">
      <c r="A32" s="152" t="s">
        <v>336</v>
      </c>
      <c r="B32" s="152" t="s">
        <v>337</v>
      </c>
      <c r="C32" s="154">
        <v>44759.869635000003</v>
      </c>
      <c r="D32" s="154">
        <v>37911.193411</v>
      </c>
      <c r="E32" s="154">
        <v>18.065050471380957</v>
      </c>
      <c r="F32" s="154">
        <v>-37.207357000000002</v>
      </c>
      <c r="G32" s="154">
        <v>-1606.6098380000001</v>
      </c>
      <c r="H32" s="154">
        <v>97.68410748397271</v>
      </c>
      <c r="I32" s="154">
        <v>357.13644599999998</v>
      </c>
      <c r="J32" s="154">
        <v>-2450.0599910000001</v>
      </c>
      <c r="K32" s="154">
        <v>114.57664087050512</v>
      </c>
      <c r="L32" s="154">
        <v>551.57409000000007</v>
      </c>
      <c r="M32" s="154">
        <v>-1975.9082010000002</v>
      </c>
      <c r="N32" s="154">
        <v>127.91496536736122</v>
      </c>
    </row>
    <row r="33" spans="5:5">
      <c r="E33" s="157"/>
    </row>
  </sheetData>
  <mergeCells count="4">
    <mergeCell ref="L4:N4"/>
    <mergeCell ref="C4:E4"/>
    <mergeCell ref="F4:H4"/>
    <mergeCell ref="I4:K4"/>
  </mergeCells>
  <phoneticPr fontId="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4"/>
      <c r="F5" s="75"/>
      <c r="G5" s="75"/>
      <c r="H5" s="75"/>
      <c r="I5" s="75"/>
      <c r="J5" s="76"/>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34" t="s">
        <v>45</v>
      </c>
      <c r="B8" s="233"/>
      <c r="C8" s="233"/>
      <c r="D8" s="233"/>
      <c r="E8" s="233"/>
      <c r="F8" s="233" t="s">
        <v>16</v>
      </c>
      <c r="G8" s="233"/>
      <c r="H8" s="233"/>
      <c r="I8" s="233"/>
      <c r="J8" s="233"/>
    </row>
    <row r="9" spans="1:10" ht="31.5" customHeight="1">
      <c r="A9" s="54" t="s">
        <v>0</v>
      </c>
      <c r="B9" s="235" t="s">
        <v>17</v>
      </c>
      <c r="C9" s="236"/>
      <c r="D9" s="236"/>
      <c r="E9" s="237"/>
      <c r="F9" s="54" t="s">
        <v>25</v>
      </c>
      <c r="G9" s="238" t="s">
        <v>18</v>
      </c>
      <c r="H9" s="238"/>
      <c r="I9" s="238"/>
      <c r="J9" s="238"/>
    </row>
    <row r="10" spans="1:10" ht="31.5" customHeight="1">
      <c r="A10" s="54" t="s">
        <v>19</v>
      </c>
      <c r="B10" s="238" t="s">
        <v>20</v>
      </c>
      <c r="C10" s="238"/>
      <c r="D10" s="238"/>
      <c r="E10" s="238"/>
      <c r="F10" s="54" t="s">
        <v>1</v>
      </c>
      <c r="G10" s="238" t="s">
        <v>13</v>
      </c>
      <c r="H10" s="238"/>
      <c r="I10" s="238"/>
      <c r="J10" s="238"/>
    </row>
    <row r="11" spans="1:10" ht="31.5" customHeight="1">
      <c r="A11" s="54" t="s">
        <v>21</v>
      </c>
      <c r="B11" s="238" t="s">
        <v>22</v>
      </c>
      <c r="C11" s="238"/>
      <c r="D11" s="238"/>
      <c r="E11" s="238"/>
      <c r="F11" s="54" t="s">
        <v>26</v>
      </c>
      <c r="G11" s="238" t="s">
        <v>14</v>
      </c>
      <c r="H11" s="238"/>
      <c r="I11" s="238"/>
      <c r="J11" s="238"/>
    </row>
    <row r="12" spans="1:10" ht="31.5" customHeight="1">
      <c r="A12" s="54" t="s">
        <v>23</v>
      </c>
      <c r="B12" s="238" t="s">
        <v>24</v>
      </c>
      <c r="C12" s="238"/>
      <c r="D12" s="238"/>
      <c r="E12" s="238"/>
      <c r="F12" s="54"/>
      <c r="G12" s="239"/>
      <c r="H12" s="239"/>
      <c r="I12" s="239"/>
      <c r="J12" s="239"/>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69"/>
      <c r="B15" s="169"/>
      <c r="C15" s="169"/>
      <c r="D15" s="169"/>
      <c r="E15" s="169"/>
      <c r="F15" s="169"/>
      <c r="G15" s="169"/>
    </row>
    <row r="16" spans="1:10" ht="12" customHeight="1">
      <c r="A16" s="169"/>
      <c r="B16" s="169"/>
      <c r="C16" s="169"/>
      <c r="D16" s="169"/>
      <c r="E16" s="169"/>
      <c r="F16" s="169"/>
      <c r="G16" s="169"/>
    </row>
    <row r="17" spans="1:7" ht="14.25" customHeight="1">
      <c r="A17" s="169"/>
      <c r="B17" s="169"/>
      <c r="C17" s="169"/>
      <c r="D17" s="169"/>
      <c r="E17" s="169"/>
      <c r="F17" s="169"/>
      <c r="G17" s="169"/>
    </row>
    <row r="18" spans="1:7" ht="14.25" customHeight="1">
      <c r="A18" s="169"/>
      <c r="B18" s="169"/>
      <c r="C18" s="169"/>
      <c r="D18" s="169"/>
      <c r="E18" s="169"/>
      <c r="F18" s="169"/>
      <c r="G18" s="169"/>
    </row>
    <row r="19" spans="1:7">
      <c r="A19" s="169"/>
      <c r="B19" s="169"/>
      <c r="C19" s="169"/>
      <c r="D19" s="169"/>
      <c r="E19" s="169"/>
      <c r="F19" s="169"/>
      <c r="G19" s="169"/>
    </row>
    <row r="20" spans="1:7" ht="6.75" customHeight="1">
      <c r="A20" s="169"/>
      <c r="B20" s="169"/>
      <c r="C20" s="169"/>
      <c r="D20" s="169"/>
      <c r="E20" s="169"/>
      <c r="F20" s="169"/>
      <c r="G20" s="169"/>
    </row>
    <row r="21" spans="1:7" ht="8.25" customHeight="1">
      <c r="A21" s="169"/>
      <c r="B21" s="169"/>
      <c r="C21" s="169"/>
      <c r="D21" s="169"/>
      <c r="E21" s="169"/>
      <c r="F21" s="169"/>
      <c r="G21" s="169"/>
    </row>
    <row r="22" spans="1:7">
      <c r="A22" s="169"/>
      <c r="B22" s="169"/>
      <c r="C22" s="169"/>
      <c r="D22" s="169"/>
      <c r="E22" s="169"/>
      <c r="F22" s="169"/>
      <c r="G22" s="169"/>
    </row>
    <row r="23" spans="1:7">
      <c r="A23" s="169"/>
      <c r="B23" s="169"/>
      <c r="C23" s="169"/>
      <c r="D23" s="169"/>
      <c r="E23" s="169"/>
      <c r="F23" s="169"/>
      <c r="G23" s="169"/>
    </row>
    <row r="24" spans="1:7">
      <c r="A24" s="169"/>
      <c r="B24" s="169"/>
      <c r="C24" s="169"/>
      <c r="D24" s="169"/>
      <c r="E24" s="169"/>
      <c r="F24" s="169"/>
      <c r="G24" s="169"/>
    </row>
    <row r="25" spans="1:7">
      <c r="A25" s="169"/>
      <c r="B25" s="169"/>
      <c r="C25" s="169"/>
      <c r="D25" s="169"/>
      <c r="E25" s="169"/>
      <c r="F25" s="169"/>
      <c r="G25" s="169"/>
    </row>
    <row r="26" spans="1:7">
      <c r="A26" s="169"/>
      <c r="B26" s="169"/>
      <c r="C26" s="169"/>
      <c r="D26" s="169"/>
      <c r="E26" s="169"/>
      <c r="F26" s="169"/>
      <c r="G26" s="169"/>
    </row>
    <row r="27" spans="1:7">
      <c r="A27" s="169"/>
      <c r="B27" s="169"/>
      <c r="C27" s="169"/>
      <c r="D27" s="169"/>
      <c r="E27" s="169"/>
      <c r="F27" s="169"/>
      <c r="G27" s="169"/>
    </row>
    <row r="28" spans="1:7">
      <c r="A28" s="169"/>
      <c r="B28" s="169"/>
      <c r="C28" s="169"/>
      <c r="D28" s="169"/>
      <c r="E28" s="169"/>
      <c r="F28" s="169"/>
      <c r="G28" s="169"/>
    </row>
    <row r="29" spans="1:7">
      <c r="A29" s="169"/>
      <c r="B29" s="169"/>
      <c r="C29" s="169"/>
      <c r="D29" s="169"/>
      <c r="E29" s="169"/>
      <c r="F29" s="169"/>
      <c r="G29" s="169"/>
    </row>
    <row r="30" spans="1:7">
      <c r="A30" s="169"/>
      <c r="B30" s="169"/>
      <c r="C30" s="169"/>
      <c r="D30" s="169"/>
      <c r="E30" s="169"/>
      <c r="F30" s="169"/>
      <c r="G30" s="169"/>
    </row>
    <row r="31" spans="1:7">
      <c r="A31" s="169"/>
      <c r="B31" s="169"/>
      <c r="C31" s="169"/>
      <c r="D31" s="169"/>
      <c r="E31" s="169"/>
      <c r="F31" s="169"/>
      <c r="G31" s="169"/>
    </row>
    <row r="32" spans="1:7">
      <c r="A32" s="169"/>
      <c r="B32" s="169"/>
      <c r="C32" s="169"/>
      <c r="D32" s="169"/>
      <c r="E32" s="169"/>
      <c r="F32" s="169"/>
      <c r="G32" s="169"/>
    </row>
    <row r="33" spans="1:7">
      <c r="A33" s="169"/>
      <c r="B33" s="169"/>
      <c r="C33" s="169"/>
      <c r="D33" s="169"/>
      <c r="E33" s="169"/>
      <c r="F33" s="169"/>
      <c r="G33" s="169"/>
    </row>
    <row r="34" spans="1:7">
      <c r="A34" s="169"/>
      <c r="B34" s="169"/>
      <c r="C34" s="169"/>
      <c r="D34" s="169"/>
      <c r="E34" s="169"/>
      <c r="F34" s="169"/>
      <c r="G34" s="169"/>
    </row>
    <row r="35" spans="1:7">
      <c r="A35" s="169"/>
      <c r="B35" s="169"/>
      <c r="C35" s="169"/>
      <c r="D35" s="169"/>
      <c r="E35" s="169"/>
      <c r="F35" s="169"/>
      <c r="G35" s="169"/>
    </row>
    <row r="36" spans="1:7">
      <c r="A36" s="169"/>
      <c r="B36" s="169"/>
      <c r="C36" s="169"/>
      <c r="D36" s="169"/>
      <c r="E36" s="169"/>
      <c r="F36" s="169"/>
      <c r="G36" s="169"/>
    </row>
    <row r="37" spans="1:7">
      <c r="A37" s="169"/>
      <c r="B37" s="169"/>
      <c r="C37" s="169"/>
      <c r="D37" s="169"/>
      <c r="E37" s="169"/>
      <c r="F37" s="169"/>
      <c r="G37" s="169"/>
    </row>
    <row r="38" spans="1:7">
      <c r="A38" s="169"/>
      <c r="B38" s="169"/>
      <c r="C38" s="169"/>
      <c r="D38" s="169"/>
      <c r="E38" s="169"/>
      <c r="F38" s="169"/>
      <c r="G38" s="169"/>
    </row>
    <row r="39" spans="1:7">
      <c r="A39" s="169"/>
      <c r="B39" s="169"/>
      <c r="C39" s="169"/>
      <c r="D39" s="169"/>
      <c r="E39" s="169"/>
      <c r="F39" s="169"/>
      <c r="G39" s="169"/>
    </row>
    <row r="40" spans="1:7">
      <c r="A40" s="169"/>
      <c r="B40" s="169"/>
      <c r="C40" s="169"/>
      <c r="D40" s="169"/>
      <c r="E40" s="169"/>
      <c r="F40" s="169"/>
      <c r="G40" s="169"/>
    </row>
    <row r="41" spans="1:7">
      <c r="A41" s="169"/>
      <c r="B41" s="169"/>
      <c r="C41" s="169"/>
      <c r="D41" s="169"/>
      <c r="E41" s="169"/>
      <c r="F41" s="169"/>
      <c r="G41" s="169"/>
    </row>
    <row r="42" spans="1:7">
      <c r="A42" s="169"/>
      <c r="B42" s="169"/>
      <c r="C42" s="169"/>
      <c r="D42" s="169"/>
      <c r="E42" s="169"/>
      <c r="F42" s="169"/>
      <c r="G42" s="169"/>
    </row>
    <row r="43" spans="1:7">
      <c r="A43" s="169"/>
      <c r="B43" s="169"/>
      <c r="C43" s="169"/>
      <c r="D43" s="169"/>
      <c r="E43" s="169"/>
      <c r="F43" s="169"/>
      <c r="G43" s="169"/>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G11:J11"/>
    <mergeCell ref="G12:J12"/>
    <mergeCell ref="A15:G43"/>
    <mergeCell ref="B11:E11"/>
    <mergeCell ref="B12:E12"/>
    <mergeCell ref="F8:J8"/>
    <mergeCell ref="A8:E8"/>
    <mergeCell ref="B9:E9"/>
    <mergeCell ref="B10:E10"/>
    <mergeCell ref="G9:J9"/>
    <mergeCell ref="G10:J10"/>
  </mergeCells>
  <phoneticPr fontId="4"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中报预告</vt:lpstr>
      <vt:lpstr>公司中报</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2014-08-20T01:00:42Z</dcterms:modified>
</cp:coreProperties>
</file>