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always" codeName="ThisWorkbook" defaultThemeVersion="124226"/>
  <bookViews>
    <workbookView xWindow="480" yWindow="345" windowWidth="5250" windowHeight="3330" tabRatio="863"/>
  </bookViews>
  <sheets>
    <sheet name="通信行业周报" sheetId="1" r:id="rId1"/>
    <sheet name="市场表现" sheetId="25" r:id="rId2"/>
    <sheet name="板块表现" sheetId="46" r:id="rId3"/>
    <sheet name="重点个股" sheetId="65" r:id="rId4"/>
    <sheet name="运营数据" sheetId="45" r:id="rId5"/>
    <sheet name="行业资讯" sheetId="63" r:id="rId6"/>
    <sheet name="运营商" sheetId="73" r:id="rId7"/>
    <sheet name="设备商" sheetId="76" r:id="rId8"/>
    <sheet name="公司资讯" sheetId="66" r:id="rId9"/>
    <sheet name="解禁与定增" sheetId="67" r:id="rId10"/>
    <sheet name="中报预告" sheetId="71" r:id="rId11"/>
    <sheet name="公司中报" sheetId="77" r:id="rId12"/>
    <sheet name="免责声明" sheetId="38" r:id="rId13"/>
  </sheets>
  <externalReferences>
    <externalReference r:id="rId14"/>
    <externalReference r:id="rId15"/>
  </externalReferences>
  <definedNames>
    <definedName name="_zs1" localSheetId="8">OFFSET([1]传媒板块表现!$T$4,0,(3-[1]传媒板块表现!$B$10)*6+1,LOOKUP([1]传媒板块表现!$B$10,{1,2,3},{51,103,154}),1)</definedName>
    <definedName name="_zs1" localSheetId="7">OFFSET([1]传媒板块表现!$T$4,0,(3-[1]传媒板块表现!$B$10)*6+1,LOOKUP([1]传媒板块表现!$B$10,{1,2,3},{51,103,154}),1)</definedName>
    <definedName name="_zs1" localSheetId="5">OFFSET([1]传媒板块表现!$T$4,0,(3-[1]传媒板块表现!$B$10)*6+1,LOOKUP([1]传媒板块表现!$B$10,{1,2,3},{51,103,154}),1)</definedName>
    <definedName name="_zs1" localSheetId="6">OFFSET([1]传媒板块表现!$T$4,0,(3-[1]传媒板块表现!$B$10)*6+1,LOOKUP([1]传媒板块表现!$B$10,{1,2,3},{51,103,154}),1)</definedName>
    <definedName name="_zs1" localSheetId="3">OFFSET([1]传媒板块表现!$T$4,0,(3-[1]传媒板块表现!$B$10)*6+1,LOOKUP([1]传媒板块表现!$B$10,{1,2,3},{51,103,154}),1)</definedName>
    <definedName name="_zs1">OFFSET(市场表现!$O$4,0,(3-市场表现!$B$10)*7+1,LOOKUP(市场表现!$B$10,{1,2,3},{51,103,154})+1,1)</definedName>
    <definedName name="_zs2" localSheetId="8">OFFSET([1]传媒板块表现!$T$4,0,(3-[1]传媒板块表现!$B$10)*6+2,LOOKUP([1]传媒板块表现!$B$10,{1,2,3},{51,103,154}),1)</definedName>
    <definedName name="_zs2" localSheetId="7">OFFSET([1]传媒板块表现!$T$4,0,(3-[1]传媒板块表现!$B$10)*6+2,LOOKUP([1]传媒板块表现!$B$10,{1,2,3},{51,103,154}),1)</definedName>
    <definedName name="_zs2" localSheetId="5">OFFSET([1]传媒板块表现!$T$4,0,(3-[1]传媒板块表现!$B$10)*6+2,LOOKUP([1]传媒板块表现!$B$10,{1,2,3},{51,103,154}),1)</definedName>
    <definedName name="_zs2" localSheetId="6">OFFSET([1]传媒板块表现!$T$4,0,(3-[1]传媒板块表现!$B$10)*6+2,LOOKUP([1]传媒板块表现!$B$10,{1,2,3},{51,103,154}),1)</definedName>
    <definedName name="_zs2" localSheetId="3">OFFSET([1]传媒板块表现!$T$4,0,(3-[1]传媒板块表现!$B$10)*6+2,LOOKUP([1]传媒板块表现!$B$10,{1,2,3},{51,103,154}),1)</definedName>
    <definedName name="_zs2">OFFSET(市场表现!$O$4,0,(3-市场表现!$B$10)*7+2,LOOKUP(市场表现!$B$10,{1,2,3},{51,103,154})+1,1)</definedName>
    <definedName name="_zs3" localSheetId="8">OFFSET([1]传媒板块表现!$T$4,0,(3-[1]传媒板块表现!$B$10)*6+3,LOOKUP([1]传媒板块表现!$B$10,{1,2,3},{51,103,154}),1)</definedName>
    <definedName name="_zs3" localSheetId="7">OFFSET([1]传媒板块表现!$T$4,0,(3-[1]传媒板块表现!$B$10)*6+3,LOOKUP([1]传媒板块表现!$B$10,{1,2,3},{51,103,154}),1)</definedName>
    <definedName name="_zs3" localSheetId="5">OFFSET([1]传媒板块表现!$T$4,0,(3-[1]传媒板块表现!$B$10)*6+3,LOOKUP([1]传媒板块表现!$B$10,{1,2,3},{51,103,154}),1)</definedName>
    <definedName name="_zs3" localSheetId="6">OFFSET([1]传媒板块表现!$T$4,0,(3-[1]传媒板块表现!$B$10)*6+3,LOOKUP([1]传媒板块表现!$B$10,{1,2,3},{51,103,154}),1)</definedName>
    <definedName name="_zs3" localSheetId="3">OFFSET([1]传媒板块表现!$T$4,0,(3-[1]传媒板块表现!$B$10)*6+3,LOOKUP([1]传媒板块表现!$B$10,{1,2,3},{51,103,154}),1)</definedName>
    <definedName name="_zs3">OFFSET(市场表现!$O$4,0,(3-市场表现!$B$10)*7+3,LOOKUP(市场表现!$B$10,{1,2,3},{51,103,154})+1,1)</definedName>
    <definedName name="_zs4" localSheetId="8">OFFSET([1]传媒板块表现!$T$4,0,(3-[1]传媒板块表现!$B$10)*6+4,LOOKUP([1]传媒板块表现!$B$10,{1,2,3},{51,103,154}),1)</definedName>
    <definedName name="_zs4" localSheetId="7">OFFSET([1]传媒板块表现!$T$4,0,(3-[1]传媒板块表现!$B$10)*6+4,LOOKUP([1]传媒板块表现!$B$10,{1,2,3},{51,103,154}),1)</definedName>
    <definedName name="_zs4" localSheetId="5">OFFSET([1]传媒板块表现!$T$4,0,(3-[1]传媒板块表现!$B$10)*6+4,LOOKUP([1]传媒板块表现!$B$10,{1,2,3},{51,103,154}),1)</definedName>
    <definedName name="_zs4" localSheetId="6">OFFSET([1]传媒板块表现!$T$4,0,(3-[1]传媒板块表现!$B$10)*6+4,LOOKUP([1]传媒板块表现!$B$10,{1,2,3},{51,103,154}),1)</definedName>
    <definedName name="_zs4" localSheetId="3">OFFSET([1]传媒板块表现!$T$4,0,(3-[1]传媒板块表现!$B$10)*6+4,LOOKUP([1]传媒板块表现!$B$10,{1,2,3},{51,103,154}),1)</definedName>
    <definedName name="_zs4">OFFSET(市场表现!$O$4,0,(3-市场表现!$B$10)*7+4,LOOKUP(市场表现!$B$10,{1,2,3},{51,103,154})+1,1)</definedName>
    <definedName name="_zs5">OFFSET(市场表现!$O$4,0,(3-市场表现!$B$10)*7+5,LOOKUP(市场表现!$B$10,{1,2,3},{51,103,154})+1,1)</definedName>
    <definedName name="date" localSheetId="8">OFFSET([1]传媒板块表现!$T$4,0,(3-[1]传媒板块表现!$B$10)*6,LOOKUP([1]传媒板块表现!$B$10,{1,2,3},{51,103,154}),1)</definedName>
    <definedName name="date" localSheetId="7">OFFSET([1]传媒板块表现!$T$4,0,(3-[1]传媒板块表现!$B$10)*6,LOOKUP([1]传媒板块表现!$B$10,{1,2,3},{51,103,154}),1)</definedName>
    <definedName name="date" localSheetId="5">OFFSET([1]传媒板块表现!$T$4,0,(3-[1]传媒板块表现!$B$10)*6,LOOKUP([1]传媒板块表现!$B$10,{1,2,3},{51,103,154}),1)</definedName>
    <definedName name="date" localSheetId="6">OFFSET([1]传媒板块表现!$T$4,0,(3-[1]传媒板块表现!$B$10)*6,LOOKUP([1]传媒板块表现!$B$10,{1,2,3},{51,103,154}),1)</definedName>
    <definedName name="date" localSheetId="3">OFFSET([1]传媒板块表现!$T$4,0,(3-[1]传媒板块表现!$B$10)*6,LOOKUP([1]传媒板块表现!$B$10,{1,2,3},{51,103,154}),1)</definedName>
    <definedName name="date">OFFSET([2]二级行业市场表现!$N$4,0,(3-[2]二级行业市场表现!$B$10)*6,LOOKUP([2]二级行业市场表现!$B$10,{1,2,3},{51,103,154}),1)</definedName>
    <definedName name="fmdate" localSheetId="8">OFFSET([1]传媒板块表现!$B$72,1,0,49,1)</definedName>
    <definedName name="fmdate" localSheetId="7">OFFSET([1]传媒板块表现!$B$72,1,0,49,1)</definedName>
    <definedName name="fmdate" localSheetId="5">OFFSET([1]传媒板块表现!$B$72,1,0,49,1)</definedName>
    <definedName name="fmdate" localSheetId="6">OFFSET([1]传媒板块表现!$B$72,1,0,49,1)</definedName>
    <definedName name="fmdate" localSheetId="3">OFFSET([1]传媒板块表现!$B$72,1,0,49,1)</definedName>
    <definedName name="fmdate">OFFSET([2]二级行业市场表现!$B$72,1,0,49,1)</definedName>
    <definedName name="fmIT" localSheetId="8">OFFSET([1]传媒板块表现!$B$72,2,4,49,1)</definedName>
    <definedName name="fmIT" localSheetId="7">OFFSET([1]传媒板块表现!$B$72,2,4,49,1)</definedName>
    <definedName name="fmIT" localSheetId="5">OFFSET([1]传媒板块表现!$B$72,2,4,49,1)</definedName>
    <definedName name="fmIT" localSheetId="6">OFFSET([1]传媒板块表现!$B$72,2,4,49,1)</definedName>
    <definedName name="fmIT" localSheetId="3">OFFSET([1]传媒板块表现!$B$72,2,4,49,1)</definedName>
    <definedName name="fmIT">OFFSET([2]二级行业市场表现!$B$72,2,4,49,1)</definedName>
    <definedName name="fmsh00300" localSheetId="8">OFFSET([1]传媒板块表现!$B$72,2,3,49,1)</definedName>
    <definedName name="fmsh00300" localSheetId="7">OFFSET([1]传媒板块表现!$B$72,2,3,49,1)</definedName>
    <definedName name="fmsh00300" localSheetId="5">OFFSET([1]传媒板块表现!$B$72,2,3,49,1)</definedName>
    <definedName name="fmsh00300" localSheetId="6">OFFSET([1]传媒板块表现!$B$72,2,3,49,1)</definedName>
    <definedName name="fmsh00300" localSheetId="3">OFFSET([1]传媒板块表现!$B$72,2,3,49,1)</definedName>
    <definedName name="fmsh00300">OFFSET([2]二级行业市场表现!$B$72,2,3,49,1)</definedName>
    <definedName name="snjg_date" comment="日期" localSheetId="8">OFFSET(#REF!,0,0,COUNT(#REF!),1)</definedName>
    <definedName name="snjg_date" comment="日期" localSheetId="7">OFFSET(#REF!,0,0,COUNT(#REF!),1)</definedName>
    <definedName name="snjg_date" comment="日期" localSheetId="5">OFFSET(#REF!,0,0,COUNT(#REF!),1)</definedName>
    <definedName name="snjg_date" comment="日期" localSheetId="6">OFFSET(#REF!,0,0,COUNT(#REF!),1)</definedName>
    <definedName name="snjg_date" comment="日期" localSheetId="3">OFFSET(#REF!,0,0,COUNT(#REF!),1)</definedName>
    <definedName name="snjg_date" comment="日期">OFFSET(#REF!,0,0,COUNT(#REF!),1)</definedName>
    <definedName name="snjg_qy1" comment="按区域划分-低标水泥" localSheetId="8">OFFSET(#REF!,0,#REF!-1,COUNT(#REF!)+1,1)</definedName>
    <definedName name="snjg_qy1" comment="按区域划分-低标水泥" localSheetId="7">OFFSET(#REF!,0,#REF!-1,COUNT(#REF!)+1,1)</definedName>
    <definedName name="snjg_qy1" comment="按区域划分-低标水泥" localSheetId="5">OFFSET(#REF!,0,#REF!-1,COUNT(#REF!)+1,1)</definedName>
    <definedName name="snjg_qy1" comment="按区域划分-低标水泥" localSheetId="6">OFFSET(#REF!,0,#REF!-1,COUNT(#REF!)+1,1)</definedName>
    <definedName name="snjg_qy1" comment="按区域划分-低标水泥" localSheetId="3">OFFSET(#REF!,0,#REF!-1,COUNT(#REF!)+1,1)</definedName>
    <definedName name="snjg_qy1" comment="按区域划分-低标水泥">OFFSET(#REF!,0,#REF!-1,COUNT(#REF!)+1,1)</definedName>
    <definedName name="snjg_qy2" comment="按区域划分-高标水泥" localSheetId="7">OFFSET(#REF!,0,#REF!+7-1,COUNT(#REF!)+1,1)</definedName>
    <definedName name="snjg_qy2" comment="按区域划分-高标水泥" localSheetId="5">OFFSET(#REF!,0,#REF!+7-1,COUNT(#REF!)+1,1)</definedName>
    <definedName name="snjg_qy2" comment="按区域划分-高标水泥" localSheetId="6">OFFSET(#REF!,0,#REF!+7-1,COUNT(#REF!)+1,1)</definedName>
    <definedName name="snjg_qy2" comment="按区域划分-高标水泥" localSheetId="3">OFFSET(#REF!,0,#REF!+7-1,COUNT(#REF!)+1,1)</definedName>
    <definedName name="snjg_qy2" comment="按区域划分-高标水泥">OFFSET(#REF!,0,#REF!+7-1,COUNT(#REF!)+1,1)</definedName>
    <definedName name="snjg_sf1" localSheetId="7">OFFSET(#REF!,0,#REF!-1,COUNT(#REF!)+1,1)</definedName>
    <definedName name="snjg_sf1" localSheetId="5">OFFSET(#REF!,0,#REF!-1,COUNT(#REF!)+1,1)</definedName>
    <definedName name="snjg_sf1" localSheetId="6">OFFSET(#REF!,0,#REF!-1,COUNT(#REF!)+1,1)</definedName>
    <definedName name="snjg_sf1" localSheetId="3">OFFSET(#REF!,0,#REF!-1,COUNT(#REF!)+1,1)</definedName>
    <definedName name="snjg_sf1">OFFSET(#REF!,0,#REF!-1,COUNT(#REF!)+1,1)</definedName>
    <definedName name="snjg_sf2" localSheetId="7">OFFSET(#REF!,0,#REF!,COUNT(#REF!)+1,1)</definedName>
    <definedName name="snjg_sf2" localSheetId="5">OFFSET(#REF!,0,#REF!,COUNT(#REF!)+1,1)</definedName>
    <definedName name="snjg_sf2" localSheetId="6">OFFSET(#REF!,0,#REF!,COUNT(#REF!)+1,1)</definedName>
    <definedName name="snjg_sf2" localSheetId="3">OFFSET(#REF!,0,#REF!,COUNT(#REF!)+1,1)</definedName>
    <definedName name="snjg_sf2">OFFSET(#REF!,0,#REF!,COUNT(#REF!)+1,1)</definedName>
    <definedName name="snkrb" localSheetId="7">OFFSET(#REF!,1,0,COUNT(#REF!),1)</definedName>
    <definedName name="snkrb" localSheetId="5">OFFSET(#REF!,1,0,COUNT(#REF!),1)</definedName>
    <definedName name="snkrb" localSheetId="6">OFFSET(#REF!,1,0,COUNT(#REF!),1)</definedName>
    <definedName name="snkrb" localSheetId="3">OFFSET(#REF!,1,0,COUNT(#REF!),1)</definedName>
    <definedName name="snkrb">OFFSET(#REF!,1,0,COUNT(#REF!),1)</definedName>
    <definedName name="snkrb_date" localSheetId="7">OFFSET(#REF!,1,0,COUNT(#REF!),1)</definedName>
    <definedName name="snkrb_date" localSheetId="5">OFFSET(#REF!,1,0,COUNT(#REF!),1)</definedName>
    <definedName name="snkrb_date" localSheetId="6">OFFSET(#REF!,1,0,COUNT(#REF!),1)</definedName>
    <definedName name="snkrb_date" localSheetId="3">OFFSET(#REF!,1,0,COUNT(#REF!),1)</definedName>
    <definedName name="snkrb_date">OFFSET(#REF!,1,0,COUNT(#REF!),1)</definedName>
    <definedName name="zsdate">OFFSET(市场表现!$O$2,2,(3-市场表现!$B$10)*7,LOOKUP(市场表现!$B$10,{1,2,3},{51,103,154})-1,1)</definedName>
    <definedName name="运营商" comment="日期" localSheetId="7">OFFSET(#REF!,0,0,COUNT(#REF!),1)</definedName>
    <definedName name="运营商" comment="日期">OFFSET(#REF!,0,0,COUNT(#REF!),1)</definedName>
  </definedNames>
  <calcPr calcId="144525"/>
</workbook>
</file>

<file path=xl/calcChain.xml><?xml version="1.0" encoding="utf-8"?>
<calcChain xmlns="http://schemas.openxmlformats.org/spreadsheetml/2006/main">
  <c r="A6" i="25" l="1"/>
  <c r="P6" i="45" l="1"/>
  <c r="B4" i="65" l="1"/>
  <c r="AH6" i="25"/>
  <c r="AH7" i="25"/>
  <c r="AH8" i="25"/>
  <c r="AH9" i="25"/>
  <c r="AH10" i="25"/>
  <c r="AH11" i="25"/>
  <c r="AH12" i="25"/>
  <c r="AH13" i="25"/>
  <c r="AH14" i="25"/>
  <c r="AH15" i="25"/>
  <c r="AH16" i="25"/>
  <c r="AH17" i="25"/>
  <c r="AH18" i="25"/>
  <c r="AH19" i="25"/>
  <c r="AH20" i="25"/>
  <c r="AH21" i="25"/>
  <c r="AH22" i="25"/>
  <c r="AH23" i="25"/>
  <c r="AH24" i="25"/>
  <c r="AH25" i="25"/>
  <c r="AH26" i="25"/>
  <c r="AH27" i="25"/>
  <c r="AH28" i="25"/>
  <c r="AH29" i="25"/>
  <c r="AH30" i="25"/>
  <c r="AH31" i="25"/>
  <c r="AH32" i="25"/>
  <c r="AH33" i="25"/>
  <c r="AH34" i="25"/>
  <c r="AH35" i="25"/>
  <c r="AH36" i="25"/>
  <c r="AH37" i="25"/>
  <c r="AH38" i="25"/>
  <c r="AH39" i="25"/>
  <c r="AH40" i="25"/>
  <c r="AH41" i="25"/>
  <c r="AH42" i="25"/>
  <c r="AH43" i="25"/>
  <c r="AH44" i="25"/>
  <c r="AH45" i="25"/>
  <c r="AH46" i="25"/>
  <c r="AH47" i="25"/>
  <c r="AH48" i="25"/>
  <c r="AH49" i="25"/>
  <c r="AH50" i="25"/>
  <c r="AH51" i="25"/>
  <c r="AH52" i="25"/>
  <c r="AH53" i="25"/>
  <c r="AH54" i="25"/>
  <c r="AH55" i="25"/>
  <c r="AH56" i="25"/>
  <c r="AG6" i="25"/>
  <c r="AG7" i="25"/>
  <c r="AG8" i="25"/>
  <c r="AG9" i="25"/>
  <c r="AG10" i="25"/>
  <c r="AG11" i="25"/>
  <c r="AG12" i="25"/>
  <c r="AG13" i="25"/>
  <c r="AG14" i="25"/>
  <c r="AG15" i="25"/>
  <c r="AG16" i="25"/>
  <c r="AG17" i="25"/>
  <c r="AG18" i="25"/>
  <c r="AG19" i="25"/>
  <c r="AG20" i="25"/>
  <c r="AG21" i="25"/>
  <c r="AG22" i="25"/>
  <c r="AG23" i="25"/>
  <c r="AG24" i="25"/>
  <c r="AG25" i="25"/>
  <c r="AG26" i="25"/>
  <c r="AG27" i="25"/>
  <c r="AG28" i="25"/>
  <c r="AG29" i="25"/>
  <c r="AG30" i="25"/>
  <c r="AG31" i="25"/>
  <c r="AG32" i="25"/>
  <c r="AG33" i="25"/>
  <c r="AG34" i="25"/>
  <c r="AG35" i="25"/>
  <c r="AG36" i="25"/>
  <c r="AG37" i="25"/>
  <c r="AG38" i="25"/>
  <c r="AG39" i="25"/>
  <c r="AG40" i="25"/>
  <c r="AG41" i="25"/>
  <c r="AG42" i="25"/>
  <c r="AG43" i="25"/>
  <c r="AG44" i="25"/>
  <c r="AG45" i="25"/>
  <c r="AG46" i="25"/>
  <c r="AG47" i="25"/>
  <c r="AG48" i="25"/>
  <c r="AG49" i="25"/>
  <c r="AG50" i="25"/>
  <c r="AG51" i="25"/>
  <c r="AG52" i="25"/>
  <c r="AG53" i="25"/>
  <c r="AG54" i="25"/>
  <c r="AG55" i="25"/>
  <c r="AG56" i="25"/>
  <c r="AF6" i="25"/>
  <c r="AF7" i="25"/>
  <c r="AF8" i="25"/>
  <c r="AF9" i="25"/>
  <c r="AF10" i="25"/>
  <c r="AF11" i="25"/>
  <c r="AF12" i="25"/>
  <c r="AF13" i="25"/>
  <c r="AF14" i="25"/>
  <c r="AF15" i="25"/>
  <c r="AF16" i="25"/>
  <c r="AF17" i="25"/>
  <c r="AF18" i="25"/>
  <c r="AF19" i="25"/>
  <c r="AF20" i="25"/>
  <c r="AF21" i="25"/>
  <c r="AF22" i="25"/>
  <c r="AF23" i="25"/>
  <c r="AF24" i="25"/>
  <c r="AF25" i="25"/>
  <c r="AF26" i="25"/>
  <c r="AF27" i="25"/>
  <c r="AF28" i="25"/>
  <c r="AF29" i="25"/>
  <c r="AF30" i="25"/>
  <c r="AF31" i="25"/>
  <c r="AF32" i="25"/>
  <c r="AF33" i="25"/>
  <c r="AF34" i="25"/>
  <c r="AF35" i="25"/>
  <c r="AF36" i="25"/>
  <c r="AF37" i="25"/>
  <c r="AF38" i="25"/>
  <c r="AF39" i="25"/>
  <c r="AF40" i="25"/>
  <c r="AF41" i="25"/>
  <c r="AF42" i="25"/>
  <c r="AF43" i="25"/>
  <c r="AF44" i="25"/>
  <c r="AF45" i="25"/>
  <c r="AF46" i="25"/>
  <c r="AF47" i="25"/>
  <c r="AF48" i="25"/>
  <c r="AF49" i="25"/>
  <c r="AF50" i="25"/>
  <c r="AF51" i="25"/>
  <c r="AF52" i="25"/>
  <c r="AF53" i="25"/>
  <c r="AF54" i="25"/>
  <c r="AF55" i="25"/>
  <c r="AF56" i="25"/>
  <c r="AE6" i="25"/>
  <c r="AE7" i="25"/>
  <c r="AE8" i="25"/>
  <c r="AE9" i="25"/>
  <c r="AE10" i="25"/>
  <c r="AE11" i="25"/>
  <c r="AE12" i="25"/>
  <c r="AE13" i="25"/>
  <c r="AE14" i="25"/>
  <c r="AE15" i="25"/>
  <c r="AE16" i="25"/>
  <c r="AE17" i="25"/>
  <c r="AE18" i="25"/>
  <c r="AE19" i="25"/>
  <c r="AE20" i="25"/>
  <c r="AE21" i="25"/>
  <c r="AE22" i="25"/>
  <c r="AE23" i="25"/>
  <c r="AE24" i="25"/>
  <c r="AE25" i="25"/>
  <c r="AE26" i="25"/>
  <c r="AE27" i="25"/>
  <c r="AE28" i="25"/>
  <c r="AE29" i="25"/>
  <c r="AE30" i="25"/>
  <c r="AE31" i="25"/>
  <c r="AE32" i="25"/>
  <c r="AE33" i="25"/>
  <c r="AE34" i="25"/>
  <c r="AE35" i="25"/>
  <c r="AE36" i="25"/>
  <c r="AE37" i="25"/>
  <c r="AE38" i="25"/>
  <c r="AE39" i="25"/>
  <c r="AE40" i="25"/>
  <c r="AE41" i="25"/>
  <c r="AE42" i="25"/>
  <c r="AE43" i="25"/>
  <c r="AE44" i="25"/>
  <c r="AE45" i="25"/>
  <c r="AE46" i="25"/>
  <c r="AE47" i="25"/>
  <c r="AE48" i="25"/>
  <c r="AE49" i="25"/>
  <c r="AE50" i="25"/>
  <c r="AE51" i="25"/>
  <c r="AE52" i="25"/>
  <c r="AE53" i="25"/>
  <c r="AE54" i="25"/>
  <c r="AE55" i="25"/>
  <c r="AE56" i="25"/>
  <c r="AD6" i="25"/>
  <c r="AD7" i="25"/>
  <c r="AD8" i="25"/>
  <c r="AD9" i="25"/>
  <c r="AD10" i="25"/>
  <c r="AD11" i="25"/>
  <c r="AD12" i="25"/>
  <c r="AD13" i="25"/>
  <c r="AD14" i="25"/>
  <c r="AD15" i="25"/>
  <c r="AD16" i="25"/>
  <c r="AD17" i="25"/>
  <c r="AD18" i="25"/>
  <c r="AD19" i="25"/>
  <c r="AD20" i="25"/>
  <c r="AD21" i="25"/>
  <c r="AD22" i="25"/>
  <c r="AD23" i="25"/>
  <c r="AD24" i="25"/>
  <c r="AD25" i="25"/>
  <c r="AD26" i="25"/>
  <c r="AD27" i="25"/>
  <c r="AD28" i="25"/>
  <c r="AD29" i="25"/>
  <c r="AD30" i="25"/>
  <c r="AD31" i="25"/>
  <c r="AD32" i="25"/>
  <c r="AD33" i="25"/>
  <c r="AD34" i="25"/>
  <c r="AD35" i="25"/>
  <c r="AD36" i="25"/>
  <c r="AD37" i="25"/>
  <c r="AD38" i="25"/>
  <c r="AD39" i="25"/>
  <c r="AD40" i="25"/>
  <c r="AD41" i="25"/>
  <c r="AD42" i="25"/>
  <c r="AD43" i="25"/>
  <c r="AD44" i="25"/>
  <c r="AD45" i="25"/>
  <c r="AD46" i="25"/>
  <c r="AD47" i="25"/>
  <c r="AD48" i="25"/>
  <c r="AD49" i="25"/>
  <c r="AD50" i="25"/>
  <c r="AD51" i="25"/>
  <c r="AD52" i="25"/>
  <c r="AD53" i="25"/>
  <c r="AD54" i="25"/>
  <c r="AD55" i="25"/>
  <c r="AD56" i="25"/>
  <c r="AE5" i="25"/>
  <c r="AF5" i="25"/>
  <c r="AG5" i="25"/>
  <c r="AH5" i="25"/>
  <c r="AD5" i="25"/>
  <c r="AC56" i="25"/>
  <c r="AC54" i="25"/>
  <c r="AC55" i="25"/>
  <c r="AC5" i="25"/>
  <c r="AC6" i="25"/>
  <c r="AC7" i="25"/>
  <c r="AC8" i="25"/>
  <c r="AC9" i="25"/>
  <c r="AC10" i="25"/>
  <c r="AC11" i="25"/>
  <c r="AC12" i="25"/>
  <c r="AC13" i="25"/>
  <c r="AC14" i="25"/>
  <c r="AC15" i="25"/>
  <c r="AC16" i="25"/>
  <c r="AC17" i="25"/>
  <c r="AC18" i="25"/>
  <c r="AC19" i="25"/>
  <c r="AC20" i="25"/>
  <c r="AC21" i="25"/>
  <c r="AC22" i="25"/>
  <c r="AC23" i="25"/>
  <c r="AC24" i="25"/>
  <c r="AC25" i="25"/>
  <c r="AC26" i="25"/>
  <c r="AC27" i="25"/>
  <c r="AC28" i="25"/>
  <c r="AC29" i="25"/>
  <c r="AC30" i="25"/>
  <c r="AC31" i="25"/>
  <c r="AC32" i="25"/>
  <c r="AC33" i="25"/>
  <c r="AC34" i="25"/>
  <c r="AC35" i="25"/>
  <c r="AC36" i="25"/>
  <c r="AC37" i="25"/>
  <c r="AC38" i="25"/>
  <c r="AC39" i="25"/>
  <c r="AC40" i="25"/>
  <c r="AC41" i="25"/>
  <c r="AC42" i="25"/>
  <c r="AC43" i="25"/>
  <c r="AC44" i="25"/>
  <c r="AC45" i="25"/>
  <c r="AC46" i="25"/>
  <c r="AC47" i="25"/>
  <c r="AC48" i="25"/>
  <c r="AC49" i="25"/>
  <c r="AC50" i="25"/>
  <c r="AC51" i="25"/>
  <c r="AC52" i="25"/>
  <c r="AC53" i="25"/>
  <c r="AC4" i="25"/>
  <c r="AA6" i="25"/>
  <c r="AA7" i="25"/>
  <c r="AA8" i="25"/>
  <c r="AA9" i="25"/>
  <c r="AA10" i="25"/>
  <c r="AA11" i="25"/>
  <c r="AA12" i="25"/>
  <c r="AA13" i="25"/>
  <c r="AA14" i="25"/>
  <c r="AA15" i="25"/>
  <c r="AA16" i="25"/>
  <c r="AA17" i="25"/>
  <c r="AA18" i="25"/>
  <c r="AA19" i="25"/>
  <c r="AA20" i="25"/>
  <c r="AA21" i="25"/>
  <c r="AA22" i="25"/>
  <c r="AA23" i="25"/>
  <c r="AA24" i="25"/>
  <c r="AA25" i="25"/>
  <c r="AA26" i="25"/>
  <c r="AA27" i="25"/>
  <c r="AA28" i="25"/>
  <c r="AA29" i="25"/>
  <c r="AA30" i="25"/>
  <c r="AA31" i="25"/>
  <c r="AA32" i="25"/>
  <c r="AA33" i="25"/>
  <c r="AA34" i="25"/>
  <c r="AA35" i="25"/>
  <c r="AA36" i="25"/>
  <c r="AA37" i="25"/>
  <c r="AA38" i="25"/>
  <c r="AA39" i="25"/>
  <c r="AA40" i="25"/>
  <c r="AA41" i="25"/>
  <c r="AA42" i="25"/>
  <c r="AA43" i="25"/>
  <c r="AA44" i="25"/>
  <c r="AA45" i="25"/>
  <c r="AA46" i="25"/>
  <c r="AA47" i="25"/>
  <c r="AA48" i="25"/>
  <c r="AA49" i="25"/>
  <c r="AA50" i="25"/>
  <c r="AA51" i="25"/>
  <c r="AA52" i="25"/>
  <c r="AA53" i="25"/>
  <c r="AA54" i="25"/>
  <c r="AA55" i="25"/>
  <c r="AA56" i="25"/>
  <c r="AA57" i="25"/>
  <c r="AA58" i="25"/>
  <c r="AA59" i="25"/>
  <c r="AA60" i="25"/>
  <c r="AA61" i="25"/>
  <c r="AA62" i="25"/>
  <c r="AA63" i="25"/>
  <c r="AA64" i="25"/>
  <c r="AA65" i="25"/>
  <c r="AA66" i="25"/>
  <c r="AA67" i="25"/>
  <c r="AA68" i="25"/>
  <c r="AA69" i="25"/>
  <c r="AA70" i="25"/>
  <c r="AA71" i="25"/>
  <c r="AA72" i="25"/>
  <c r="AA73" i="25"/>
  <c r="AA74" i="25"/>
  <c r="AA75" i="25"/>
  <c r="AA76" i="25"/>
  <c r="AA77" i="25"/>
  <c r="AA78" i="25"/>
  <c r="AA79" i="25"/>
  <c r="AA80" i="25"/>
  <c r="AA81" i="25"/>
  <c r="AA82" i="25"/>
  <c r="AA83" i="25"/>
  <c r="AA84" i="25"/>
  <c r="AA85" i="25"/>
  <c r="AA86" i="25"/>
  <c r="AA87" i="25"/>
  <c r="AA88" i="25"/>
  <c r="AA89" i="25"/>
  <c r="AA90" i="25"/>
  <c r="AA91" i="25"/>
  <c r="AA92" i="25"/>
  <c r="AA93" i="25"/>
  <c r="AA94" i="25"/>
  <c r="AA95" i="25"/>
  <c r="AA96" i="25"/>
  <c r="AA97" i="25"/>
  <c r="AA98" i="25"/>
  <c r="AA99" i="25"/>
  <c r="AA100" i="25"/>
  <c r="AA101" i="25"/>
  <c r="AA102" i="25"/>
  <c r="AA103" i="25"/>
  <c r="AA104" i="25"/>
  <c r="AA105" i="25"/>
  <c r="AA106" i="25"/>
  <c r="Z6" i="25"/>
  <c r="Z7" i="25"/>
  <c r="Z8" i="25"/>
  <c r="Z9" i="25"/>
  <c r="Z10" i="25"/>
  <c r="Z11" i="25"/>
  <c r="Z12" i="25"/>
  <c r="Z13" i="25"/>
  <c r="Z14" i="25"/>
  <c r="Z15" i="25"/>
  <c r="Z16" i="25"/>
  <c r="Z17" i="25"/>
  <c r="Z18" i="25"/>
  <c r="Z19" i="25"/>
  <c r="Z20" i="25"/>
  <c r="Z21" i="25"/>
  <c r="Z22" i="25"/>
  <c r="Z23" i="25"/>
  <c r="Z24" i="25"/>
  <c r="Z25" i="25"/>
  <c r="Z26" i="25"/>
  <c r="Z27" i="25"/>
  <c r="Z28" i="25"/>
  <c r="Z29" i="25"/>
  <c r="Z30" i="25"/>
  <c r="Z31" i="25"/>
  <c r="Z32" i="25"/>
  <c r="Z33" i="25"/>
  <c r="Z34" i="25"/>
  <c r="Z35" i="25"/>
  <c r="Z36" i="25"/>
  <c r="Z37" i="25"/>
  <c r="Z38" i="25"/>
  <c r="Z39" i="25"/>
  <c r="Z40" i="25"/>
  <c r="Z41" i="25"/>
  <c r="Z42" i="25"/>
  <c r="Z43" i="25"/>
  <c r="Z44" i="25"/>
  <c r="Z45" i="25"/>
  <c r="Z46" i="25"/>
  <c r="Z47" i="25"/>
  <c r="Z48" i="25"/>
  <c r="Z49" i="25"/>
  <c r="Z50" i="25"/>
  <c r="Z51" i="25"/>
  <c r="Z52" i="25"/>
  <c r="Z53" i="25"/>
  <c r="Z54" i="25"/>
  <c r="Z55" i="25"/>
  <c r="Z56" i="25"/>
  <c r="Z57" i="25"/>
  <c r="Z58" i="25"/>
  <c r="Z59" i="25"/>
  <c r="Z60" i="25"/>
  <c r="Z61" i="25"/>
  <c r="Z62" i="25"/>
  <c r="Z63" i="25"/>
  <c r="Z64" i="25"/>
  <c r="Z65" i="25"/>
  <c r="Z66" i="25"/>
  <c r="Z67" i="25"/>
  <c r="Z68" i="25"/>
  <c r="Z69" i="25"/>
  <c r="Z70" i="25"/>
  <c r="Z71" i="25"/>
  <c r="Z72" i="25"/>
  <c r="Z73" i="25"/>
  <c r="Z74" i="25"/>
  <c r="Z75" i="25"/>
  <c r="Z76" i="25"/>
  <c r="Z77" i="25"/>
  <c r="Z78" i="25"/>
  <c r="Z79" i="25"/>
  <c r="Z80" i="25"/>
  <c r="Z81" i="25"/>
  <c r="Z82" i="25"/>
  <c r="Z83" i="25"/>
  <c r="Z84" i="25"/>
  <c r="Z85" i="25"/>
  <c r="Z86" i="25"/>
  <c r="Z87" i="25"/>
  <c r="Z88" i="25"/>
  <c r="Z89" i="25"/>
  <c r="Z90" i="25"/>
  <c r="Z91" i="25"/>
  <c r="Z92" i="25"/>
  <c r="Z93" i="25"/>
  <c r="Z94" i="25"/>
  <c r="Z95" i="25"/>
  <c r="Z96" i="25"/>
  <c r="Z97" i="25"/>
  <c r="Z98" i="25"/>
  <c r="Z99" i="25"/>
  <c r="Z100" i="25"/>
  <c r="Z101" i="25"/>
  <c r="Z102" i="25"/>
  <c r="Z103" i="25"/>
  <c r="Z104" i="25"/>
  <c r="Z105" i="25"/>
  <c r="Z106" i="25"/>
  <c r="Y6" i="25"/>
  <c r="Y7" i="25"/>
  <c r="Y8" i="25"/>
  <c r="Y9" i="25"/>
  <c r="Y10" i="25"/>
  <c r="Y11" i="25"/>
  <c r="Y12" i="25"/>
  <c r="Y13" i="25"/>
  <c r="Y14" i="25"/>
  <c r="Y15" i="25"/>
  <c r="Y16" i="25"/>
  <c r="Y17" i="25"/>
  <c r="Y18" i="25"/>
  <c r="Y19" i="25"/>
  <c r="Y20" i="25"/>
  <c r="Y21" i="25"/>
  <c r="Y22" i="25"/>
  <c r="Y23" i="25"/>
  <c r="Y24" i="25"/>
  <c r="Y25" i="25"/>
  <c r="Y26" i="25"/>
  <c r="Y27" i="25"/>
  <c r="Y28" i="25"/>
  <c r="Y29" i="25"/>
  <c r="Y30" i="25"/>
  <c r="Y31" i="25"/>
  <c r="Y32" i="25"/>
  <c r="Y33" i="25"/>
  <c r="Y34" i="25"/>
  <c r="Y35" i="25"/>
  <c r="Y36" i="25"/>
  <c r="Y37" i="25"/>
  <c r="Y38" i="25"/>
  <c r="Y39" i="25"/>
  <c r="Y40" i="25"/>
  <c r="Y41" i="25"/>
  <c r="Y42" i="25"/>
  <c r="Y43" i="25"/>
  <c r="Y44" i="25"/>
  <c r="Y45" i="25"/>
  <c r="Y46" i="25"/>
  <c r="Y47" i="25"/>
  <c r="Y48" i="25"/>
  <c r="Y49" i="25"/>
  <c r="Y50" i="25"/>
  <c r="Y51" i="25"/>
  <c r="Y52" i="25"/>
  <c r="Y53" i="25"/>
  <c r="Y54" i="25"/>
  <c r="Y55" i="25"/>
  <c r="Y56" i="25"/>
  <c r="Y57" i="25"/>
  <c r="Y58" i="25"/>
  <c r="Y59" i="25"/>
  <c r="Y60" i="25"/>
  <c r="Y61" i="25"/>
  <c r="Y62" i="25"/>
  <c r="Y63" i="25"/>
  <c r="Y64" i="25"/>
  <c r="Y65" i="25"/>
  <c r="Y66" i="25"/>
  <c r="Y67" i="25"/>
  <c r="Y68" i="25"/>
  <c r="Y69" i="25"/>
  <c r="Y70" i="25"/>
  <c r="Y71" i="25"/>
  <c r="Y72" i="25"/>
  <c r="Y73" i="25"/>
  <c r="Y74" i="25"/>
  <c r="Y75" i="25"/>
  <c r="Y76" i="25"/>
  <c r="Y77" i="25"/>
  <c r="Y78" i="25"/>
  <c r="Y79" i="25"/>
  <c r="Y80" i="25"/>
  <c r="Y81" i="25"/>
  <c r="Y82" i="25"/>
  <c r="Y83" i="25"/>
  <c r="Y84" i="25"/>
  <c r="Y85" i="25"/>
  <c r="Y86" i="25"/>
  <c r="Y87" i="25"/>
  <c r="Y88" i="25"/>
  <c r="Y89" i="25"/>
  <c r="Y90" i="25"/>
  <c r="Y91" i="25"/>
  <c r="Y92" i="25"/>
  <c r="Y93" i="25"/>
  <c r="Y94" i="25"/>
  <c r="Y95" i="25"/>
  <c r="Y96" i="25"/>
  <c r="Y97" i="25"/>
  <c r="Y98" i="25"/>
  <c r="Y99" i="25"/>
  <c r="Y100" i="25"/>
  <c r="Y101" i="25"/>
  <c r="Y102" i="25"/>
  <c r="Y103" i="25"/>
  <c r="Y104" i="25"/>
  <c r="Y105" i="25"/>
  <c r="Y106" i="25"/>
  <c r="X6" i="25"/>
  <c r="X7" i="25"/>
  <c r="X8" i="25"/>
  <c r="X9" i="25"/>
  <c r="X10" i="25"/>
  <c r="X11" i="25"/>
  <c r="X12" i="25"/>
  <c r="X13" i="25"/>
  <c r="X14" i="25"/>
  <c r="X15" i="25"/>
  <c r="X16" i="25"/>
  <c r="X17" i="25"/>
  <c r="X18" i="25"/>
  <c r="X19" i="25"/>
  <c r="X20" i="25"/>
  <c r="X21" i="25"/>
  <c r="X22" i="25"/>
  <c r="X23" i="25"/>
  <c r="X24" i="25"/>
  <c r="X25" i="25"/>
  <c r="X26" i="25"/>
  <c r="X27" i="25"/>
  <c r="X28" i="25"/>
  <c r="X29" i="25"/>
  <c r="X30" i="25"/>
  <c r="X31" i="25"/>
  <c r="X32" i="25"/>
  <c r="X33" i="25"/>
  <c r="X34" i="25"/>
  <c r="X35" i="25"/>
  <c r="X36" i="25"/>
  <c r="X37" i="25"/>
  <c r="X38" i="25"/>
  <c r="X39" i="25"/>
  <c r="X40" i="25"/>
  <c r="X41" i="25"/>
  <c r="X42" i="25"/>
  <c r="X43" i="25"/>
  <c r="X44" i="25"/>
  <c r="X45" i="25"/>
  <c r="X46" i="25"/>
  <c r="X47" i="25"/>
  <c r="X48" i="25"/>
  <c r="X49" i="25"/>
  <c r="X50" i="25"/>
  <c r="X51" i="25"/>
  <c r="X52" i="25"/>
  <c r="X53" i="25"/>
  <c r="X54" i="25"/>
  <c r="X55" i="25"/>
  <c r="X56" i="25"/>
  <c r="X57" i="25"/>
  <c r="X58" i="25"/>
  <c r="X59" i="25"/>
  <c r="X60" i="25"/>
  <c r="X61" i="25"/>
  <c r="X62" i="25"/>
  <c r="X63" i="25"/>
  <c r="X64" i="25"/>
  <c r="X65" i="25"/>
  <c r="X66" i="25"/>
  <c r="X67" i="25"/>
  <c r="X68" i="25"/>
  <c r="X69" i="25"/>
  <c r="X70" i="25"/>
  <c r="X71" i="25"/>
  <c r="X72" i="25"/>
  <c r="X73" i="25"/>
  <c r="X74" i="25"/>
  <c r="X75" i="25"/>
  <c r="X76" i="25"/>
  <c r="X77" i="25"/>
  <c r="X78" i="25"/>
  <c r="X79" i="25"/>
  <c r="X80" i="25"/>
  <c r="X81" i="25"/>
  <c r="X82" i="25"/>
  <c r="X83" i="25"/>
  <c r="X84" i="25"/>
  <c r="X85" i="25"/>
  <c r="X86" i="25"/>
  <c r="X87" i="25"/>
  <c r="X88" i="25"/>
  <c r="X89" i="25"/>
  <c r="X90" i="25"/>
  <c r="X91" i="25"/>
  <c r="X92" i="25"/>
  <c r="X93" i="25"/>
  <c r="X94" i="25"/>
  <c r="X95" i="25"/>
  <c r="X96" i="25"/>
  <c r="X97" i="25"/>
  <c r="X98" i="25"/>
  <c r="X99" i="25"/>
  <c r="X100" i="25"/>
  <c r="X101" i="25"/>
  <c r="X102" i="25"/>
  <c r="X103" i="25"/>
  <c r="X104" i="25"/>
  <c r="X105" i="25"/>
  <c r="X106" i="25"/>
  <c r="W6" i="25"/>
  <c r="W7" i="25"/>
  <c r="W8" i="25"/>
  <c r="W9" i="25"/>
  <c r="W10" i="25"/>
  <c r="W11" i="25"/>
  <c r="W12" i="25"/>
  <c r="W13" i="25"/>
  <c r="W14" i="25"/>
  <c r="W15" i="25"/>
  <c r="W16" i="25"/>
  <c r="W17" i="25"/>
  <c r="W18" i="25"/>
  <c r="W19" i="25"/>
  <c r="W20" i="25"/>
  <c r="W21" i="25"/>
  <c r="W22" i="25"/>
  <c r="W23" i="25"/>
  <c r="W24" i="25"/>
  <c r="W25" i="25"/>
  <c r="W26" i="25"/>
  <c r="W27" i="25"/>
  <c r="W28" i="25"/>
  <c r="W29" i="25"/>
  <c r="W30" i="25"/>
  <c r="W31" i="25"/>
  <c r="W32" i="25"/>
  <c r="W33" i="25"/>
  <c r="W34" i="25"/>
  <c r="W35" i="25"/>
  <c r="W36" i="25"/>
  <c r="W37" i="25"/>
  <c r="W38" i="25"/>
  <c r="W39" i="25"/>
  <c r="W40" i="25"/>
  <c r="W41" i="25"/>
  <c r="W42" i="25"/>
  <c r="W43" i="25"/>
  <c r="W44" i="25"/>
  <c r="W45" i="25"/>
  <c r="W46" i="25"/>
  <c r="W47" i="25"/>
  <c r="W48" i="25"/>
  <c r="W49" i="25"/>
  <c r="W50" i="25"/>
  <c r="W51" i="25"/>
  <c r="W52" i="25"/>
  <c r="W53" i="25"/>
  <c r="W54" i="25"/>
  <c r="W55" i="25"/>
  <c r="W56" i="25"/>
  <c r="W57" i="25"/>
  <c r="W58" i="25"/>
  <c r="W59" i="25"/>
  <c r="W60" i="25"/>
  <c r="W61" i="25"/>
  <c r="W62" i="25"/>
  <c r="W63" i="25"/>
  <c r="W64" i="25"/>
  <c r="W65" i="25"/>
  <c r="W66" i="25"/>
  <c r="W67" i="25"/>
  <c r="W68" i="25"/>
  <c r="W69" i="25"/>
  <c r="W70" i="25"/>
  <c r="W71" i="25"/>
  <c r="W72" i="25"/>
  <c r="W73" i="25"/>
  <c r="W74" i="25"/>
  <c r="W75" i="25"/>
  <c r="W76" i="25"/>
  <c r="W77" i="25"/>
  <c r="W78" i="25"/>
  <c r="W79" i="25"/>
  <c r="W80" i="25"/>
  <c r="W81" i="25"/>
  <c r="W82" i="25"/>
  <c r="W83" i="25"/>
  <c r="W84" i="25"/>
  <c r="W85" i="25"/>
  <c r="W86" i="25"/>
  <c r="W87" i="25"/>
  <c r="W88" i="25"/>
  <c r="W89" i="25"/>
  <c r="W90" i="25"/>
  <c r="W91" i="25"/>
  <c r="W92" i="25"/>
  <c r="W93" i="25"/>
  <c r="W94" i="25"/>
  <c r="W95" i="25"/>
  <c r="W96" i="25"/>
  <c r="W97" i="25"/>
  <c r="W98" i="25"/>
  <c r="W99" i="25"/>
  <c r="W100" i="25"/>
  <c r="W101" i="25"/>
  <c r="W102" i="25"/>
  <c r="W103" i="25"/>
  <c r="W104" i="25"/>
  <c r="W105" i="25"/>
  <c r="W106" i="25"/>
  <c r="X5" i="25"/>
  <c r="Y5" i="25"/>
  <c r="Z5" i="25"/>
  <c r="AA5" i="25"/>
  <c r="W5" i="25"/>
  <c r="V106" i="25"/>
  <c r="V5" i="25"/>
  <c r="V6" i="25"/>
  <c r="V7" i="25"/>
  <c r="V8" i="25"/>
  <c r="V9" i="25"/>
  <c r="V10" i="25"/>
  <c r="V11" i="25"/>
  <c r="V12" i="25"/>
  <c r="V13" i="25"/>
  <c r="V14" i="25"/>
  <c r="V15" i="25"/>
  <c r="V16" i="25"/>
  <c r="V17" i="25"/>
  <c r="V18" i="25"/>
  <c r="V19" i="25"/>
  <c r="V20" i="25"/>
  <c r="V21" i="25"/>
  <c r="V22" i="25"/>
  <c r="V23" i="25"/>
  <c r="V24" i="25"/>
  <c r="V25" i="25"/>
  <c r="V26" i="25"/>
  <c r="V27" i="25"/>
  <c r="V28" i="25"/>
  <c r="V29" i="25"/>
  <c r="V30" i="25"/>
  <c r="V31" i="25"/>
  <c r="V32" i="25"/>
  <c r="V33" i="25"/>
  <c r="V34" i="25"/>
  <c r="V35" i="25"/>
  <c r="V36" i="25"/>
  <c r="V37" i="25"/>
  <c r="V38" i="25"/>
  <c r="V39" i="25"/>
  <c r="V40" i="25"/>
  <c r="V41" i="25"/>
  <c r="V42" i="25"/>
  <c r="V43" i="25"/>
  <c r="V44" i="25"/>
  <c r="V45" i="25"/>
  <c r="V46" i="25"/>
  <c r="V47" i="25"/>
  <c r="V48" i="25"/>
  <c r="V49" i="25"/>
  <c r="V50" i="25"/>
  <c r="V51" i="25"/>
  <c r="V52" i="25"/>
  <c r="V53" i="25"/>
  <c r="V54" i="25"/>
  <c r="V55" i="25"/>
  <c r="V56" i="25"/>
  <c r="V57" i="25"/>
  <c r="V58" i="25"/>
  <c r="V59" i="25"/>
  <c r="V60" i="25"/>
  <c r="V61" i="25"/>
  <c r="V62" i="25"/>
  <c r="V63" i="25"/>
  <c r="V64" i="25"/>
  <c r="V65" i="25"/>
  <c r="V66" i="25"/>
  <c r="V67" i="25"/>
  <c r="V68" i="25"/>
  <c r="V69" i="25"/>
  <c r="V70" i="25"/>
  <c r="V71" i="25"/>
  <c r="V72" i="25"/>
  <c r="V73" i="25"/>
  <c r="V74" i="25"/>
  <c r="V75" i="25"/>
  <c r="V76" i="25"/>
  <c r="V77" i="25"/>
  <c r="V78" i="25"/>
  <c r="V79" i="25"/>
  <c r="V80" i="25"/>
  <c r="V81" i="25"/>
  <c r="V82" i="25"/>
  <c r="V83" i="25"/>
  <c r="V84" i="25"/>
  <c r="V85" i="25"/>
  <c r="V86" i="25"/>
  <c r="V87" i="25"/>
  <c r="V88" i="25"/>
  <c r="V89" i="25"/>
  <c r="V90" i="25"/>
  <c r="V91" i="25"/>
  <c r="V92" i="25"/>
  <c r="V93" i="25"/>
  <c r="V94" i="25"/>
  <c r="V95" i="25"/>
  <c r="V96" i="25"/>
  <c r="V97" i="25"/>
  <c r="V98" i="25"/>
  <c r="V99" i="25"/>
  <c r="V100" i="25"/>
  <c r="V101" i="25"/>
  <c r="V102" i="25"/>
  <c r="V103" i="25"/>
  <c r="V104" i="25"/>
  <c r="V105" i="25"/>
  <c r="V4" i="25"/>
  <c r="P2" i="25" l="1" a="1"/>
  <c r="P2" i="25" s="1"/>
  <c r="B5" i="25" s="1"/>
  <c r="W2" i="25" a="1"/>
  <c r="Y2" i="25" s="1"/>
  <c r="AD2" i="25" a="1"/>
  <c r="AE2" i="25" s="1"/>
  <c r="O4" i="25"/>
  <c r="O5" i="25"/>
  <c r="P5" i="25"/>
  <c r="Q5" i="25"/>
  <c r="R5" i="25"/>
  <c r="S5" i="25"/>
  <c r="T5" i="25"/>
  <c r="B6" i="25"/>
  <c r="O6" i="25"/>
  <c r="P6" i="25"/>
  <c r="Q6" i="25"/>
  <c r="R6" i="25"/>
  <c r="S6" i="25"/>
  <c r="T6" i="25"/>
  <c r="O7" i="25"/>
  <c r="P7" i="25"/>
  <c r="Q7" i="25"/>
  <c r="R7" i="25"/>
  <c r="S7" i="25"/>
  <c r="T7" i="25"/>
  <c r="O8" i="25"/>
  <c r="P8" i="25"/>
  <c r="Q8" i="25"/>
  <c r="R8" i="25"/>
  <c r="S8" i="25"/>
  <c r="T8" i="25"/>
  <c r="O9" i="25"/>
  <c r="P9" i="25"/>
  <c r="Q9" i="25"/>
  <c r="R9" i="25"/>
  <c r="S9" i="25"/>
  <c r="T9" i="25"/>
  <c r="O10" i="25"/>
  <c r="P10" i="25"/>
  <c r="Q10" i="25"/>
  <c r="R10" i="25"/>
  <c r="S10" i="25"/>
  <c r="T10" i="25"/>
  <c r="O11" i="25"/>
  <c r="P11" i="25"/>
  <c r="Q11" i="25"/>
  <c r="R11" i="25"/>
  <c r="S11" i="25"/>
  <c r="T11" i="25"/>
  <c r="O12" i="25"/>
  <c r="P12" i="25"/>
  <c r="Q12" i="25"/>
  <c r="R12" i="25"/>
  <c r="S12" i="25"/>
  <c r="T12" i="25"/>
  <c r="O13" i="25"/>
  <c r="P13" i="25"/>
  <c r="Q13" i="25"/>
  <c r="R13" i="25"/>
  <c r="S13" i="25"/>
  <c r="T13" i="25"/>
  <c r="O14" i="25"/>
  <c r="P14" i="25"/>
  <c r="Q14" i="25"/>
  <c r="R14" i="25"/>
  <c r="S14" i="25"/>
  <c r="T14" i="25"/>
  <c r="O15" i="25"/>
  <c r="P15" i="25"/>
  <c r="Q15" i="25"/>
  <c r="R15" i="25"/>
  <c r="S15" i="25"/>
  <c r="T15" i="25"/>
  <c r="O16" i="25"/>
  <c r="P16" i="25"/>
  <c r="Q16" i="25"/>
  <c r="R16" i="25"/>
  <c r="S16" i="25"/>
  <c r="T16" i="25"/>
  <c r="O17" i="25"/>
  <c r="P17" i="25"/>
  <c r="Q17" i="25"/>
  <c r="R17" i="25"/>
  <c r="S17" i="25"/>
  <c r="T17" i="25"/>
  <c r="O18" i="25"/>
  <c r="P18" i="25"/>
  <c r="Q18" i="25"/>
  <c r="R18" i="25"/>
  <c r="S18" i="25"/>
  <c r="T18" i="25"/>
  <c r="O19" i="25"/>
  <c r="P19" i="25"/>
  <c r="Q19" i="25"/>
  <c r="R19" i="25"/>
  <c r="S19" i="25"/>
  <c r="T19" i="25"/>
  <c r="O20" i="25"/>
  <c r="P20" i="25"/>
  <c r="Q20" i="25"/>
  <c r="R20" i="25"/>
  <c r="S20" i="25"/>
  <c r="T20" i="25"/>
  <c r="O21" i="25"/>
  <c r="P21" i="25"/>
  <c r="Q21" i="25"/>
  <c r="R21" i="25"/>
  <c r="S21" i="25"/>
  <c r="T21" i="25"/>
  <c r="O22" i="25"/>
  <c r="P22" i="25"/>
  <c r="Q22" i="25"/>
  <c r="R22" i="25"/>
  <c r="S22" i="25"/>
  <c r="T22" i="25"/>
  <c r="O23" i="25"/>
  <c r="P23" i="25"/>
  <c r="Q23" i="25"/>
  <c r="R23" i="25"/>
  <c r="S23" i="25"/>
  <c r="T23" i="25"/>
  <c r="O24" i="25"/>
  <c r="P24" i="25"/>
  <c r="Q24" i="25"/>
  <c r="R24" i="25"/>
  <c r="S24" i="25"/>
  <c r="T24" i="25"/>
  <c r="O25" i="25"/>
  <c r="P25" i="25"/>
  <c r="Q25" i="25"/>
  <c r="R25" i="25"/>
  <c r="S25" i="25"/>
  <c r="T25" i="25"/>
  <c r="O26" i="25"/>
  <c r="P26" i="25"/>
  <c r="Q26" i="25"/>
  <c r="R26" i="25"/>
  <c r="S26" i="25"/>
  <c r="T26" i="25"/>
  <c r="O27" i="25"/>
  <c r="P27" i="25"/>
  <c r="Q27" i="25"/>
  <c r="R27" i="25"/>
  <c r="S27" i="25"/>
  <c r="T27" i="25"/>
  <c r="O28" i="25"/>
  <c r="P28" i="25"/>
  <c r="Q28" i="25"/>
  <c r="R28" i="25"/>
  <c r="S28" i="25"/>
  <c r="T28" i="25"/>
  <c r="O29" i="25"/>
  <c r="P29" i="25"/>
  <c r="Q29" i="25"/>
  <c r="R29" i="25"/>
  <c r="S29" i="25"/>
  <c r="T29" i="25"/>
  <c r="O30" i="25"/>
  <c r="P30" i="25"/>
  <c r="Q30" i="25"/>
  <c r="R30" i="25"/>
  <c r="S30" i="25"/>
  <c r="T30" i="25"/>
  <c r="O31" i="25"/>
  <c r="P31" i="25"/>
  <c r="Q31" i="25"/>
  <c r="R31" i="25"/>
  <c r="S31" i="25"/>
  <c r="T31" i="25"/>
  <c r="O32" i="25"/>
  <c r="P32" i="25"/>
  <c r="Q32" i="25"/>
  <c r="R32" i="25"/>
  <c r="S32" i="25"/>
  <c r="T32" i="25"/>
  <c r="O33" i="25"/>
  <c r="P33" i="25"/>
  <c r="Q33" i="25"/>
  <c r="R33" i="25"/>
  <c r="S33" i="25"/>
  <c r="T33" i="25"/>
  <c r="O34" i="25"/>
  <c r="P34" i="25"/>
  <c r="Q34" i="25"/>
  <c r="R34" i="25"/>
  <c r="S34" i="25"/>
  <c r="T34" i="25"/>
  <c r="O35" i="25"/>
  <c r="P35" i="25"/>
  <c r="Q35" i="25"/>
  <c r="R35" i="25"/>
  <c r="S35" i="25"/>
  <c r="T35" i="25"/>
  <c r="O36" i="25"/>
  <c r="P36" i="25"/>
  <c r="Q36" i="25"/>
  <c r="R36" i="25"/>
  <c r="S36" i="25"/>
  <c r="T36" i="25"/>
  <c r="O37" i="25"/>
  <c r="P37" i="25"/>
  <c r="Q37" i="25"/>
  <c r="R37" i="25"/>
  <c r="S37" i="25"/>
  <c r="T37" i="25"/>
  <c r="O38" i="25"/>
  <c r="P38" i="25"/>
  <c r="Q38" i="25"/>
  <c r="R38" i="25"/>
  <c r="S38" i="25"/>
  <c r="T38" i="25"/>
  <c r="O39" i="25"/>
  <c r="P39" i="25"/>
  <c r="Q39" i="25"/>
  <c r="R39" i="25"/>
  <c r="S39" i="25"/>
  <c r="T39" i="25"/>
  <c r="O40" i="25"/>
  <c r="P40" i="25"/>
  <c r="Q40" i="25"/>
  <c r="R40" i="25"/>
  <c r="S40" i="25"/>
  <c r="T40" i="25"/>
  <c r="O41" i="25"/>
  <c r="P41" i="25"/>
  <c r="Q41" i="25"/>
  <c r="R41" i="25"/>
  <c r="S41" i="25"/>
  <c r="T41" i="25"/>
  <c r="O42" i="25"/>
  <c r="P42" i="25"/>
  <c r="Q42" i="25"/>
  <c r="R42" i="25"/>
  <c r="S42" i="25"/>
  <c r="T42" i="25"/>
  <c r="O43" i="25"/>
  <c r="P43" i="25"/>
  <c r="Q43" i="25"/>
  <c r="R43" i="25"/>
  <c r="S43" i="25"/>
  <c r="T43" i="25"/>
  <c r="O44" i="25"/>
  <c r="P44" i="25"/>
  <c r="Q44" i="25"/>
  <c r="R44" i="25"/>
  <c r="S44" i="25"/>
  <c r="T44" i="25"/>
  <c r="O45" i="25"/>
  <c r="P45" i="25"/>
  <c r="Q45" i="25"/>
  <c r="R45" i="25"/>
  <c r="S45" i="25"/>
  <c r="T45" i="25"/>
  <c r="O46" i="25"/>
  <c r="P46" i="25"/>
  <c r="Q46" i="25"/>
  <c r="R46" i="25"/>
  <c r="S46" i="25"/>
  <c r="T46" i="25"/>
  <c r="O47" i="25"/>
  <c r="P47" i="25"/>
  <c r="Q47" i="25"/>
  <c r="R47" i="25"/>
  <c r="S47" i="25"/>
  <c r="T47" i="25"/>
  <c r="O48" i="25"/>
  <c r="P48" i="25"/>
  <c r="Q48" i="25"/>
  <c r="R48" i="25"/>
  <c r="S48" i="25"/>
  <c r="T48" i="25"/>
  <c r="O49" i="25"/>
  <c r="P49" i="25"/>
  <c r="Q49" i="25"/>
  <c r="R49" i="25"/>
  <c r="S49" i="25"/>
  <c r="T49" i="25"/>
  <c r="O50" i="25"/>
  <c r="P50" i="25"/>
  <c r="Q50" i="25"/>
  <c r="R50" i="25"/>
  <c r="S50" i="25"/>
  <c r="T50" i="25"/>
  <c r="O51" i="25"/>
  <c r="P51" i="25"/>
  <c r="Q51" i="25"/>
  <c r="R51" i="25"/>
  <c r="S51" i="25"/>
  <c r="T51" i="25"/>
  <c r="O52" i="25"/>
  <c r="P52" i="25"/>
  <c r="Q52" i="25"/>
  <c r="R52" i="25"/>
  <c r="S52" i="25"/>
  <c r="T52" i="25"/>
  <c r="O53" i="25"/>
  <c r="P53" i="25"/>
  <c r="Q53" i="25"/>
  <c r="R53" i="25"/>
  <c r="S53" i="25"/>
  <c r="T53" i="25"/>
  <c r="O54" i="25"/>
  <c r="P54" i="25"/>
  <c r="Q54" i="25"/>
  <c r="R54" i="25"/>
  <c r="S54" i="25"/>
  <c r="T54" i="25"/>
  <c r="O55" i="25"/>
  <c r="P55" i="25"/>
  <c r="Q55" i="25"/>
  <c r="R55" i="25"/>
  <c r="S55" i="25"/>
  <c r="T55" i="25"/>
  <c r="O56" i="25"/>
  <c r="P56" i="25"/>
  <c r="Q56" i="25"/>
  <c r="R56" i="25"/>
  <c r="S56" i="25"/>
  <c r="T56" i="25"/>
  <c r="O57" i="25"/>
  <c r="P57" i="25"/>
  <c r="Q57" i="25"/>
  <c r="R57" i="25"/>
  <c r="S57" i="25"/>
  <c r="T57" i="25"/>
  <c r="O58" i="25"/>
  <c r="P58" i="25"/>
  <c r="Q58" i="25"/>
  <c r="R58" i="25"/>
  <c r="S58" i="25"/>
  <c r="T58" i="25"/>
  <c r="O59" i="25"/>
  <c r="P59" i="25"/>
  <c r="Q59" i="25"/>
  <c r="R59" i="25"/>
  <c r="S59" i="25"/>
  <c r="T59" i="25"/>
  <c r="O60" i="25"/>
  <c r="P60" i="25"/>
  <c r="Q60" i="25"/>
  <c r="R60" i="25"/>
  <c r="S60" i="25"/>
  <c r="T60" i="25"/>
  <c r="O61" i="25"/>
  <c r="P61" i="25"/>
  <c r="Q61" i="25"/>
  <c r="R61" i="25"/>
  <c r="S61" i="25"/>
  <c r="T61" i="25"/>
  <c r="O62" i="25"/>
  <c r="P62" i="25"/>
  <c r="Q62" i="25"/>
  <c r="R62" i="25"/>
  <c r="S62" i="25"/>
  <c r="T62" i="25"/>
  <c r="O63" i="25"/>
  <c r="P63" i="25"/>
  <c r="Q63" i="25"/>
  <c r="R63" i="25"/>
  <c r="S63" i="25"/>
  <c r="T63" i="25"/>
  <c r="O64" i="25"/>
  <c r="P64" i="25"/>
  <c r="Q64" i="25"/>
  <c r="R64" i="25"/>
  <c r="S64" i="25"/>
  <c r="T64" i="25"/>
  <c r="O65" i="25"/>
  <c r="P65" i="25"/>
  <c r="Q65" i="25"/>
  <c r="R65" i="25"/>
  <c r="S65" i="25"/>
  <c r="T65" i="25"/>
  <c r="O66" i="25"/>
  <c r="P66" i="25"/>
  <c r="Q66" i="25"/>
  <c r="R66" i="25"/>
  <c r="S66" i="25"/>
  <c r="T66" i="25"/>
  <c r="O67" i="25"/>
  <c r="P67" i="25"/>
  <c r="Q67" i="25"/>
  <c r="R67" i="25"/>
  <c r="S67" i="25"/>
  <c r="T67" i="25"/>
  <c r="O68" i="25"/>
  <c r="P68" i="25"/>
  <c r="Q68" i="25"/>
  <c r="R68" i="25"/>
  <c r="S68" i="25"/>
  <c r="T68" i="25"/>
  <c r="O69" i="25"/>
  <c r="P69" i="25"/>
  <c r="Q69" i="25"/>
  <c r="R69" i="25"/>
  <c r="S69" i="25"/>
  <c r="T69" i="25"/>
  <c r="O70" i="25"/>
  <c r="P70" i="25"/>
  <c r="Q70" i="25"/>
  <c r="R70" i="25"/>
  <c r="S70" i="25"/>
  <c r="T70" i="25"/>
  <c r="O71" i="25"/>
  <c r="P71" i="25"/>
  <c r="Q71" i="25"/>
  <c r="R71" i="25"/>
  <c r="S71" i="25"/>
  <c r="T71" i="25"/>
  <c r="O72" i="25"/>
  <c r="P72" i="25"/>
  <c r="Q72" i="25"/>
  <c r="R72" i="25"/>
  <c r="S72" i="25"/>
  <c r="T72" i="25"/>
  <c r="O73" i="25"/>
  <c r="P73" i="25"/>
  <c r="Q73" i="25"/>
  <c r="R73" i="25"/>
  <c r="S73" i="25"/>
  <c r="T73" i="25"/>
  <c r="O74" i="25"/>
  <c r="P74" i="25"/>
  <c r="Q74" i="25"/>
  <c r="R74" i="25"/>
  <c r="S74" i="25"/>
  <c r="T74" i="25"/>
  <c r="O75" i="25"/>
  <c r="P75" i="25"/>
  <c r="Q75" i="25"/>
  <c r="R75" i="25"/>
  <c r="S75" i="25"/>
  <c r="T75" i="25"/>
  <c r="O76" i="25"/>
  <c r="P76" i="25"/>
  <c r="Q76" i="25"/>
  <c r="R76" i="25"/>
  <c r="S76" i="25"/>
  <c r="T76" i="25"/>
  <c r="O77" i="25"/>
  <c r="P77" i="25"/>
  <c r="Q77" i="25"/>
  <c r="R77" i="25"/>
  <c r="S77" i="25"/>
  <c r="T77" i="25"/>
  <c r="O78" i="25"/>
  <c r="P78" i="25"/>
  <c r="Q78" i="25"/>
  <c r="R78" i="25"/>
  <c r="S78" i="25"/>
  <c r="T78" i="25"/>
  <c r="O79" i="25"/>
  <c r="P79" i="25"/>
  <c r="Q79" i="25"/>
  <c r="R79" i="25"/>
  <c r="S79" i="25"/>
  <c r="T79" i="25"/>
  <c r="O80" i="25"/>
  <c r="P80" i="25"/>
  <c r="Q80" i="25"/>
  <c r="R80" i="25"/>
  <c r="S80" i="25"/>
  <c r="T80" i="25"/>
  <c r="O81" i="25"/>
  <c r="P81" i="25"/>
  <c r="Q81" i="25"/>
  <c r="R81" i="25"/>
  <c r="S81" i="25"/>
  <c r="T81" i="25"/>
  <c r="O82" i="25"/>
  <c r="P82" i="25"/>
  <c r="Q82" i="25"/>
  <c r="R82" i="25"/>
  <c r="S82" i="25"/>
  <c r="T82" i="25"/>
  <c r="O83" i="25"/>
  <c r="P83" i="25"/>
  <c r="Q83" i="25"/>
  <c r="R83" i="25"/>
  <c r="S83" i="25"/>
  <c r="T83" i="25"/>
  <c r="O84" i="25"/>
  <c r="P84" i="25"/>
  <c r="Q84" i="25"/>
  <c r="R84" i="25"/>
  <c r="S84" i="25"/>
  <c r="T84" i="25"/>
  <c r="O85" i="25"/>
  <c r="P85" i="25"/>
  <c r="Q85" i="25"/>
  <c r="R85" i="25"/>
  <c r="S85" i="25"/>
  <c r="T85" i="25"/>
  <c r="O86" i="25"/>
  <c r="P86" i="25"/>
  <c r="Q86" i="25"/>
  <c r="R86" i="25"/>
  <c r="S86" i="25"/>
  <c r="T86" i="25"/>
  <c r="O87" i="25"/>
  <c r="P87" i="25"/>
  <c r="Q87" i="25"/>
  <c r="R87" i="25"/>
  <c r="S87" i="25"/>
  <c r="T87" i="25"/>
  <c r="O88" i="25"/>
  <c r="P88" i="25"/>
  <c r="Q88" i="25"/>
  <c r="R88" i="25"/>
  <c r="S88" i="25"/>
  <c r="T88" i="25"/>
  <c r="O89" i="25"/>
  <c r="P89" i="25"/>
  <c r="Q89" i="25"/>
  <c r="R89" i="25"/>
  <c r="S89" i="25"/>
  <c r="T89" i="25"/>
  <c r="O90" i="25"/>
  <c r="P90" i="25"/>
  <c r="Q90" i="25"/>
  <c r="R90" i="25"/>
  <c r="S90" i="25"/>
  <c r="T90" i="25"/>
  <c r="O91" i="25"/>
  <c r="P91" i="25"/>
  <c r="Q91" i="25"/>
  <c r="R91" i="25"/>
  <c r="S91" i="25"/>
  <c r="T91" i="25"/>
  <c r="O92" i="25"/>
  <c r="P92" i="25"/>
  <c r="Q92" i="25"/>
  <c r="R92" i="25"/>
  <c r="S92" i="25"/>
  <c r="T92" i="25"/>
  <c r="O93" i="25"/>
  <c r="P93" i="25"/>
  <c r="Q93" i="25"/>
  <c r="R93" i="25"/>
  <c r="S93" i="25"/>
  <c r="T93" i="25"/>
  <c r="O94" i="25"/>
  <c r="P94" i="25"/>
  <c r="Q94" i="25"/>
  <c r="R94" i="25"/>
  <c r="S94" i="25"/>
  <c r="T94" i="25"/>
  <c r="O95" i="25"/>
  <c r="P95" i="25"/>
  <c r="Q95" i="25"/>
  <c r="R95" i="25"/>
  <c r="S95" i="25"/>
  <c r="T95" i="25"/>
  <c r="O96" i="25"/>
  <c r="P96" i="25"/>
  <c r="Q96" i="25"/>
  <c r="R96" i="25"/>
  <c r="S96" i="25"/>
  <c r="T96" i="25"/>
  <c r="O97" i="25"/>
  <c r="P97" i="25"/>
  <c r="Q97" i="25"/>
  <c r="R97" i="25"/>
  <c r="S97" i="25"/>
  <c r="T97" i="25"/>
  <c r="O98" i="25"/>
  <c r="P98" i="25"/>
  <c r="Q98" i="25"/>
  <c r="R98" i="25"/>
  <c r="S98" i="25"/>
  <c r="T98" i="25"/>
  <c r="O99" i="25"/>
  <c r="P99" i="25"/>
  <c r="Q99" i="25"/>
  <c r="R99" i="25"/>
  <c r="S99" i="25"/>
  <c r="T99" i="25"/>
  <c r="O100" i="25"/>
  <c r="P100" i="25"/>
  <c r="Q100" i="25"/>
  <c r="R100" i="25"/>
  <c r="S100" i="25"/>
  <c r="T100" i="25"/>
  <c r="O101" i="25"/>
  <c r="P101" i="25"/>
  <c r="Q101" i="25"/>
  <c r="R101" i="25"/>
  <c r="S101" i="25"/>
  <c r="T101" i="25"/>
  <c r="O102" i="25"/>
  <c r="P102" i="25"/>
  <c r="Q102" i="25"/>
  <c r="R102" i="25"/>
  <c r="S102" i="25"/>
  <c r="T102" i="25"/>
  <c r="O103" i="25"/>
  <c r="P103" i="25"/>
  <c r="Q103" i="25"/>
  <c r="R103" i="25"/>
  <c r="S103" i="25"/>
  <c r="T103" i="25"/>
  <c r="O104" i="25"/>
  <c r="P104" i="25"/>
  <c r="Q104" i="25"/>
  <c r="R104" i="25"/>
  <c r="S104" i="25"/>
  <c r="T104" i="25"/>
  <c r="O105" i="25"/>
  <c r="P105" i="25"/>
  <c r="Q105" i="25"/>
  <c r="R105" i="25"/>
  <c r="S105" i="25"/>
  <c r="T105" i="25"/>
  <c r="O106" i="25"/>
  <c r="P106" i="25"/>
  <c r="Q106" i="25"/>
  <c r="R106" i="25"/>
  <c r="S106" i="25"/>
  <c r="T106" i="25"/>
  <c r="O107" i="25"/>
  <c r="P107" i="25"/>
  <c r="Q107" i="25"/>
  <c r="R107" i="25"/>
  <c r="S107" i="25"/>
  <c r="T107" i="25"/>
  <c r="O108" i="25"/>
  <c r="P108" i="25"/>
  <c r="Q108" i="25"/>
  <c r="R108" i="25"/>
  <c r="S108" i="25"/>
  <c r="T108" i="25"/>
  <c r="O109" i="25"/>
  <c r="P109" i="25"/>
  <c r="Q109" i="25"/>
  <c r="R109" i="25"/>
  <c r="S109" i="25"/>
  <c r="T109" i="25"/>
  <c r="O110" i="25"/>
  <c r="P110" i="25"/>
  <c r="Q110" i="25"/>
  <c r="R110" i="25"/>
  <c r="S110" i="25"/>
  <c r="T110" i="25"/>
  <c r="O111" i="25"/>
  <c r="P111" i="25"/>
  <c r="Q111" i="25"/>
  <c r="R111" i="25"/>
  <c r="S111" i="25"/>
  <c r="T111" i="25"/>
  <c r="O112" i="25"/>
  <c r="P112" i="25"/>
  <c r="Q112" i="25"/>
  <c r="R112" i="25"/>
  <c r="S112" i="25"/>
  <c r="T112" i="25"/>
  <c r="O113" i="25"/>
  <c r="P113" i="25"/>
  <c r="Q113" i="25"/>
  <c r="R113" i="25"/>
  <c r="S113" i="25"/>
  <c r="T113" i="25"/>
  <c r="O114" i="25"/>
  <c r="P114" i="25"/>
  <c r="Q114" i="25"/>
  <c r="R114" i="25"/>
  <c r="S114" i="25"/>
  <c r="T114" i="25"/>
  <c r="O115" i="25"/>
  <c r="P115" i="25"/>
  <c r="Q115" i="25"/>
  <c r="R115" i="25"/>
  <c r="S115" i="25"/>
  <c r="T115" i="25"/>
  <c r="O116" i="25"/>
  <c r="P116" i="25"/>
  <c r="Q116" i="25"/>
  <c r="R116" i="25"/>
  <c r="S116" i="25"/>
  <c r="T116" i="25"/>
  <c r="O117" i="25"/>
  <c r="P117" i="25"/>
  <c r="Q117" i="25"/>
  <c r="R117" i="25"/>
  <c r="S117" i="25"/>
  <c r="T117" i="25"/>
  <c r="O118" i="25"/>
  <c r="P118" i="25"/>
  <c r="Q118" i="25"/>
  <c r="R118" i="25"/>
  <c r="S118" i="25"/>
  <c r="T118" i="25"/>
  <c r="O119" i="25"/>
  <c r="P119" i="25"/>
  <c r="Q119" i="25"/>
  <c r="R119" i="25"/>
  <c r="S119" i="25"/>
  <c r="T119" i="25"/>
  <c r="O120" i="25"/>
  <c r="P120" i="25"/>
  <c r="Q120" i="25"/>
  <c r="R120" i="25"/>
  <c r="S120" i="25"/>
  <c r="T120" i="25"/>
  <c r="O121" i="25"/>
  <c r="P121" i="25"/>
  <c r="Q121" i="25"/>
  <c r="R121" i="25"/>
  <c r="S121" i="25"/>
  <c r="T121" i="25"/>
  <c r="O122" i="25"/>
  <c r="P122" i="25"/>
  <c r="Q122" i="25"/>
  <c r="R122" i="25"/>
  <c r="S122" i="25"/>
  <c r="T122" i="25"/>
  <c r="O123" i="25"/>
  <c r="P123" i="25"/>
  <c r="Q123" i="25"/>
  <c r="R123" i="25"/>
  <c r="S123" i="25"/>
  <c r="T123" i="25"/>
  <c r="O124" i="25"/>
  <c r="P124" i="25"/>
  <c r="Q124" i="25"/>
  <c r="R124" i="25"/>
  <c r="S124" i="25"/>
  <c r="T124" i="25"/>
  <c r="O125" i="25"/>
  <c r="P125" i="25"/>
  <c r="Q125" i="25"/>
  <c r="R125" i="25"/>
  <c r="S125" i="25"/>
  <c r="T125" i="25"/>
  <c r="O126" i="25"/>
  <c r="P126" i="25"/>
  <c r="Q126" i="25"/>
  <c r="R126" i="25"/>
  <c r="S126" i="25"/>
  <c r="T126" i="25"/>
  <c r="O127" i="25"/>
  <c r="P127" i="25"/>
  <c r="Q127" i="25"/>
  <c r="R127" i="25"/>
  <c r="S127" i="25"/>
  <c r="T127" i="25"/>
  <c r="O128" i="25"/>
  <c r="P128" i="25"/>
  <c r="Q128" i="25"/>
  <c r="R128" i="25"/>
  <c r="S128" i="25"/>
  <c r="T128" i="25"/>
  <c r="O129" i="25"/>
  <c r="P129" i="25"/>
  <c r="Q129" i="25"/>
  <c r="R129" i="25"/>
  <c r="S129" i="25"/>
  <c r="T129" i="25"/>
  <c r="O130" i="25"/>
  <c r="P130" i="25"/>
  <c r="Q130" i="25"/>
  <c r="R130" i="25"/>
  <c r="S130" i="25"/>
  <c r="T130" i="25"/>
  <c r="O131" i="25"/>
  <c r="P131" i="25"/>
  <c r="Q131" i="25"/>
  <c r="R131" i="25"/>
  <c r="S131" i="25"/>
  <c r="T131" i="25"/>
  <c r="O132" i="25"/>
  <c r="P132" i="25"/>
  <c r="Q132" i="25"/>
  <c r="R132" i="25"/>
  <c r="S132" i="25"/>
  <c r="T132" i="25"/>
  <c r="O133" i="25"/>
  <c r="P133" i="25"/>
  <c r="Q133" i="25"/>
  <c r="R133" i="25"/>
  <c r="S133" i="25"/>
  <c r="T133" i="25"/>
  <c r="O134" i="25"/>
  <c r="P134" i="25"/>
  <c r="Q134" i="25"/>
  <c r="R134" i="25"/>
  <c r="S134" i="25"/>
  <c r="T134" i="25"/>
  <c r="O135" i="25"/>
  <c r="P135" i="25"/>
  <c r="Q135" i="25"/>
  <c r="R135" i="25"/>
  <c r="S135" i="25"/>
  <c r="T135" i="25"/>
  <c r="O136" i="25"/>
  <c r="P136" i="25"/>
  <c r="Q136" i="25"/>
  <c r="R136" i="25"/>
  <c r="S136" i="25"/>
  <c r="T136" i="25"/>
  <c r="O137" i="25"/>
  <c r="P137" i="25"/>
  <c r="Q137" i="25"/>
  <c r="R137" i="25"/>
  <c r="S137" i="25"/>
  <c r="T137" i="25"/>
  <c r="O138" i="25"/>
  <c r="P138" i="25"/>
  <c r="Q138" i="25"/>
  <c r="R138" i="25"/>
  <c r="S138" i="25"/>
  <c r="T138" i="25"/>
  <c r="O139" i="25"/>
  <c r="P139" i="25"/>
  <c r="Q139" i="25"/>
  <c r="R139" i="25"/>
  <c r="S139" i="25"/>
  <c r="T139" i="25"/>
  <c r="O140" i="25"/>
  <c r="P140" i="25"/>
  <c r="Q140" i="25"/>
  <c r="R140" i="25"/>
  <c r="S140" i="25"/>
  <c r="T140" i="25"/>
  <c r="O141" i="25"/>
  <c r="P141" i="25"/>
  <c r="Q141" i="25"/>
  <c r="R141" i="25"/>
  <c r="S141" i="25"/>
  <c r="T141" i="25"/>
  <c r="O142" i="25"/>
  <c r="P142" i="25"/>
  <c r="Q142" i="25"/>
  <c r="R142" i="25"/>
  <c r="S142" i="25"/>
  <c r="T142" i="25"/>
  <c r="O143" i="25"/>
  <c r="P143" i="25"/>
  <c r="Q143" i="25"/>
  <c r="R143" i="25"/>
  <c r="S143" i="25"/>
  <c r="T143" i="25"/>
  <c r="O144" i="25"/>
  <c r="P144" i="25"/>
  <c r="Q144" i="25"/>
  <c r="R144" i="25"/>
  <c r="S144" i="25"/>
  <c r="T144" i="25"/>
  <c r="O145" i="25"/>
  <c r="P145" i="25"/>
  <c r="Q145" i="25"/>
  <c r="R145" i="25"/>
  <c r="S145" i="25"/>
  <c r="T145" i="25"/>
  <c r="O146" i="25"/>
  <c r="P146" i="25"/>
  <c r="Q146" i="25"/>
  <c r="R146" i="25"/>
  <c r="S146" i="25"/>
  <c r="T146" i="25"/>
  <c r="O147" i="25"/>
  <c r="P147" i="25"/>
  <c r="Q147" i="25"/>
  <c r="R147" i="25"/>
  <c r="S147" i="25"/>
  <c r="T147" i="25"/>
  <c r="O148" i="25"/>
  <c r="P148" i="25"/>
  <c r="Q148" i="25"/>
  <c r="R148" i="25"/>
  <c r="S148" i="25"/>
  <c r="T148" i="25"/>
  <c r="O149" i="25"/>
  <c r="P149" i="25"/>
  <c r="Q149" i="25"/>
  <c r="R149" i="25"/>
  <c r="S149" i="25"/>
  <c r="T149" i="25"/>
  <c r="O150" i="25"/>
  <c r="P150" i="25"/>
  <c r="Q150" i="25"/>
  <c r="R150" i="25"/>
  <c r="S150" i="25"/>
  <c r="T150" i="25"/>
  <c r="O151" i="25"/>
  <c r="P151" i="25"/>
  <c r="Q151" i="25"/>
  <c r="R151" i="25"/>
  <c r="S151" i="25"/>
  <c r="T151" i="25"/>
  <c r="O152" i="25"/>
  <c r="P152" i="25"/>
  <c r="Q152" i="25"/>
  <c r="R152" i="25"/>
  <c r="S152" i="25"/>
  <c r="T152" i="25"/>
  <c r="O153" i="25"/>
  <c r="P153" i="25"/>
  <c r="Q153" i="25"/>
  <c r="R153" i="25"/>
  <c r="S153" i="25"/>
  <c r="T153" i="25"/>
  <c r="O154" i="25"/>
  <c r="P154" i="25"/>
  <c r="Q154" i="25"/>
  <c r="R154" i="25"/>
  <c r="S154" i="25"/>
  <c r="T154" i="25"/>
  <c r="O155" i="25"/>
  <c r="P155" i="25"/>
  <c r="Q155" i="25"/>
  <c r="R155" i="25"/>
  <c r="S155" i="25"/>
  <c r="T155" i="25"/>
  <c r="O156" i="25"/>
  <c r="P156" i="25"/>
  <c r="Q156" i="25"/>
  <c r="R156" i="25"/>
  <c r="S156" i="25"/>
  <c r="T156" i="25"/>
  <c r="Q2" i="25" l="1"/>
  <c r="C5" i="25" s="1"/>
  <c r="D6" i="25"/>
  <c r="X2" i="25"/>
  <c r="C6" i="25"/>
  <c r="R2" i="25"/>
  <c r="D5" i="25" s="1"/>
  <c r="T2" i="25"/>
  <c r="F5" i="25" s="1"/>
  <c r="F6" i="25"/>
  <c r="S2" i="25"/>
  <c r="E5" i="25" s="1"/>
  <c r="E6" i="25"/>
  <c r="AD2" i="25"/>
  <c r="AH2" i="25"/>
  <c r="AF2" i="25"/>
  <c r="AG2" i="25"/>
  <c r="Z2" i="25"/>
  <c r="W2" i="25"/>
  <c r="AA2" i="25"/>
</calcChain>
</file>

<file path=xl/comments1.xml><?xml version="1.0" encoding="utf-8"?>
<comments xmlns="http://schemas.openxmlformats.org/spreadsheetml/2006/main">
  <authors>
    <author>王献义</author>
    <author>彭竑</author>
  </authors>
  <commentList>
    <comment ref="H1" authorId="0">
      <text>
        <r>
          <rPr>
            <b/>
            <sz val="9"/>
            <color indexed="81"/>
            <rFont val="Tahoma"/>
            <family val="2"/>
          </rPr>
          <t>cgBvAHcAcwA9ADEANQA2ACwAYwBvAGwAcwA9ADYA</t>
        </r>
      </text>
    </comment>
    <comment ref="H157" authorId="1">
      <text>
        <r>
          <rPr>
            <b/>
            <sz val="9"/>
            <color indexed="81"/>
            <rFont val="宋体"/>
            <family val="3"/>
            <charset val="134"/>
          </rPr>
          <t>cgBvAHcAcwA9ADEANQA3ACwAYwBvAGwAcwA9ADYA</t>
        </r>
      </text>
    </comment>
  </commentList>
</comments>
</file>

<file path=xl/sharedStrings.xml><?xml version="1.0" encoding="utf-8"?>
<sst xmlns="http://schemas.openxmlformats.org/spreadsheetml/2006/main" count="641" uniqueCount="461">
  <si>
    <t>强烈推荐</t>
  </si>
  <si>
    <t>中    性</t>
    <phoneticPr fontId="4" type="noConversion"/>
  </si>
  <si>
    <t>日期</t>
    <phoneticPr fontId="4" type="noConversion"/>
  </si>
  <si>
    <t>%</t>
    <phoneticPr fontId="4" type="noConversion"/>
  </si>
  <si>
    <t>近三年</t>
    <phoneticPr fontId="4" type="noConversion"/>
  </si>
  <si>
    <t>近两年</t>
    <phoneticPr fontId="4" type="noConversion"/>
  </si>
  <si>
    <t>近一年</t>
    <phoneticPr fontId="4" type="noConversion"/>
  </si>
  <si>
    <t>市场表现</t>
    <phoneticPr fontId="4" type="noConversion"/>
  </si>
  <si>
    <t>代码</t>
  </si>
  <si>
    <r>
      <t xml:space="preserve">                </t>
    </r>
    <r>
      <rPr>
        <b/>
        <sz val="10"/>
        <rFont val="宋体"/>
        <family val="3"/>
        <charset val="134"/>
      </rPr>
      <t>数据来源：</t>
    </r>
    <r>
      <rPr>
        <b/>
        <sz val="10"/>
        <rFont val="Calibri"/>
        <family val="2"/>
      </rPr>
      <t>Wind</t>
    </r>
    <r>
      <rPr>
        <b/>
        <sz val="10"/>
        <rFont val="宋体"/>
        <family val="3"/>
        <charset val="134"/>
      </rPr>
      <t>、华融证券</t>
    </r>
    <phoneticPr fontId="4" type="noConversion"/>
  </si>
  <si>
    <t>本周表现</t>
    <phoneticPr fontId="4" type="noConversion"/>
  </si>
  <si>
    <t>%</t>
    <phoneticPr fontId="4" type="noConversion"/>
  </si>
  <si>
    <t>行业研究报告</t>
    <phoneticPr fontId="4" type="noConversion"/>
  </si>
  <si>
    <t>预期未来6个月内行业指数相对市场指数持平</t>
    <phoneticPr fontId="4" type="noConversion"/>
  </si>
  <si>
    <t>预期未来6个月内行业指数弱于市场指数5%以上</t>
    <phoneticPr fontId="4" type="noConversion"/>
  </si>
  <si>
    <t>投资评级定义</t>
    <phoneticPr fontId="4" type="noConversion"/>
  </si>
  <si>
    <t>行业评级</t>
    <phoneticPr fontId="4" type="noConversion"/>
  </si>
  <si>
    <t>预期未来6个月内股价相对市场基准指数升幅在15%以上</t>
    <phoneticPr fontId="4" type="noConversion"/>
  </si>
  <si>
    <t>预期未来6个月内行业指数优于市场指数5%以上</t>
    <phoneticPr fontId="4" type="noConversion"/>
  </si>
  <si>
    <t>推    荐</t>
    <phoneticPr fontId="4" type="noConversion"/>
  </si>
  <si>
    <t>预期未来6个月内股价相对市场基准指数升幅在5%到15%</t>
    <phoneticPr fontId="4" type="noConversion"/>
  </si>
  <si>
    <t>中    性</t>
    <phoneticPr fontId="4" type="noConversion"/>
  </si>
  <si>
    <t>预期未来6个月内股价相对市场基准指数变动在-5%到5%内</t>
    <phoneticPr fontId="4" type="noConversion"/>
  </si>
  <si>
    <t>卖    出</t>
    <phoneticPr fontId="4" type="noConversion"/>
  </si>
  <si>
    <t>预期未来 6 个月内股价相对市场基准指数跌幅在15%以上</t>
    <phoneticPr fontId="4" type="noConversion"/>
  </si>
  <si>
    <t>看    好</t>
    <phoneticPr fontId="4" type="noConversion"/>
  </si>
  <si>
    <t>看    淡</t>
    <phoneticPr fontId="4" type="noConversion"/>
  </si>
  <si>
    <r>
      <t>近</t>
    </r>
    <r>
      <rPr>
        <sz val="10"/>
        <color indexed="10"/>
        <rFont val="Calibri"/>
        <family val="2"/>
      </rPr>
      <t>1</t>
    </r>
    <r>
      <rPr>
        <sz val="10"/>
        <color indexed="10"/>
        <rFont val="宋体"/>
        <family val="3"/>
        <charset val="134"/>
      </rPr>
      <t>年</t>
    </r>
    <phoneticPr fontId="4" type="noConversion"/>
  </si>
  <si>
    <r>
      <t>近</t>
    </r>
    <r>
      <rPr>
        <sz val="10"/>
        <color indexed="10"/>
        <rFont val="Calibri"/>
        <family val="2"/>
      </rPr>
      <t>2</t>
    </r>
    <r>
      <rPr>
        <sz val="10"/>
        <color indexed="10"/>
        <rFont val="宋体"/>
        <family val="3"/>
        <charset val="134"/>
      </rPr>
      <t>年</t>
    </r>
    <phoneticPr fontId="4" type="noConversion"/>
  </si>
  <si>
    <r>
      <t>近</t>
    </r>
    <r>
      <rPr>
        <sz val="10"/>
        <color indexed="10"/>
        <rFont val="Calibri"/>
        <family val="2"/>
      </rPr>
      <t>3</t>
    </r>
    <r>
      <rPr>
        <sz val="10"/>
        <color indexed="10"/>
        <rFont val="宋体"/>
        <family val="3"/>
        <charset val="134"/>
      </rPr>
      <t>年</t>
    </r>
  </si>
  <si>
    <t xml:space="preserve">  通信行业最近一年市场表现</t>
    <phoneticPr fontId="4" type="noConversion"/>
  </si>
  <si>
    <t>行业：通信</t>
    <phoneticPr fontId="4" type="noConversion"/>
  </si>
  <si>
    <t>通信板块过去一周相对于主要指数涨跌</t>
    <phoneticPr fontId="73" type="noConversion"/>
  </si>
  <si>
    <t>板块表现</t>
    <phoneticPr fontId="73" type="noConversion"/>
  </si>
  <si>
    <t>一周股票涨跌前五</t>
    <phoneticPr fontId="73" type="noConversion"/>
  </si>
  <si>
    <t>日期</t>
  </si>
  <si>
    <r>
      <t xml:space="preserve">  </t>
    </r>
    <r>
      <rPr>
        <sz val="11"/>
        <rFont val="仿宋_GB2312"/>
        <family val="3"/>
        <charset val="134"/>
      </rPr>
      <t>联系人：王献义</t>
    </r>
    <r>
      <rPr>
        <sz val="11"/>
        <rFont val="Calibri"/>
        <family val="2"/>
      </rPr>
      <t xml:space="preserve">  CFA</t>
    </r>
    <phoneticPr fontId="49" type="noConversion"/>
  </si>
  <si>
    <r>
      <rPr>
        <b/>
        <sz val="10"/>
        <rFont val="宋体"/>
        <family val="3"/>
        <charset val="134"/>
      </rPr>
      <t>数据来源：</t>
    </r>
    <r>
      <rPr>
        <b/>
        <sz val="10"/>
        <rFont val="Calibri"/>
        <family val="2"/>
      </rPr>
      <t>Wind</t>
    </r>
    <r>
      <rPr>
        <sz val="10"/>
        <rFont val="宋体"/>
        <family val="3"/>
        <charset val="134"/>
      </rPr>
      <t>、</t>
    </r>
    <r>
      <rPr>
        <b/>
        <sz val="10"/>
        <rFont val="宋体"/>
        <family val="3"/>
        <charset val="134"/>
      </rPr>
      <t>华融证券</t>
    </r>
    <phoneticPr fontId="4" type="noConversion"/>
  </si>
  <si>
    <t>彭竑</t>
    <phoneticPr fontId="4" type="noConversion"/>
  </si>
  <si>
    <r>
      <t xml:space="preserve">  </t>
    </r>
    <r>
      <rPr>
        <sz val="11"/>
        <rFont val="仿宋_GB2312"/>
        <family val="3"/>
        <charset val="134"/>
      </rPr>
      <t>邮箱：</t>
    </r>
    <r>
      <rPr>
        <sz val="11"/>
        <rFont val="Calibri"/>
        <family val="2"/>
      </rPr>
      <t>penghong@hrsec.com.cn</t>
    </r>
    <phoneticPr fontId="49" type="noConversion"/>
  </si>
  <si>
    <r>
      <t xml:space="preserve">  </t>
    </r>
    <r>
      <rPr>
        <sz val="11"/>
        <rFont val="仿宋_GB2312"/>
        <family val="3"/>
        <charset val="134"/>
      </rPr>
      <t>电话：</t>
    </r>
    <r>
      <rPr>
        <sz val="11"/>
        <rFont val="Calibri"/>
        <family val="2"/>
      </rPr>
      <t>010-58565125</t>
    </r>
    <phoneticPr fontId="49" type="noConversion"/>
  </si>
  <si>
    <r>
      <t>201</t>
    </r>
    <r>
      <rPr>
        <b/>
        <sz val="10"/>
        <rFont val="宋体"/>
        <family val="3"/>
        <charset val="134"/>
      </rPr>
      <t>4年年初至今股票涨跌前五</t>
    </r>
    <phoneticPr fontId="73" type="noConversion"/>
  </si>
  <si>
    <r>
      <t xml:space="preserve">  </t>
    </r>
    <r>
      <rPr>
        <sz val="11"/>
        <rFont val="仿宋_GB2312"/>
        <family val="3"/>
        <charset val="134"/>
      </rPr>
      <t>执业编号：</t>
    </r>
    <r>
      <rPr>
        <sz val="11"/>
        <rFont val="Calibri"/>
        <family val="2"/>
      </rPr>
      <t>S1490513100002</t>
    </r>
    <phoneticPr fontId="49" type="noConversion"/>
  </si>
  <si>
    <r>
      <t xml:space="preserve">  </t>
    </r>
    <r>
      <rPr>
        <sz val="11"/>
        <rFont val="仿宋_GB2312"/>
        <family val="3"/>
        <charset val="134"/>
      </rPr>
      <t>邮箱：</t>
    </r>
    <r>
      <rPr>
        <sz val="11"/>
        <rFont val="Calibri"/>
        <family val="2"/>
      </rPr>
      <t>zhangbin@hrsec.com.cn</t>
    </r>
    <phoneticPr fontId="49" type="noConversion"/>
  </si>
  <si>
    <r>
      <t xml:space="preserve">  </t>
    </r>
    <r>
      <rPr>
        <sz val="11"/>
        <rFont val="仿宋_GB2312"/>
        <family val="3"/>
        <charset val="134"/>
      </rPr>
      <t>电话：</t>
    </r>
    <r>
      <rPr>
        <sz val="11"/>
        <rFont val="Calibri"/>
        <family val="2"/>
      </rPr>
      <t>010-58566807</t>
    </r>
    <phoneticPr fontId="49" type="noConversion"/>
  </si>
  <si>
    <t>公司评级</t>
    <phoneticPr fontId="4" type="noConversion"/>
  </si>
  <si>
    <t>投资评级：中性</t>
    <phoneticPr fontId="4" type="noConversion"/>
  </si>
  <si>
    <t>通信行业周报</t>
    <phoneticPr fontId="4" type="noConversion"/>
  </si>
  <si>
    <t>定向增发机构配售股份</t>
  </si>
  <si>
    <t>首发原股东限售股份</t>
  </si>
  <si>
    <t>资料来源：网络资料、华融证券整理</t>
  </si>
  <si>
    <t>全年</t>
  </si>
  <si>
    <t>一月</t>
  </si>
  <si>
    <t>一周</t>
  </si>
  <si>
    <t>预测净利润增速</t>
  </si>
  <si>
    <t>期间平均换手率%</t>
  </si>
  <si>
    <t>期间涨跌%</t>
  </si>
  <si>
    <t>主营业务</t>
  </si>
  <si>
    <t>个股简称</t>
  </si>
  <si>
    <t>重点个股概况</t>
  </si>
  <si>
    <t>日期:</t>
  </si>
  <si>
    <t>动力源</t>
  </si>
  <si>
    <t>600405.SH</t>
  </si>
  <si>
    <t>追加承诺限售股份上市流通</t>
  </si>
  <si>
    <t>辉煌科技</t>
  </si>
  <si>
    <t>002296.SZ</t>
  </si>
  <si>
    <t>华星创业</t>
  </si>
  <si>
    <t>300025.SZ</t>
  </si>
  <si>
    <t>光迅科技</t>
  </si>
  <si>
    <t>002281.SZ</t>
  </si>
  <si>
    <t>佳创视讯</t>
  </si>
  <si>
    <t>300264.SZ</t>
  </si>
  <si>
    <t>吴通通讯</t>
  </si>
  <si>
    <t>300292.SZ</t>
  </si>
  <si>
    <t>初灵信息</t>
  </si>
  <si>
    <t>300250.SZ</t>
  </si>
  <si>
    <t>新开普</t>
  </si>
  <si>
    <t>鹏博士</t>
  </si>
  <si>
    <t>600804.SH</t>
  </si>
  <si>
    <t>佳讯飞鸿</t>
  </si>
  <si>
    <t>300213.SZ</t>
  </si>
  <si>
    <t>解禁股份类型</t>
  </si>
  <si>
    <t>占比(%)</t>
  </si>
  <si>
    <t>流通A股</t>
  </si>
  <si>
    <t>总股本</t>
  </si>
  <si>
    <t>解禁数量(万股)</t>
  </si>
  <si>
    <t>解禁日期</t>
  </si>
  <si>
    <t>简称</t>
  </si>
  <si>
    <t>变动后(万股)</t>
  </si>
  <si>
    <t>变动前(万股)</t>
  </si>
  <si>
    <t>网宿科技</t>
  </si>
  <si>
    <t>300017.SZ</t>
  </si>
  <si>
    <t>300322.SZ</t>
  </si>
  <si>
    <t>信维通信</t>
  </si>
  <si>
    <t>300136.SZ</t>
  </si>
  <si>
    <t>600804.SH</t>
    <phoneticPr fontId="4" type="noConversion"/>
  </si>
  <si>
    <t>000063.SZ</t>
    <phoneticPr fontId="4" type="noConversion"/>
  </si>
  <si>
    <t>300136.SZ</t>
    <phoneticPr fontId="4" type="noConversion"/>
  </si>
  <si>
    <t>300017.SZ</t>
    <phoneticPr fontId="4" type="noConversion"/>
  </si>
  <si>
    <t>002491.SZ</t>
    <phoneticPr fontId="4" type="noConversion"/>
  </si>
  <si>
    <t>300047.SZ</t>
    <phoneticPr fontId="4" type="noConversion"/>
  </si>
  <si>
    <t>通信设备</t>
    <phoneticPr fontId="4" type="noConversion"/>
  </si>
  <si>
    <t>CDN设备</t>
    <phoneticPr fontId="4" type="noConversion"/>
  </si>
  <si>
    <t>宽带增值</t>
    <phoneticPr fontId="4" type="noConversion"/>
  </si>
  <si>
    <t>300353.SZ</t>
    <phoneticPr fontId="4" type="noConversion"/>
  </si>
  <si>
    <t>工业以太网</t>
    <phoneticPr fontId="4" type="noConversion"/>
  </si>
  <si>
    <t>终端天线</t>
    <phoneticPr fontId="4" type="noConversion"/>
  </si>
  <si>
    <t>002115.SZ</t>
    <phoneticPr fontId="4" type="noConversion"/>
  </si>
  <si>
    <t>网络优化</t>
    <phoneticPr fontId="4" type="noConversion"/>
  </si>
  <si>
    <t>光通信</t>
    <phoneticPr fontId="4" type="noConversion"/>
  </si>
  <si>
    <t>002396.SZ</t>
    <phoneticPr fontId="4" type="noConversion"/>
  </si>
  <si>
    <t>2014年</t>
    <phoneticPr fontId="4" type="noConversion"/>
  </si>
  <si>
    <t>2015年</t>
    <phoneticPr fontId="4" type="noConversion"/>
  </si>
  <si>
    <t>预测PE水平</t>
    <phoneticPr fontId="4" type="noConversion"/>
  </si>
  <si>
    <r>
      <rPr>
        <b/>
        <sz val="10"/>
        <rFont val="宋体"/>
        <family val="3"/>
        <charset val="134"/>
      </rPr>
      <t>数据来源：</t>
    </r>
    <r>
      <rPr>
        <b/>
        <sz val="10"/>
        <rFont val="Calibri"/>
        <family val="2"/>
      </rPr>
      <t>Wind</t>
    </r>
    <r>
      <rPr>
        <b/>
        <sz val="10"/>
        <rFont val="宋体"/>
        <family val="3"/>
        <charset val="134"/>
      </rPr>
      <t>、华融证券</t>
    </r>
    <phoneticPr fontId="4" type="noConversion"/>
  </si>
  <si>
    <r>
      <rPr>
        <b/>
        <sz val="10"/>
        <rFont val="宋体"/>
        <family val="3"/>
        <charset val="134"/>
      </rPr>
      <t>数据来源：</t>
    </r>
    <r>
      <rPr>
        <b/>
        <sz val="10"/>
        <rFont val="Calibri"/>
        <family val="2"/>
      </rPr>
      <t>Wind</t>
    </r>
    <r>
      <rPr>
        <b/>
        <sz val="10"/>
        <rFont val="宋体"/>
        <family val="3"/>
        <charset val="134"/>
      </rPr>
      <t>、华融证券</t>
    </r>
    <phoneticPr fontId="4" type="noConversion"/>
  </si>
  <si>
    <t>累计值(万信道)</t>
  </si>
  <si>
    <t>累计同比(%)</t>
  </si>
  <si>
    <t>移动基站设备产量</t>
    <phoneticPr fontId="73" type="noConversion"/>
  </si>
  <si>
    <t>3G移动用户数</t>
    <phoneticPr fontId="73" type="noConversion"/>
  </si>
  <si>
    <t>3G渗透率</t>
    <phoneticPr fontId="73" type="noConversion"/>
  </si>
  <si>
    <t>3G市场发展</t>
    <phoneticPr fontId="73" type="noConversion"/>
  </si>
  <si>
    <t>LTE 市场发展</t>
    <phoneticPr fontId="73" type="noConversion"/>
  </si>
  <si>
    <t>中移动
(万户）</t>
    <phoneticPr fontId="73" type="noConversion"/>
  </si>
  <si>
    <t>全球
(万户）</t>
    <phoneticPr fontId="73" type="noConversion"/>
  </si>
  <si>
    <t>固定资产投资</t>
    <phoneticPr fontId="73" type="noConversion"/>
  </si>
  <si>
    <t>本月（亿元）</t>
    <phoneticPr fontId="73" type="noConversion"/>
  </si>
  <si>
    <r>
      <rPr>
        <b/>
        <sz val="10"/>
        <rFont val="宋体"/>
        <family val="3"/>
        <charset val="134"/>
      </rPr>
      <t>数据来源：</t>
    </r>
    <r>
      <rPr>
        <b/>
        <sz val="10"/>
        <rFont val="Calibri"/>
        <family val="2"/>
      </rPr>
      <t>Wind</t>
    </r>
    <r>
      <rPr>
        <b/>
        <sz val="10"/>
        <rFont val="宋体"/>
        <family val="3"/>
        <charset val="134"/>
      </rPr>
      <t>、中国产业信息网、华融证券</t>
    </r>
    <phoneticPr fontId="4" type="noConversion"/>
  </si>
  <si>
    <t>星网锐捷</t>
  </si>
  <si>
    <t>中兴通讯</t>
  </si>
  <si>
    <t>东土科技</t>
  </si>
  <si>
    <t>天源迪科</t>
  </si>
  <si>
    <t>三维通信</t>
  </si>
  <si>
    <t>通鼎光电</t>
  </si>
  <si>
    <t>运营支撑系统</t>
    <phoneticPr fontId="4" type="noConversion"/>
  </si>
  <si>
    <t>企业网设备</t>
    <phoneticPr fontId="4" type="noConversion"/>
  </si>
  <si>
    <t xml:space="preserve">  市场研究部 证券研究报告</t>
    <phoneticPr fontId="4" type="noConversion"/>
  </si>
  <si>
    <t>600797.SH</t>
  </si>
  <si>
    <t>300312.SZ</t>
  </si>
  <si>
    <t>300098.SZ</t>
  </si>
  <si>
    <t>300038.SZ</t>
  </si>
  <si>
    <t>300288.SZ</t>
  </si>
  <si>
    <t>002309.SZ</t>
  </si>
  <si>
    <t>300299.SZ</t>
  </si>
  <si>
    <t>300081.SZ</t>
  </si>
  <si>
    <t>300310.SZ</t>
  </si>
  <si>
    <t>000063.SZ</t>
  </si>
  <si>
    <t>000586.SZ</t>
  </si>
  <si>
    <t>300353.SZ</t>
  </si>
  <si>
    <t>000829.SZ</t>
  </si>
  <si>
    <t>300050.SZ</t>
  </si>
  <si>
    <t>002148.SZ</t>
  </si>
  <si>
    <t>300047.SZ</t>
  </si>
  <si>
    <t>000035.SZ</t>
  </si>
  <si>
    <t>300211.SZ</t>
  </si>
  <si>
    <t>000892.SZ</t>
  </si>
  <si>
    <t>002017.SZ</t>
  </si>
  <si>
    <t>300383.SZ</t>
  </si>
  <si>
    <t>中报业绩预告</t>
    <phoneticPr fontId="4" type="noConversion"/>
  </si>
  <si>
    <t>中国天楹</t>
  </si>
  <si>
    <t>000300.SH</t>
  </si>
  <si>
    <t>CI005026.WI</t>
  </si>
  <si>
    <t>CI005175.WI</t>
  </si>
  <si>
    <t>CI005181.WI</t>
  </si>
  <si>
    <t>沪深300</t>
  </si>
  <si>
    <t>通信(中信)</t>
  </si>
  <si>
    <t>电信运营Ⅱ(中信)</t>
  </si>
  <si>
    <t>通信设备制造(中信)</t>
  </si>
  <si>
    <t>周收盘价</t>
  </si>
  <si>
    <t>公司简称</t>
    <phoneticPr fontId="4" type="noConversion"/>
  </si>
  <si>
    <t>公司简称</t>
    <phoneticPr fontId="4" type="noConversion"/>
  </si>
  <si>
    <t>000555.SZ</t>
  </si>
  <si>
    <t>000836.SZ</t>
  </si>
  <si>
    <t>002261.SZ</t>
  </si>
  <si>
    <t>600057.SH</t>
  </si>
  <si>
    <t>002547.SZ</t>
  </si>
  <si>
    <t>600522.SH</t>
  </si>
  <si>
    <t>002446.SZ</t>
  </si>
  <si>
    <t>002316.SZ</t>
  </si>
  <si>
    <t>600485.SH</t>
  </si>
  <si>
    <t>300134.SZ</t>
  </si>
  <si>
    <t>600487.SH</t>
  </si>
  <si>
    <t>定向增发预案</t>
    <phoneticPr fontId="4" type="noConversion"/>
  </si>
  <si>
    <t>北纬通信</t>
    <phoneticPr fontId="4" type="noConversion"/>
  </si>
  <si>
    <t>亨通光电</t>
    <phoneticPr fontId="4" type="noConversion"/>
  </si>
  <si>
    <t>大富科技</t>
    <phoneticPr fontId="4" type="noConversion"/>
  </si>
  <si>
    <t>神州信息</t>
    <phoneticPr fontId="4" type="noConversion"/>
  </si>
  <si>
    <t>朗玛信息</t>
    <phoneticPr fontId="4" type="noConversion"/>
  </si>
  <si>
    <t>鑫茂科技</t>
    <phoneticPr fontId="4" type="noConversion"/>
  </si>
  <si>
    <t>拓维信息</t>
    <phoneticPr fontId="4" type="noConversion"/>
  </si>
  <si>
    <t>象屿股份</t>
    <phoneticPr fontId="4" type="noConversion"/>
  </si>
  <si>
    <t>春兴精工</t>
    <phoneticPr fontId="4" type="noConversion"/>
  </si>
  <si>
    <t>中天科技</t>
    <phoneticPr fontId="4" type="noConversion"/>
  </si>
  <si>
    <t>盛路通信</t>
    <phoneticPr fontId="4" type="noConversion"/>
  </si>
  <si>
    <t>光迅科技</t>
    <phoneticPr fontId="4" type="noConversion"/>
  </si>
  <si>
    <t>键桥通讯</t>
    <phoneticPr fontId="4" type="noConversion"/>
  </si>
  <si>
    <t>中创信测</t>
    <phoneticPr fontId="4" type="noConversion"/>
  </si>
  <si>
    <t>中国天楹</t>
    <phoneticPr fontId="4" type="noConversion"/>
  </si>
  <si>
    <t>本次非公开发行股票的数量不超过 7,400 万股（含）募集资金总额（含发行费用）不超过 115,000 万元。其中，亨通集团有限公司认购本次非公开发行的 2,000 万股股票，其他投资者认购其余股份。不低于 15.72 元/股。募集资金投入以下项目：
(1) 光纤预制棒扩能改造项目 (2) FTTx 光配线网络（ODN）产品项目 (3) 通信用海底光缆项目 (4)偿还银行贷款</t>
    <phoneticPr fontId="4" type="noConversion"/>
  </si>
  <si>
    <t xml:space="preserve">公司向北京信威除新疆光大外的股东发行股份购买其持有的北京信威96.53%股权。拟募集资金不超过40亿元，不超过总金额25%。 
发行价格为7.74元/股。主要用于重组完成后上市公司未来主营业务的发展。 </t>
    <phoneticPr fontId="4" type="noConversion"/>
  </si>
  <si>
    <t>限售股解禁</t>
    <phoneticPr fontId="4" type="noConversion"/>
  </si>
  <si>
    <t>定向增发</t>
    <phoneticPr fontId="4" type="noConversion"/>
  </si>
  <si>
    <t>本次非公开发行股票的数量为不超过8,695万股（含），每股不低于8.05元。拟募集资金总额不超过70,000万元，
扣除发行费用后的募集资金净额预计不超过69,000万元，用途如下：
(1)基于RFID技术的智能交通解决方案项目 (2)基于云计算的工业视频统一通信平台项目 (3)补充流动资金</t>
    <phoneticPr fontId="4" type="noConversion"/>
  </si>
  <si>
    <t>本次非公开发行股票发行数量不超过2,307万股，27.31元/股。拟募集资金总额不超过63,000万元，在扣除发行费
用后实际募集资金净额将用于投资 宽带网络核心光电子芯片与器件产业化项目</t>
    <phoneticPr fontId="4" type="noConversion"/>
  </si>
  <si>
    <t>拟向罗剑平、郭依勤等45名自然人发行股份及支付现金购买其合计持有的合正电子100%的股权；同时发行股份募集配套资金，总额不超过本次交易总金额的25%配套资金部分用于支付购买资产的现金对价，剩余部分作为标的公司的营运资金，提高本次交易整合绩效。
配套发行底价为11.54元/股。募集资金总额不超过16,000万元。</t>
    <phoneticPr fontId="4" type="noConversion"/>
  </si>
  <si>
    <t xml:space="preserve">非公开发行股票数量拟不超过 7,700 万股，发行价不低于 10.94 元/股。募集资金扣除发行费用后拟用于以下项目： 
(1)移动通信射频器件生产基地建设项目； (2)消费电子轻合金精密结构件生产基地建设项目；(3)补充流动资金。 </t>
    <phoneticPr fontId="4" type="noConversion"/>
  </si>
  <si>
    <t>本次非公开发行股票数量不超过30,228.47万股,发用底价为5.69元/股。募集资金总额为不超过172,000万元。
象屿集团将以不低于人民币1.72亿元现金、接受市场询价结果并与其他股份认购方以相同价格认购象屿股份本次增发的股份。
在扣除发行费用后将用于：（1）依安粮食仓储物流中心项目；（2）粮食种植合作与服务项目；（3）补充本公司流动资金。
拟以127,600.00万元收购依安县鹏屿商贸物流有限公司</t>
    <phoneticPr fontId="4" type="noConversion"/>
  </si>
  <si>
    <t>非公开发行股份并支付现金，购买火溶信息 90%股权。交易后将直接和间接持有火溶信息100%股权。 
募集配套资金的发行底价相应确定为 17.64 元/股。募集配套资金总额不超过 27,000.00 万元。数量不超过 15,306,122 股。</t>
    <phoneticPr fontId="4" type="noConversion"/>
  </si>
  <si>
    <t xml:space="preserve">非公开发行新股数量上限为 17,143 万股，发行底价为5.25元/股，募集资金总额不超过90,000 万元人民币。除鑫茂集团外其他各投资者认购数量不得超过7,500 万股募集资金投向以下项目：（1）PSOD 光纤预制棒套管扩产建设项目 （2）光纤预制棒制造项目
有效期自公司 2014 年第二次临时股东大会（2014 年 3 月 18 日召开）审议通过之日起 12 个月内有效。 </t>
    <phoneticPr fontId="4" type="noConversion"/>
  </si>
  <si>
    <t>拟以发行股份及支付现金方式，购买启生信息 100%股权；募集资金总额不超过本次交易总额的 25%。总额不超过 21,660 万元，
拟用于支付购买资产的现金对价。 募集配套的发行价格不低于购买资产的发行价格为（56.91 元/股）的90%。</t>
    <phoneticPr fontId="4" type="noConversion"/>
  </si>
  <si>
    <t>拟通过发行股份及支付现金的方式购买中农信达 100%股权。拟向不超过 10 名其他特定投资者发行股份募集配套资金。本次
募集的配套资金将用于支付本次交易现金对价，剩余部分用于支付本次交易中介机构费用与补充流动资金。募集配套资金
总额不超过交易总金额 25%。 募集配套资金不超过 23,666.66 万元；数量不超过 10,856,269 股。发行底价21.80 元/股</t>
    <phoneticPr fontId="4" type="noConversion"/>
  </si>
  <si>
    <t>本次非公开发行股票数量不超过 216,682,646 股。发行价不低于10.43 元/股。募集资金总额不超过 226,000 万元（含发行费用）
扣除发行费用后将全部投资于以下项目：(1)南通经济技术开发区国家级分布式光伏发电示范区 150MWp 屋顶太阳能光伏发电项目 (2)海缆系统工程项目 (3)新能源研发中心建设项目 (4)高温超导技术研发项目 (5)补充流动资金</t>
    <phoneticPr fontId="4" type="noConversion"/>
  </si>
  <si>
    <t xml:space="preserve">本次交易方案为中科健以非公开发行的股份作为对价，购买严圣军等 17 名交易对方合计持有的天楹环保 100%股份并募集配套资金。合计发行不超过 378,151,252 股股份，拟募集配套资金总额不超过交易总额的 25%，本次非公开发行股份的发行价格为4.76元/股。募集资金发行价格不低于定价基准日前二十个交易日公司股票交易均价的90% </t>
    <phoneticPr fontId="4" type="noConversion"/>
  </si>
  <si>
    <t>本次交易大富科技拟通过支付现金和发行股份相结合的方式，购买滕玉杰合法持有的华阳微电子 48%股权。交易完成后，大富科技将持有华阳微电子 100%的股权。 同时拟向不超过 10 名投资者发行股份募集配套资金，配套资金总额不超过 7,500 万元，不超过交易总金额的 25%。发行底价 11.75 元/股，本次募集配套资金发行股份数量不超过 638.2978 万股。</t>
    <phoneticPr fontId="4" type="noConversion"/>
  </si>
  <si>
    <t xml:space="preserve">本次非公开发行股份数量不超过 1,900 万股（含 )，26.30 元/股，募集不超过5亿元资金，扣除发行费用后将全部投入以下项目：（1）手机网游研发及运营项目 （2）手机视频项目 （3）移动营销平台建设项目 （4）“WiFi 通”建设项目 </t>
    <phoneticPr fontId="4" type="noConversion"/>
  </si>
  <si>
    <t>全球资讯</t>
    <phoneticPr fontId="4" type="noConversion"/>
  </si>
  <si>
    <t>国内资讯</t>
    <phoneticPr fontId="4" type="noConversion"/>
  </si>
  <si>
    <t>国内资讯</t>
    <phoneticPr fontId="4" type="noConversion"/>
  </si>
  <si>
    <t>资料来源：网络资料、华融证券整理</t>
    <phoneticPr fontId="4" type="noConversion"/>
  </si>
  <si>
    <t>重要公司资讯</t>
    <phoneticPr fontId="4" type="noConversion"/>
  </si>
  <si>
    <t>资料来源：公司公告、网络资料、华融证券整理</t>
    <phoneticPr fontId="4" type="noConversion"/>
  </si>
  <si>
    <r>
      <t xml:space="preserve">  </t>
    </r>
    <r>
      <rPr>
        <sz val="11"/>
        <rFont val="仿宋_GB2312"/>
        <family val="3"/>
        <charset val="134"/>
      </rPr>
      <t>分析师：张彬</t>
    </r>
    <phoneticPr fontId="49" type="noConversion"/>
  </si>
  <si>
    <t>净利润约6100万元,增长70%</t>
  </si>
  <si>
    <t>净利润约100000万元~115000万元,增长222.57%~270.96%</t>
  </si>
  <si>
    <t>汇源通信</t>
  </si>
  <si>
    <t>净利润约100万元~400万元,下降72.12%~93.03%</t>
  </si>
  <si>
    <t>天音控股</t>
  </si>
  <si>
    <t>净利润约17000万元</t>
  </si>
  <si>
    <t>鑫茂科技</t>
  </si>
  <si>
    <t>净利润约-6000万元~-5000万元,下降199.53%~219.44%</t>
  </si>
  <si>
    <t>星美联合</t>
  </si>
  <si>
    <t>净利润约-109万元</t>
  </si>
  <si>
    <t>东信和平</t>
  </si>
  <si>
    <t>净利润约1768万元~2040万元,增长30%~50%</t>
  </si>
  <si>
    <t>002089.SZ</t>
  </si>
  <si>
    <t>新海宜</t>
  </si>
  <si>
    <t>净利润约5545.12万元~7129.44万元,增长40%~80%</t>
  </si>
  <si>
    <t>002093.SZ</t>
  </si>
  <si>
    <t>国脉科技</t>
  </si>
  <si>
    <t>净利润约2841.64万元~4972.87万元,下降30%~60%</t>
  </si>
  <si>
    <t>002104.SZ</t>
  </si>
  <si>
    <t>恒宝股份</t>
  </si>
  <si>
    <t>净利润约8570.11万元~10712.64万元,增长20%~50%</t>
  </si>
  <si>
    <t>002115.SZ</t>
  </si>
  <si>
    <t>净利润约-3500万元~-2500万元</t>
  </si>
  <si>
    <t>北纬通信</t>
  </si>
  <si>
    <t>净利润约1247.46万元~1995.93万元,下降20%~50%</t>
  </si>
  <si>
    <t>002161.SZ</t>
  </si>
  <si>
    <t>远望谷</t>
  </si>
  <si>
    <t>净利润约-2619.84万元~0万元</t>
  </si>
  <si>
    <t>002194.SZ</t>
  </si>
  <si>
    <t>武汉凡谷</t>
  </si>
  <si>
    <t>净利润约5016.56万元~5459.20万元,增长240%~270%</t>
  </si>
  <si>
    <t>002230.SZ</t>
  </si>
  <si>
    <t>科大讯飞</t>
  </si>
  <si>
    <t>净利润约10724.35万元~12374.25万元,增长30%~50%</t>
  </si>
  <si>
    <t>002231.SZ</t>
  </si>
  <si>
    <t>奥维通信</t>
  </si>
  <si>
    <t>净利润约-1700万元~-1200万元</t>
  </si>
  <si>
    <t>拓维信息</t>
  </si>
  <si>
    <t>净利润约3388.48万元~3953.23万元,增长80%~110%</t>
  </si>
  <si>
    <t>净利润约6450.44万元~11057.89万元,增长-30%~20%</t>
  </si>
  <si>
    <t>净利润约2293万元~2497万元,增长125%~145%</t>
  </si>
  <si>
    <t>中利科技</t>
  </si>
  <si>
    <t>净利润约1893万元~3090万元,增长111.86%~119.36%</t>
  </si>
  <si>
    <t>002313.SZ</t>
  </si>
  <si>
    <t>日海通讯</t>
  </si>
  <si>
    <t>净利润约1105.42万元~6632.52万元,下降40%~90%</t>
  </si>
  <si>
    <t>键桥通讯</t>
  </si>
  <si>
    <t>净利润约1824万元~2280万元,增长20%~50%</t>
  </si>
  <si>
    <t>002335.SZ</t>
  </si>
  <si>
    <t>科华恒盛</t>
  </si>
  <si>
    <t>净利润约4907.05万元~6245.33万元,增长10%~40%</t>
  </si>
  <si>
    <t>002359.SZ</t>
  </si>
  <si>
    <t>齐星铁塔</t>
  </si>
  <si>
    <t>净利润约-1500万元~-1000万元</t>
  </si>
  <si>
    <t>002396.SZ</t>
  </si>
  <si>
    <t>净利润约4971.62万元~5875.54万元,增长10%~30%</t>
  </si>
  <si>
    <t>002416.SZ</t>
  </si>
  <si>
    <t>爱施德</t>
  </si>
  <si>
    <t>净利润约5500万元~8500万元,下降67.13%~78.73%</t>
  </si>
  <si>
    <t>002417.SZ</t>
  </si>
  <si>
    <t>三元达</t>
  </si>
  <si>
    <t>净利润约-5000万元~-3000万元,下降11.73%~86.22%</t>
  </si>
  <si>
    <t>盛路通信</t>
  </si>
  <si>
    <t>净利润约480万元~620万元,增长54%~99%</t>
  </si>
  <si>
    <t>002467.SZ</t>
  </si>
  <si>
    <t>二六三</t>
  </si>
  <si>
    <t>净利润约5715.82万元~6986万元,增长-10%~10%</t>
  </si>
  <si>
    <t>002491.SZ</t>
  </si>
  <si>
    <t>净利润约7650.49万元~10731.68万元,增长-25%~5%</t>
  </si>
  <si>
    <t>春兴精工</t>
  </si>
  <si>
    <t>净利润约4475.47万元~4972.74万元,增长170%~200%</t>
  </si>
  <si>
    <t>002583.SZ</t>
  </si>
  <si>
    <t>海能达</t>
  </si>
  <si>
    <t>净利润约-6300万元~-5850万元</t>
  </si>
  <si>
    <t>净利润约18401.00万元~20073.82万元,增长230%~260%</t>
  </si>
  <si>
    <t>净利润约2400万元~2750万元,增长431.14%~479.44%</t>
  </si>
  <si>
    <t>梅泰诺</t>
  </si>
  <si>
    <t>净利润约1201.63万元~1468.65万元,增长-10%~10%</t>
  </si>
  <si>
    <t>净利润约108万元~433万元,下降60%~90%</t>
  </si>
  <si>
    <t>世纪鼎利</t>
  </si>
  <si>
    <t>净利润约1510.78万元~1785.47万元,增长210%~230%</t>
  </si>
  <si>
    <t>恒信移动</t>
  </si>
  <si>
    <t>净利润约-2100万元~-1950万元,下降479.28%~508.46%</t>
  </si>
  <si>
    <t>高新兴</t>
  </si>
  <si>
    <t>净利润约3400万元~3800万元,增长356%~410%</t>
  </si>
  <si>
    <t>大富科技</t>
  </si>
  <si>
    <t>净利润约35660万元~37160万元,增长1271.79%~1321.08%</t>
  </si>
  <si>
    <t>净利润约2450万元~2750万元</t>
  </si>
  <si>
    <t>亿通科技</t>
  </si>
  <si>
    <t>净利润约900万元~980万元,增长0.88%~9.84%</t>
  </si>
  <si>
    <t>净利润约2308.64万元~2528.51万元,增长110%~130%</t>
  </si>
  <si>
    <t>净利润约1235.12万元~1543.90万元,增长0%~20%</t>
  </si>
  <si>
    <t>净利润约-932.18万元~-857.60万元,下降350%~330%</t>
  </si>
  <si>
    <t>朗玛信息</t>
  </si>
  <si>
    <t>净利润约1355万元~1694万元,下降50%~60%</t>
  </si>
  <si>
    <t>净利润约1250.00万元~1350.00万元,增长170.56%~192.21%</t>
  </si>
  <si>
    <t>富春通信</t>
  </si>
  <si>
    <t>净利润约524.48万元~709.58万元,增长-15%~15%</t>
  </si>
  <si>
    <t>宜通世纪</t>
  </si>
  <si>
    <t>净利润约2200万元~2600万元,增长1.70%~20.19%</t>
  </si>
  <si>
    <t>邦讯技术</t>
  </si>
  <si>
    <t>净利润约-1500万元~-1100万元,下降173.40%~200.09%</t>
  </si>
  <si>
    <t>硕贝德</t>
  </si>
  <si>
    <t>净利润约2402万元~2705万元,增长122%~150%</t>
  </si>
  <si>
    <t>净利润约97.42万元~389.68万元,下降90%~60%</t>
  </si>
  <si>
    <t>光环新网</t>
  </si>
  <si>
    <t>净利润约3700万元~4200万元,增长15.51%~31.12%</t>
  </si>
  <si>
    <t>600076.SH</t>
  </si>
  <si>
    <t>青鸟华光</t>
  </si>
  <si>
    <t>亏损</t>
  </si>
  <si>
    <t>600105.SH</t>
  </si>
  <si>
    <t>永鼎股份</t>
  </si>
  <si>
    <t>增长650%左右</t>
  </si>
  <si>
    <t>600198.SH</t>
  </si>
  <si>
    <t>大唐电信</t>
  </si>
  <si>
    <t>600289.SH</t>
  </si>
  <si>
    <t>亿阳信通</t>
  </si>
  <si>
    <t>600728.SH</t>
  </si>
  <si>
    <t>佳都科技</t>
  </si>
  <si>
    <t>下降30%~60%</t>
  </si>
  <si>
    <t>浙大网新</t>
  </si>
  <si>
    <t>净利润约-1800万元</t>
  </si>
  <si>
    <t>增长50%左右</t>
  </si>
  <si>
    <t>公告日期</t>
    <phoneticPr fontId="4" type="noConversion"/>
  </si>
  <si>
    <t>300292.SZ</t>
    <phoneticPr fontId="4" type="noConversion"/>
  </si>
  <si>
    <t>300025.SZ</t>
    <phoneticPr fontId="4" type="noConversion"/>
  </si>
  <si>
    <t>300264.SZ</t>
    <phoneticPr fontId="4" type="noConversion"/>
  </si>
  <si>
    <t>002281.SZ</t>
    <phoneticPr fontId="4" type="noConversion"/>
  </si>
  <si>
    <t>重点设备商资讯</t>
    <phoneticPr fontId="4" type="noConversion"/>
  </si>
  <si>
    <t>002544.SZ</t>
  </si>
  <si>
    <t>杰赛科技</t>
  </si>
  <si>
    <t>300113.SZ</t>
  </si>
  <si>
    <t>顺网科技</t>
  </si>
  <si>
    <t>300205.SZ</t>
  </si>
  <si>
    <t>天喻信息</t>
  </si>
  <si>
    <t>300248.SZ</t>
  </si>
  <si>
    <t>300366.SZ</t>
  </si>
  <si>
    <t>创意信息</t>
  </si>
  <si>
    <t>亨通光电</t>
  </si>
  <si>
    <t>预警类型</t>
    <phoneticPr fontId="4" type="noConversion"/>
  </si>
  <si>
    <t>预增</t>
  </si>
  <si>
    <t>预减</t>
  </si>
  <si>
    <t>扭亏</t>
  </si>
  <si>
    <t>首亏</t>
  </si>
  <si>
    <t>略增</t>
  </si>
  <si>
    <t>略减</t>
  </si>
  <si>
    <t>续亏</t>
  </si>
  <si>
    <t>续盈</t>
  </si>
  <si>
    <t>净利润约2699.44万元~3652.18万元,增长-15%~15%</t>
  </si>
  <si>
    <t>净利润约3346万元~4238万元,下降5%~25%</t>
  </si>
  <si>
    <t>净利润约4200万元~5000万元,增长56%~86%</t>
  </si>
  <si>
    <t>净利润约97万元~105万元,增长248.17%~276.88%</t>
  </si>
  <si>
    <t>净利润约1840万元~2208万元,增长0%~20%</t>
  </si>
  <si>
    <t>净利润约7566万元~8828万元,增长20%~40%</t>
  </si>
  <si>
    <t>板块PE（TTM 2014.8.1）</t>
    <phoneticPr fontId="73" type="noConversion"/>
  </si>
  <si>
    <t>(2014/8/4-2014/8/10)</t>
    <phoneticPr fontId="4" type="noConversion"/>
  </si>
  <si>
    <t>CI005182.WI</t>
  </si>
  <si>
    <t>增值服务Ⅱ(中信)</t>
  </si>
  <si>
    <t>营业总收入(万元)</t>
  </si>
  <si>
    <t>营业利润(万元)</t>
  </si>
  <si>
    <t>净利润(含少数股东损益)(万元)</t>
  </si>
  <si>
    <t>归属母公司股东的净利润(万元)</t>
  </si>
  <si>
    <t>证券代码</t>
  </si>
  <si>
    <t>名称</t>
  </si>
  <si>
    <t>本期</t>
  </si>
  <si>
    <t>上年同期(调整后)</t>
  </si>
  <si>
    <t>增长率(%)</t>
  </si>
  <si>
    <t>600050.SH</t>
  </si>
  <si>
    <t>中国联通</t>
  </si>
  <si>
    <r>
      <rPr>
        <b/>
        <sz val="10"/>
        <color theme="0"/>
        <rFont val="宋体"/>
        <family val="3"/>
        <charset val="134"/>
      </rPr>
      <t>上年同期</t>
    </r>
    <r>
      <rPr>
        <b/>
        <sz val="10"/>
        <color theme="0"/>
        <rFont val="Calibri"/>
        <family val="2"/>
      </rPr>
      <t>(</t>
    </r>
    <r>
      <rPr>
        <b/>
        <sz val="10"/>
        <color theme="0"/>
        <rFont val="宋体"/>
        <family val="3"/>
        <charset val="134"/>
      </rPr>
      <t>调整后</t>
    </r>
    <r>
      <rPr>
        <b/>
        <sz val="10"/>
        <color theme="0"/>
        <rFont val="Calibri"/>
        <family val="2"/>
      </rPr>
      <t>)</t>
    </r>
    <phoneticPr fontId="4" type="noConversion"/>
  </si>
  <si>
    <t xml:space="preserve">科大讯飞与传媒企业签订战略合作协议
</t>
    <phoneticPr fontId="4" type="noConversion"/>
  </si>
  <si>
    <t>　　8月8日晚间，科大讯飞发布公告称，公司分别与安徽广电传媒产业集团有限责任公司、时代出版传媒股份有限公司、安徽新华传媒(601801)股份有限公司签订战略合作协议。
　　公司与安徽广电一致认为语音交互技术在广播电视领域有着重要的应用价值，双方按照“共同投入，共同受益”的合作原则，合作领域主要涉及但不限于以下领域：在广电网络运营方面的技术及应用创新合作、在电视购物方面的深度合作及在广告传播方面的深度合作。
　　公司与时代出版为开拓数字教育市场，实现共同发展，将以项目开拓为起点，推动双方在在线教育、幼教互动领域等方面的重点合作。此外，科大讯飞与皖新传媒在三方面开展深入战略合作：翻译产业、智能玩具、数字教育。</t>
    <phoneticPr fontId="4" type="noConversion"/>
  </si>
  <si>
    <t>上海联通150Mbps极速城区全覆盖：开通4G基站超4000个 资费最低每月仅8元</t>
    <phoneticPr fontId="97" type="noConversion"/>
  </si>
  <si>
    <t xml:space="preserve">    8月8日晚，上海联通沃4G极速网络分享会在上海市南京东路世纪广场举行。随着一声击锤，象征沃4G信号的灯光在南京东路联通体验店外墙上层层点亮，显示出150Mbps的手机上网峰值速率，标志着上海联通沃4G进入更快更好的时代。
    经工信部批准，中国联通和中国电信分别在全国16个城市进行LTE TDD/FDD混合组网试验。上海作为三大运营商均开展4G业务的主要城市，成为竞争焦点地区。
</t>
    <phoneticPr fontId="97" type="noConversion"/>
  </si>
  <si>
    <t>中国联通确认削减iPhone补贴: 不影响发展</t>
    <phoneticPr fontId="97" type="noConversion"/>
  </si>
  <si>
    <t xml:space="preserve">    8月8日，中国联通昨天在香港举行了业绩记者会，董事长常小兵对外表示，未来他们将削减手机的补贴力度，包括最炙手可热的苹果 iPhone。常小兵指出，虽然 iPhone 的补贴有所下降，但他们相信这种政策的调整不会对苹果的业务发展造成太大的影响。在此之前，中国政府曾告知国内的三大运营商需要削减手机补贴。 
　　中国联通的 iPhone 补贴政策的具体变化究竟如何目前还不得而知，其实行的日期也仍未确认。我们可以预见，除了中国联通之外，国内的另外两家运营商也会进行类似的调整。补贴的下降对于 iPhone 在中国区的销量是否会造成重大影响？在统计数据出来之前一切都还未知，不过有分析人士认为运营商补贴的下降根本不能动摇 iPhone 在中国的火爆人气。 
</t>
    <phoneticPr fontId="97" type="noConversion"/>
  </si>
  <si>
    <t>发改委政策加码新兴产业</t>
    <phoneticPr fontId="4" type="noConversion"/>
  </si>
  <si>
    <t xml:space="preserve">发改委酝酿电商重磅扶持政策到2020年规模或达50万亿 </t>
    <phoneticPr fontId="4" type="noConversion"/>
  </si>
  <si>
    <t xml:space="preserve">   《上海证券报》报道，国家发改委近日表示，下一步将抓紧在电子商务等关键领域研究出台一批重大产业政策。此前，中国互联网协会副理事长高新民表示，预计到2020年，我国电子商务交易规模将逼近50万亿元，有望成为全球第一大电子商务交易市场。
    从电子商务服务业来看，物流配送、电子支付、电子认证、IT服务、数据挖掘、网络营销、客服外包、即时通讯等几乎都属于现代服务业的内容。即使是最为传统原始的快递、物流配送，也都建立在信息技术业务系统之上。目前全国多个地方政府对外表示，要把电子商务打造成为经济转型升级新引擎。
    中国电子商务发展迅猛，值得持续关注。生意宝通过打造大宗品交易平台，向“交易+支付+供应链融资”的模式转型。长江投资作为国内唯一的物流电子商务平台被国家商务部评为电子商务示范企业之一。腾邦国际的B2B和差旅管理业务已经形成协同效应。</t>
    <phoneticPr fontId="4" type="noConversion"/>
  </si>
  <si>
    <t xml:space="preserve">苹果无线充电专利获批 无线充电概念股值得关注 </t>
    <phoneticPr fontId="4" type="noConversion"/>
  </si>
  <si>
    <t xml:space="preserve">    据媒体8月6日报道，苹果的一项新技术日前获得专利认证，该专利主要是利用近场磁共振技术（NFMR）给计算机外围设备如键盘和鼠标等充电。
    据悉，该技术允许苹果Mac计算机发出信号，使范围一米以内的其他设备接受无线充电，但到目前为止这一技术只允许为低耗电量设备充电，尚不能扩展至iOS设备。不过业内人士认为这项技术突破非常重要，因为它允许设备完全摆脱与电源之间的接触。
    上周，通用汽车宣布将从今年底开始在旗下多款车型上装配无线智能手机充电器。据悉，通用采用的是以色列Powermat公司开发出的一种无线电源，该电源类似一个鼠标垫，通过电磁波为放置在垫上的设备进行电力传输。
    据行业研究机构最新报告预计，到2020年全球无线电力传输市场的规模将达到170亿美元，2014-2020年期间的复合年增长率将达到60.5%。随着消费电子应用需求增长，以及无线充电技术不断取得突破，该行业有望实现快速增长。
</t>
    <phoneticPr fontId="4" type="noConversion"/>
  </si>
  <si>
    <t xml:space="preserve">中国联通研究在创新型业务领域推动混合所有制改革 </t>
    <phoneticPr fontId="97" type="noConversion"/>
  </si>
  <si>
    <t xml:space="preserve">    8月7日，中国联通董事长兼首席执行官常小兵在出席业绩发布会时表示，集团可能会在创新型业务领域，及增值业务领域方面推进混合所有制改革，公司在这些方面已经有所行动，但具体未能透露，明年披露业绩时会公布新的进展。
    常小兵指出，引入民营资本进入国企是发展大趋势，铁塔公司为引入民营资本留有空间。至于公司会如何注入资产到铁塔公司，常小兵则表示要留待铁塔公司管理团队研究，不希望发展会出现真空期。
</t>
    <phoneticPr fontId="97" type="noConversion"/>
  </si>
  <si>
    <t xml:space="preserve">爱立信车联云荣获2014全球移动创新大奖 </t>
    <phoneticPr fontId="4" type="noConversion"/>
  </si>
  <si>
    <t xml:space="preserve">    8月8日消息，爱立信日前宣布，其车联云在2014“全球移动创新大奖赛”上荣获创新大奖，该奖项表彰爱立信以最创新的方式将M2M技术成功地与移动通信进行整合。全球移动创新大奖旨在表彰欧洲、中东和非洲 (EMEA)地区日新月异的移动解决方案领域的新发展与成就。 
    爱立信车联云旨在满足全球汽车业在车联网可扩展性、安全性和灵活性方面的发展需求，为汽车业提供全新的方式操控汽车和服务驾驶员。现在，驾乘者凭借车联云就能检测汽车维修方面的问题、联系自动预约服务、订购车载无线网络、并获得信息娱乐点播服务等。 
    爱立信车联云平台依托目前的电信网络能力，可显著改善用户体验，为汽车生态体系创造新商机，并为运营商带来新的M2M收入源。此外，M2M应用也是新兴5G技术的一个重点关注领域，5G技术预计于2020年左右实现商用。 
    爱立信车联云业务部主管Magnus Lundgren表示：“通信正在加速变革我们的生活和工作方式，而爱立信在这一变革中则发挥着极其重要作用。汽车业是一个日益全球化的产业，而联网汽车需要一种全新的盈利性、创新的商业模式，与其他关联行业一起充分利用汽车生态体系所蕴藏的巨大潜力。在这个不断发展壮大的生态系统中，爱立信车联云提供了统一的连接平台。” 
    车联云平台是爱立信交通运输与汽车产品组合的重要组成部分，基于爱立信服务实现平台（Ericsson Service Enablement Platform），旨在满足全球汽车业当前和未来在车联网可扩展性、安全性和灵活性方面的多方面需求。 
    爱立信拥有16,000位顾问和系统集成人员组成的服务团队，能够为客户集成车联云平台。这些专业服务人士能确保车联云平台与现有的交通运输基础设施、车队保持协同一致，满足驾乘者的需求。 
</t>
    <phoneticPr fontId="4" type="noConversion"/>
  </si>
  <si>
    <t>俄罗斯将在公共场所推行wifi用户实名制政策</t>
    <phoneticPr fontId="4" type="noConversion"/>
  </si>
  <si>
    <t xml:space="preserve">    据俄媒8日报道，俄罗斯总理梅德韦杰夫日前已签署一项新决议，规定俄罗斯wifi用户今后不能在咖啡馆、地铁等公共场所匿名登录，网络运营商将对使用者和上网设备进行身份识别或授权。
    根据文件要求，网络运营商将核实wifi使用者护照上的姓、名、父称信息，并根据认证信息对接唯一的数据交换设备。该文件还强调，所提供的有关用户的信息将被保存至少六个月。
    但文件未指明设立该项规定的具体原因。
</t>
    <phoneticPr fontId="4" type="noConversion"/>
  </si>
  <si>
    <t>孙正义美国扩张受阻 Sprint放弃收购T-Mobile</t>
    <phoneticPr fontId="97" type="noConversion"/>
  </si>
  <si>
    <t xml:space="preserve">    孙正义的日本软银集团，通过收购Sprint之后进入了美国电信市场，孙正义还想继续扩张，吞并美国第四大移动运营商T-Mobile。不过周二的最新消息称，由于监管审核等因素，软银集团旗下的Sprint公司，已经放弃了收购T-Mobile美国公司的计划。
    T-Mobile是德国电信旗下在美国的移动通信业务。在竞争激烈的美国电信市场，T-Mobile起到了影响市场格局的重要“棋子”的角色，之前多家公司都传出计划收购T-Mobile的消息。2011年，美国第一大电信公司AT＆T，计划斥资近400亿美元收购T-Mobile，然而由于遭到监管部门的反对，AT＆T只得作罢，为此该公司还损失了30亿美元的分手费。据美国财经媒体CNBC的报道，此次Sprint放弃收购T-Mobile美国，原因也是面临监管部门的审核压力。之前已经有多家媒体报道，孙正义正在带领Sprint的团队，和T-Mobile的母公司德国电信进行谈判，希望将对方吞并。据称，孙正义的收购报价为每股40美元，收购总额为320亿美元。
    如果收购或者合并计划成功，将会诞生一家实力更强劲的美国第三大移动通信运营商，其和AT＆T以及Verizon这两大巨头之间的差距将会进一步缩小。然而，面对监管部门压力，软银集团只能暂时停止在美国电信市场扩张的步伐。这一利空消息，给T-Mobile的股价造成了重创。腾讯科技周三早间通过美股行情系统看到，在美股盘后交易时段，T-Mobile大幅暴跌了9.26%，目前其资本市值大约为274亿美元。
   在美国电信市场，T-Mobile是一家颇有特色的公司。在苹果iPhone的冲击之下（T-Mobile最初并非苹果手机合作经销商），到2012年底，T-Mobile流失了许多手机用户。随后，John Legere担任该公司的首席执行官。这位高管采取了诸多措施，扭转T-Mobile的败局，比如开始和苹果合作销售iPhone，取消了传统的合约制服务，另外对于从其他公司转网而来的新用户，宣布可以承担“提前终止合约费用”。终于，T-Mobile的业务有了起色，目前是美国用户增长最快的移动通信公司。T-Mobile成功逆袭的经历，也使得这家公司成为电信并购市场上的“香饽饽”。就在上周，法国电信运营商Iliad，宣布将出资150亿美元，收购T-Mobile美国的56%的股权，但是遭到T-Mobile拒绝。据悉，这家法国公司的资本市值，只有T-Mobile的三分之一，企图上演“蛇吞象”。
   另外，软银旗下的Sprint，最近则坏消息不断，据称该公司用户出现了流失，另外通信网络距离AT&amp;T和Verizon，有着较大差距。根据彭博社的报道，本周三，Sprint公司将会任命一位新的首席执行官，取代目前的Dan Hesse。 </t>
    <phoneticPr fontId="97" type="noConversion"/>
  </si>
  <si>
    <t>伦敦公交车可用智能手机支付乘车费</t>
    <phoneticPr fontId="4" type="noConversion"/>
  </si>
  <si>
    <t xml:space="preserve">    现在搭乘英国伦敦公交车的时候，可以使用某些智能手机来支付乘车费了。
    只要你的手机安装有Cash on Tap移动支付应用，你在上下班搭乘公交车的时候就可以用手机来刷卡付费，就像使用Oyster卡一样。Oyster卡，类似于北京的公交地铁一卡通。这项服务目前仅出现在有限的几款手机中，包括三星Galaxy和索尼Xperia，这些手机搭载的均是Android操作系统。目前尚不清楚这项服务何时会出现在所有智能手机中。
    Cash on Tap应用的运行机理与Oyster卡一模一样。从今年7月6日起，伦敦公交车已停止接收现金。从今年9月16日起，Cash on Tap移动支付服务将会推广到地铁、地上高架铁路和地上火车中。这项服务免去了乘客排队给Oyster卡充值的麻烦，因为这一切都可以在Cash on Tap应用程序内完成。伦敦交通委员会的一名发言人称，他们将接受“可与其交通系统兼容的任何手机服务”，但是他并没有详细说明现在已有多少类似的服务。
    北京公交去年也推出了“手机支付”功能，但需要在手机里内置一张磁卡，推广效果也并不理想，少有人用。</t>
    <phoneticPr fontId="4" type="noConversion"/>
  </si>
  <si>
    <t>商务部回应查处微软高通 称不存在排外情况</t>
    <phoneticPr fontId="4" type="noConversion"/>
  </si>
  <si>
    <t xml:space="preserve">    据新华社电就中国有关部门近日对微软、高通、奔驰等企业进行的反垄断调查，商务部新闻发言人沈丹阳9日说，在中国无论是内资企业还是外商投资企业，若触犯法律都将受到制裁，承担相应的法律责任。
    沈丹阳说，依法对涉嫌垄断行为开展调查是促进公平竞争、保护消费者权益的重要内容。查处垄断行为也是国际通行做法。中国反垄断法实施六年来，接受反垄断调查的企业既有本国企业，也有外企。在反垄断法面前，所有企业一律平等，不存在“排外”情况。
    沈丹阳强调，中国政府始终致力于为企业发展创造公平的营商环境，维护市场竞争秩序，将一如既往地坚持内外一致原则，公平、公正地对待所有市场主体，依法保护投资者的合法权益，继续欢迎跨国公司与中国企业开展各种形式的合作。同时，外国投资者及其投资企业要严格遵守中国的法律法规，履行社会责任，尤其在关乎人民身体健康的食品安全领域更要提高合法、合规水平</t>
    <phoneticPr fontId="4" type="noConversion"/>
  </si>
  <si>
    <t>“存话费送手机”成历史 运营商创新迫在眉睫</t>
    <phoneticPr fontId="4" type="noConversion"/>
  </si>
  <si>
    <t xml:space="preserve">    它的退出，有着多方面因素。除了用户的抗争以外，既是国资委的要求，也是运营商反复考虑的结果。在这之后，运营商要做的还有很多。
    很多人认为运营商之所以会取消“存话费送手机”营销模式，是因为国资委的行政要求。当然，这是一方面，不过最重要的还是运营商在多年之后终于发现，“存话费送手机”对自己并不划算，并没有为自己带来巨额利润。比如当初联通为引进iPhone 4，对其进行高额话费补贴，吸引用户通过“存话费送手机”来购买联通合约机。最终用户量虽然飙升，联通利润却没有大涨，甚至还有所萎缩，这都是拜“存话费送手机”所赐。
    之后为抢夺用户资源，“存话费送手机”的力度越来越大，也让运营商愈发不堪重负。尤其是用户在选择“存话费送手机”的套餐时，多以低级套餐为主，让运营商赔了夫人又折兵。这笔账只要一算，就会彻底发现“存话费送手机”没有想象中的那样美。
    此外，“存话费送手机”还存在着诸多风险，尤其是许多人套用高价智能手机。当初联通iPhone 4发布时，很多用户都是使用虚假证件办理，然后只使用手机，却将附带的话费套餐抛掷一旁，并没有按照约定支付每月套餐金额，这让联通损失惨重。虽然其后运营商都强制推出“机卡绑定”业务，但依旧没有从根本上解决问题。“存话费送手机”的高风险，最终让运营商望而却步。
    国内营销模式的变革总是自上而下，运营商在发现“存话费送手机”并不能为自己带来太大好处时，就顺水推舟地配合国资委的要求，让其彻底消失。这样一来，运营商也算甩掉了一块鸡肋。
    我们应当看到，对于“存话费送手机”推出历史舞台，还是有部分用户持反对态度。这些用户或是土豪，或是公司、企业能够报销话费等，基本都是特定用户，并不是普通意义上的大众消费者。运营商不可能单独为了这个人群，而抱着对抗政策及亏损的风险将“存话费送手机”的营销模式继续。
    事实上，绝大部分人对“存话费送手机”退出历史舞台拍手叫好。对于移动、联通、电信这些基础运营商来说，其因垄断地位而做出种种不可理喻的事情早已经让用户怨声载道。单以“存话费送手机”来说，前些日子在经过专家评审后就认为，“甲方(用户)承诺的预交使用费按以下约定消费完毕，不得以任何理由申请退还该预交使用费用”涉嫌为霸王条款。类似霸王条款的存在，在事实上对用户的利益造成了损害。
   “存话费送手机”模式成为历史不仅意味着运营商缺失了一个重要的营销噱头，也意味着其垄断地位和强硬的态度将有所转变。毕竟现在的用户不再像以往那么好糊弄和打发，真叫起真来，那运营商几乎是天天当被告的命。
    在运营商的众多武器中，“存话费送手机”无疑是其杀手锏。但在其成为历史以后，运营商必须迅速出台新政策和营销模式，以保证用户不会大面积流失——比如转向虚拟运营商怀抱。而且移动、联通、电信之间的明争暗斗已愈发白热化，都准备在4G时代大干一场，这也关系到未来的江湖地位。
    类似“存话费送手机”的营销模式已经落后于时代，如今的用户更看重的是网络速度、稳定性、易用性、套餐实惠程度以及人性化服务等。在这些方面，运营商可采取的政策及营销手段包含的内容将会呈现多元化态势。比如加快4G基础建设、降低4G套餐价格、破除垄断观念、真正以人为本。只有这样，运营商才能以健康的状态发展下去，而不是依靠垄断病态的活着。
</t>
    <phoneticPr fontId="4" type="noConversion"/>
  </si>
  <si>
    <t>我国宽带网速继续保持增长态势 区域间差异仍然显著</t>
    <phoneticPr fontId="4" type="noConversion"/>
  </si>
  <si>
    <t xml:space="preserve">    8月7日，宽带发展联盟发布了第4期《中国宽带速率状况报告》。报告显示：2014年第2季度，中国固定宽带互联网网络平均可用下载速率达到4.03 Mbit/s（515.4 kByte/s），用户进行网页浏览的平均首屏呈现时间为2.37秒，全国基础电信企业签约用户的平均固定宽带接入速率符合度为110.0%。
    从各省情况看，在平均可用下载速率指标方面，上海依然排名榜首，而且排名前5的省市没有新面孔出现，仍然是上海、北京、江苏、四川和福建。同时，全国所有省份的下载速率均超过3Mbit/s，而超过4Mbit/s的省份则在第1季度6省市的基础上增加了山东、天津和广东3省市，这9个省市除四川之外都属于东部地区，这表明我国网速仍存在明显的地区差异。而首屏呈现时间和固定宽带接入速率符合度两项指标则继续保持平稳，其中首屏呈现时间东、中、西部几乎没有差异，但排名后三位的省份均属西部且超过了3秒。</t>
    <phoneticPr fontId="4" type="noConversion"/>
  </si>
  <si>
    <t>美固网运营商Windstream宣布网业分离：或改变行业</t>
    <phoneticPr fontId="97" type="noConversion"/>
  </si>
  <si>
    <t xml:space="preserve">    美国电话与宽带服务提供商Windstream Corp宣布，将公司资产一分为二：所有光纤、铜缆等固定资产打包成立房地产投资基金公司Real Estate Investment Trust（以下简称REIT），独立运营并公开上市；其余业务运营等非固定资产留在Windstream，公司长期租用REIT网络来向用户提供服务
    这是电信运营商在商业模式上的一次创举，Windstream刚一宣传这则消息，美国所有的电信股都闻声上扬，因为市场预期其他的电信运营商可能会采取同样的模式，这种模式有可能改变行业（game changer）。
    Windstream在新闻发布会上称：“分拆可以使Windstream加快网络投资，可向用户提供更好的服务，同时也能为股东带来最大利益。新成立的REIT拥有光纤、铜缆以及其他的固定资产，以后还可以通过收购多元化现有网络资产。”REIT首席执行官将由原Windstream的首席财务官担任，现Windstream首席执行官Jeff Gardner表示，这一分拆可以使电信运营公司在市场上的竞争更加灵活。他说：“这次分拆可以使我们更快的向IP过渡，使我们成为更有竞争力的玩家。”
    轻装上阵的Windstream将向REIT租用光纤、铜缆等固定资产，双方已签定长期的三方净租赁地产协议(triple-net exclusive lease，C114注：三方净租赁是指收益来自于对资产的使用，而不是对资产的拥有。承租人在设备使用过程中产生所有的支出（如财产税、保险费、维修费）都是由承租人支付，这些没有包含在租金内)，Windstream每年向REIT支付6.5亿美元的租金。REIT还可以自由的将网络资产再租给其他人，或参与并购。
    REIT已公开上市，业务范围还包括交易或投资房地产项目，税务方面有另外的优惠条件，同时也能向股东分发较高的收益。Windstream称，此举可使公司每年少交数百万美元的税。
美国也有其他的企业将固定资产，比如说电信塔或数据中心专门打包成立房地产投资基金公司，但光纤网络和铜缆却是头一遭。对于房地产投资基金公司，询问任何人都很少会想到电话网络，但从法律层面上讲，这是行得通的，法律定义的房地产或者说不动产描述的是可以赢得收益的、无法移动的资产。
Windstream将公司所有电信网络相关资产转移到一家新成立的公司REIT，然后再向其租赁，REIT目前只有25名员工，且不欠任何企业税务，这就意味着股东将获得大笔分红。
Windstream首席执行官辩称，分拆并不是只考虑了税务方面的因素，还可以保护股息，并再投资网络。目前还无法判断其他运营商是否会效仿Windstream这种做法。Verizon回应称，未来将考虑所有的可能性，但拒绝讨论是否效仿这一具体问题。AT&amp;T与另一家固网运营商Frontier也拒绝评论，CenturyLink称考虑类似的举动，但目前还没有做出任何决定。
瑞士信贷在其报告中评论，尽管AT&amp;T和Verizon都在寻求类似的架构，但短期内，他们不会效仿，这两家运营商肯定会观察Windstream的分拆会发挥怎样的优势，而且他们两家强劲的资产表和经营业绩，也没有压力和动力执行这样的策略</t>
    <phoneticPr fontId="97" type="noConversion"/>
  </si>
  <si>
    <t>中移动洽马来西亚最大无线运营商股权 交易价值287亿</t>
    <phoneticPr fontId="97" type="noConversion"/>
  </si>
  <si>
    <t xml:space="preserve">    彭博引述知情人士透露，中移动（0941）已经就购入马来西亚无线电信商Axiata Group的少数股权进行谈判，拟购入其约20%的股权。根据昨日收盘价，这笔股权的价值超过37亿美元（约287亿港元），但双方尚未达成协议，因为Axiata及其最大股东Khazanah Nasional Bhd.不愿出售太多股权，并且认为中移动的报价太低。
    报道指，中移动截至3月底的现金储备为690亿美元（约5,348亿港元），手头资金充裕，因此一直在寻找海外收购机会。此次公司企图收购的Axiata，是马来西亚最大的无线电信商，以昨日收盘价计，市值达185亿美元（约1,434亿港元）。但由于中移动「报价太低」，谈判未必能成事。不过，报道未有披露中移动的具体报价数字。
    彭博又引述Sanford C. Bernstein &amp; Co.分析师Chris Lane预计，到2020年之前，中移动的现金储备每年平均增加950亿元人民币。其账面不断增加的现金，对于那些担忧花冤枉钱的投资者来说，是一个「持续争议的源头」。他称，身为分析师通常反对国际并购，并希望看到公司将现金返还给投资者，但与其把资金放在银行账户中赚取微薄利息，收购可能是「两害相权取其轻」的选择。
    事实上，中移动多年来海外收购的次数有限，在2007年收购巴基斯坦电信商Paktel后，整整7年未有收购行动。不过今年6月突然一反常态，宣布进军泰国电信市场，以285.7亿泰铢（约68.2亿港元）代价，收购泰国电信公司True Corporation的18%股份。该公司为泰国唯一全国综合电信营运商，亦是泰国前三大电信营运商之一。
    当时已有分析指出，入股泰国公司是中移动打入东南亚市场的「跳板」，马来西亚当地的电信商可能是中移动的下一个目标。由于国外电信市场相对开放，即使像中移动一样拥有雄厚财力的央企，在海外市场亦面临各种阻力，其管理能力和业务整合能力，在新的环境中均面对诸多考验。东南亚国家的竞争对比欧美国家相对较小，中移动或许是在采取「先易后难」的策略，逐步实现「走出去」的目标。</t>
    <phoneticPr fontId="97" type="noConversion"/>
  </si>
  <si>
    <t>中移动2014年PLC集采结果揭晓 总需求209万套</t>
    <phoneticPr fontId="97" type="noConversion"/>
  </si>
  <si>
    <t xml:space="preserve">    8月6日消息，中国移动2014年光分路器产品集采结果出炉，日海通讯、南京华脉、深圳市中兴新地通信器材有限公司、烽火通信、亨通光电、南京普天等中标。
    据了解本次采购规模需求约209万套，8家企业入围，并按比较分配，基中深圳日海通讯技术股份有限公司赢得最大份额,占总比例18.84%。
    1、深圳日海通讯技术股份有限公司（中标份额比例18.84%）
    2、南京华脉科技股份有限公司（中标份额比例15.94%）
    3、深圳市中兴新地通信器材有限公司（中标份额比例14.49%）
    4、烽火通信科技股份有限公司（中标份额比例13.04%）
    5、江苏亨通光电股份有限公司（中标份额比例11.59%）
    6、常州太平通讯科技有限公司（中标份额比例10.14%）
    7、中天宽带技术有限公司（中标份额比例8.7%）
    8、南京普天通信股份有限公司（中标份额比例7.25%）</t>
    <phoneticPr fontId="97" type="noConversion"/>
  </si>
  <si>
    <t>中移动：遭恶意软件扣费 全部退还</t>
    <phoneticPr fontId="97" type="noConversion"/>
  </si>
  <si>
    <t xml:space="preserve">    日前，中国移动对外公布六项服务承诺，其中在订购消费服务上，若用户因恶意软件而被扣信息或功能费的，中国移动将全部予以退还。有专家表示，这一举措将有效遏制资费消耗类手机病毒的增长。数据显示，用户感染的手机病毒中一半以上是吸费类软件。
    随着移动互联网、智能终端的快速发展，不法分子花样翻新，伪基站、手机恶意软件、电信诈骗等越来越多的诈骗手法出现在手机中，让用户防不胜防。记者了解到，用户误下被篡改的手机应用，遇到匿名弹窗推送广告、窃取手机隐私、私发扣费短信等行为的恶意软件并不是个例，这些恶意软件已对用户的合法权益构成威胁。
   “吸费类软件仍在不断增长。”据腾讯手机管家人士介绍，由于安卓系统的开放性，导致90%的手机病毒都出现在安卓平台上。从上半年统计数据看，资费消耗、隐私获取、流氓行为分别位列前三，占比分别为53.59%、22.08%、6.02%。从去年全年看，资费消耗类病毒占比42.15%，半年间增长了11.44%。
   “其危害也越来越大，很多恶意软件的目标不仅是窃取用户的手机余额，而是从银行账号中偷取资金。”他表示，资费消耗类病毒的增长意味着大量手机病毒都具备联网功能，可以将用户隐私数据(手机号、位置信息、IMEI号、手机短信等)上传至指定服务器。更有甚者，当用户安装了手机支付病毒后，病毒会在后台启动，并监听用户短信内容，将带有手机支付验证码的短信转发到指定号码，然后通过第三方支付发起快捷支付盗刷用户银行卡。
    中国移动在服务承诺中表示，持续开展恶意扣费软件日常监测，对于发现的恶意扣费软件，第一时间封堵、关停，并公开警示。
    有专家表示，具体效果还要看中移动对合作伙伴的管理。中移动此次表示，对于违规的不良合作方坚决采取诸如业务下线、不当获利退还用户、终止合作关系、纳入合作黑名单等处罚措施。
    这也需要用户自身加强手机风险防控。有鉴于安卓系统的特性，很多漏洞必须要通过生产厂家的软件更新才能修复，但很多用户并不急于升级系统。倘若智能手机或平板电脑发布时间超过一年，厂商可能就不再为其提供软件支持。在这种情况下，用户就只能借助杀毒软件来自我保护。
    有移动安全专家提醒，“智能手机用户务必要提高警惕，不要轻易打开手机接收到的陌生号码发送的信息或链接，勿下载安装任何来历不明的软件，并建议从可信安全渠道下载应用软件。”如腾讯手机管家、360手机卫士以及中国移动推出的“移动手机卫士”和“手机安全先锋”等安全软件平台</t>
    <phoneticPr fontId="97" type="noConversion"/>
  </si>
  <si>
    <t>爱立信与俄MegaFon签署七年合同 有权替换任意厂商设备</t>
    <phoneticPr fontId="4" type="noConversion"/>
  </si>
  <si>
    <t xml:space="preserve">    北京时间8月8日上午消息（罗莎）本周三，俄罗斯第二大移动运营商MegaFon宣布，已经和爱立信签署为期七年的合同，由后者为其升级无线和核心网络。
    根据合约，爱立信将为MegaFon的2G、3G和LTE网络提供设备和软件。MegaFon在声明中表示：“协议中包括这样的可能性：爱立信在俄罗斯的任何一个区都能替换掉其他厂商的设备。”双方将一起努力，为MegaFon升级位于俄北部区域的核心网，不过MegaFon没有在声明中透露其网络升级的具体计划，只提到会提升容量和覆盖范围。</t>
    <phoneticPr fontId="4" type="noConversion"/>
  </si>
  <si>
    <t>推动VoLTE商用 沃达丰英国完成实验室测试</t>
    <phoneticPr fontId="97" type="noConversion"/>
  </si>
  <si>
    <t xml:space="preserve">    北京时间8月7日下午消息（蒋均牧）沃达丰英国公司在其伯克希尔郡纽伯里的专业实验室成功完成了基于LTE的语音测试。VoLTE将使语音通话在4G数据网络上进行，代替如今使用的2G或3G网络。
    VoLTE还提供了增强的语音通话质量和更快的呼叫建立时间。致力于未来的商用，沃达丰现在将继续测试和开发这一服务。
    在过去数月中，沃达丰已经将其LTE覆盖延伸至英国境内263个大型城市、城镇和地区，以及数千个小型社区。这一扩张是其今年的10亿英镑网络升级投资的一部分。此外，该运营商还采用华为的Lampsite技术在2.6GHz频段上部署了小蜂窝系统，在华为英国总部实现了下行82Mbps、上行42Mbps的4G传输速率。</t>
    <phoneticPr fontId="97" type="noConversion"/>
  </si>
  <si>
    <t>西班牙电信拟出价90亿美元收购维旺迪巴西子公司</t>
    <phoneticPr fontId="97" type="noConversion"/>
  </si>
  <si>
    <t xml:space="preserve">    北京时间8月7日下午消息（蒋均牧）据国外媒体报道，受与竞争对手交叉持股减损的监管行动威胁，西班牙电信（Telefonica）出价90亿美元以拓展其巴西业务。
    在一份简短的声明中，西班牙电信表示愿意为维旺迪（Vivendi）的巴西子公司GVT报价67亿欧元（C114注：约合89.9亿美元）现金与股份，而后将之与自己所有的Vivo合并。然而，报价很可能不得不提高，因为其中现金部分仅为60%，这将使维旺迪仍作为大股东留在公司，但没有管控权。令交易更为复杂的是，西班牙电信将向维旺迪出售它所持的8.3%意大利电信（Telecom Italia）股份，如果维旺迪有意的话。维旺迪表示它尚未积极寻求出售，但会考虑报价。</t>
    <phoneticPr fontId="97" type="noConversion"/>
  </si>
  <si>
    <t>诺基亚通信为中国移动提供最快速、最佳质量的TD-LTE部署</t>
    <phoneticPr fontId="4" type="noConversion"/>
  </si>
  <si>
    <t xml:space="preserve">    在中国移动集团最新的全国LTE质量通报中，由诺基亚通信提供商用TD-LTE网络的省会城市福州，连续两个月位列集团TD-LTE网络质量和建设评估前茅。中国移动在中国主要省份和省会城市开展了严格的LTE部署评估计划。在前十大省会城市的评估中，诺基亚通信提供了出色的网络性能和快速的网络实施。
    由诺基亚通信提供TD-LTE网络的福建省福州市，成为了中国移动首个推出商用TD-LTE网络的城市。基于网络覆盖、网络干扰、语音业务质量，数据业务质量等性能指标，福州网络的质量位列全国最佳。目前，在中国移动的31个省份中，诺基亚通信为其中的18个省提供TD-LTE 技术和部署。
    新技术的成功部署归功于诺基亚通信专业的规划、优化和项目管理服务。
    诺基亚通信大中华区副总裁薛瑞表示：“中国移动得评估报告证明诺基亚通信部署的商用TD-LTE网络质量一流。我们很荣幸能够为中国移动提供可以信赖的TD-LTE网络质量以实现卓越的客户体验，并将继续凭借无缝部署支持中国移动快速推出4G服务。”
    诺基亚通信在全球拥有超过140家TD-LTE 和FDD LTE客户，是TD-LTE商业化和创新领域</t>
    <phoneticPr fontId="4" type="noConversion"/>
  </si>
  <si>
    <t>Ooredoo缅甸开通UMTS900网络：NSN支持 年内覆盖40%人口</t>
    <phoneticPr fontId="4" type="noConversion"/>
  </si>
  <si>
    <t xml:space="preserve">    北京时间8月4日下午消息在本月晚些时候更大规模的商业启动之前，Ooredoo（原卡塔尔电信Qtel）已经在缅甸的3个城市开通了UMTS900 3G网络。据C114了解，诺基亚通信为这张网络的端到端供应商。作为启动期的推广活动，该运营商正在这些城市提供免费的语音和移动互联网服务。为商业启动作准备，该运营商计划在8月15日之前将部署延伸至缅甸的68个城市和城镇。
    Ooredoo缅甸首席执行官罗斯·科马克（Ross Cormack）表示，在此期间，该运营商计划在所有覆盖得到的地方提供无处不在的高清语音通话和高速互联网接入。“我们正在努力将服务提供到尽可能多的人的手中，并确保有现成的SIM卡和价格实惠的兼容设备。”他说。
    Ooredoo出售的SIM卡价格仅为1500缅元（约合1.50美元），较缅甸电信自由化之前的平常价格降低了百倍千倍——两年前约为2000美元，就在今年4月仍高达400美元。其竞争对手Telenor缅甸也计划推出1500缅元的SIM卡。
    在一份研究报告中，Ovum的分析师维韦克·罗伊（Vivek Roy）称Ooredoo预计将把网内通话收费定价为每分钟35缅元以下，网间通话收费定价为每分钟45缅元以下。他表示，Ooredoo承诺今年将实现近1000个3G基站的部署，覆盖30-40%的缅甸人口。从长远来看，Ooredoo公开承诺在未来15年向缅甸业务投资150亿美元，这意味着此次的网络开通只是一个开始。“由于试图在缅甸农村地区扩大网络，Ooredoo将需要与更多电信塔站公司和回传基础设施厂商开始合作。”罗伊说，“这将要求更多的建设成本、计划和耐心。”</t>
    <phoneticPr fontId="4" type="noConversion"/>
  </si>
  <si>
    <t>爱立信收购MetraTech 发力云和企业计费功能</t>
    <phoneticPr fontId="4" type="noConversion"/>
  </si>
  <si>
    <t xml:space="preserve">    爱立信日前宣布已与美国MetraTech公司达成收购协议。MetraTech公司是一家领先的计费软件供应商，提供可针对多种业务模式和行业、基于元数据的计费、商务和结算的解决方案。
    按照协议，MetraTech公司140名长期员工和合同员工组成的高技能软件专家团队将加入爱立信。通过此次收购，爱立信将进一步增强在计费领域的专业能力，并扩大服务覆盖地域。
    物联网（IoT）和一切皆服务（XaaS）商业模式的发展正带来全球商业新的收入模式，爱立信凭借对MetraTech的收购，将能满足市场的全新需求，更好的支持客户、合作伙伴和供货商，并打造和提供新的增值服务。客户可以创立灵活的、个性化的、多方合作协议来满足独特的业务需求。这对于正在经历技术或业务模式转型的行业来说更加有价值。
    爱立信高级副总裁兼支撑解决方案业务部主管Per Borgklint表示：“对于许多行业来说，要在‘网络社会’蓬勃发展，意味着必须拥有能快速支持全新的收入模式、并能追随客户和合作伙伴的崭新要求快速转变战略的能力。借助MetraTech基于元数据的计费解决方案，爱立信加强了在多个行业的OSS和BSS产品组合和计费能力，在支持世界变得越来越互连的同时，进一步提升我们的行业领导地位。”
    MetraTech公司创始人兼首席执行官Scott Swartz表示：“从创建之日开始，MetraTech就开发了适应于不同行业的基于元数据的计费平台，实现了不同客户群的产品与服务的创新型货币化。爱立信全面的产品组合和服务，以及网络社会愿景同我们的战略愿景保持完美一致，即帮助不同行业的客户实现业务转型。我们期待能在爱立信的旗下发挥更大的作用，进一步推动创新型货币化解决方案的发展。”
    MetraTech公司成立于1998年，总部位于美国波士顿。该公司的主要业务是以创新的方式助力客户创建、组织和管理财务关系。该公司拥有广泛的客户群，其中包括遍及150个国家、36种语言和28种货币在内的多个行业的龙头企业。公司拥有140名长期员工和合同员工。
    此次收购预计将在2014年第三季度结束前完成。</t>
    <phoneticPr fontId="4" type="noConversion"/>
  </si>
  <si>
    <t>中兴通讯成功实施斐济移动支付项目 “轻金融”崭露头角</t>
    <phoneticPr fontId="4" type="noConversion"/>
  </si>
  <si>
    <t xml:space="preserve">    中兴通讯正式宣布，采用中兴通讯移动支付解决方案，由斐济政府和运营商一起投资的移动支付项目已经在当地得到全面商用。这一方案正是中兴通讯即将推出的“轻金融”战略中重要的一环。
    据了解，斐济全国移动支付项目重点发展全国各级院校内部一卡通应用、全国公交网络、全国超市等应用。并在此基础上，逐步发展到酒店、小超市、出租车、码头、游轮等场所。其中一期包括1200台公交终端、1800台超市终端和50所学校政企一卡通。由于前期项目的成功实施，斐济市场对城市支付的需求迅速膨胀，截止2013年底，已经完成了四期扩容工程，用户发卡量占全国人口70%。
    中兴通讯金融解决方案部部长俞锦介绍，斐济政府考虑到本国旅游资源丰富、外来游客数量庞大等特点，希望借助一种低成本、快速部署的移动支付方案实现要求。通过与斐济方面密切的需求沟通和功能验证及实地考察，中兴通讯最终确定了2.4G RFSIM+CPU卡的技术架构，最终承建并完成了其全国移动支付网络。
    针对斐济移动支付项目不同的用户群体，中兴通讯在卡类型方面做了区分，提供了学生卡、普通卡、优惠卡等多种卡片类型，不同的持卡用户将享受不同的金融支付服务，同时，对不同卡片类型的资费和结算都进行了区别和设置。
    以学生卡为例，该卡型集合了身份识别、金融服务、消费和校园活动服务等功能于一身，持卡学生可在校内实现考试注册、门禁、银行取款、食堂就餐、超市购物、图书借阅、医疗等功能。为学生在校园内的学习、生活等提供了快速、便捷、高效的服务，真正实现“一卡在手，走遍校园”。学生卡还支持斐济政府面向学生发放政府公交补贴，为政府民生工程提供了高效、便捷的现代化支付手段。
    由于中兴通讯在系统中采用双网双平面组网架构，关键模块采用N+M备份，独立的密钥体系、TSM可信服务管理、数据加密传送和保存等，充分保证了系统的稳定可靠性及学生信息的安全。同时，以学生卡为落地的移动支付项目，实现了金融领域与教育领域具有代表性和创新性的跨界结合，开创了金融服务行业的新模式。
    此外，针对斐济当地城市支付的特点和需求，方案实现了线下和线上支付的融合，广泛地应用到了当地公交、超市、旅游等场景实现支付。用户只要拥有一张卡或一部手机，即可在0.3秒内实现刷卡支付，无论对于斐济当地用户还是外地游客而言，都能享受到快捷、方便的交易体验。
    中兴通讯副总裁徐明表示：“斐济移动支付项目的成功实施，是中兴‘轻金融’战略的一次案例展示。该项目贯通了运营商、用户、政府、公交公司和商超等多方面资源，构建出一个多方共赢的商业格局。更关键的是，移动支付项目让传统的金融支付行业逐渐向便捷、快速、高效、安全的‘轻’量化方向发展。”
    据了解，“轻金融”是中兴通讯针对互联网浪潮和ICT技术引领下日日革新的金融业提出的全新理念。中兴通讯“轻金融”承继传统，融合各种创新ICT技术，秉持“快、准、稳”三字理念，务求人人自由、平等、乐享优质服务。目前，中兴通讯轻金融包容四大综合创新解决方案：移动金融解决方案、移动支付解决方案、金融网点解决方案和云计算数据中心解决方案。四大方案涵盖了ICT从接入层、传输层、核心层到应用层四个层级，为传统金融、互联网金融、移动互联网金融到移动金融不同场景提供定制化转型、升级服务等。</t>
    <phoneticPr fontId="4" type="noConversion"/>
  </si>
  <si>
    <t>中兴通讯助力秦皇岛开启智慧城市新生活</t>
    <phoneticPr fontId="4" type="noConversion"/>
  </si>
  <si>
    <t xml:space="preserve">   “智慧秦皇岛上线运行仪式”在秦皇岛市数谷大厦举行，国家住建部、工信部、河北省政府、河北省住建厅、工信厅、秦皇岛市委市政府、中兴通讯相关领导出席，共同见证秦皇岛“智慧城市”项目正式上线运行，同期由中兴通讯打造的智慧城市北方基地全面开工，标志着秦皇岛进入智慧城市时代。
    根据规划，秦皇岛智慧城市建设分三步走，本次上线的项目主要围绕政府管理和民生服务两方面开展，由智慧旅游、智慧医疗、智慧交通、平安城市和智慧城市云平台五部分组成。通过智慧城市一期建设，秦皇岛将实现城市基础信息的精准化管理和数据化决策。
    当前秦皇岛正值旅游高峰，广大游客将可享受到智慧旅游带来的便利。游客可以通过手机APP、智慧旅游门户网站及触摸屏三种方式预定酒店、门票、餐饮，查询景点信息。在景区门口的标志牌上，游客扫描一下二维码就可以通过手机自动获得整个景区的全方位介绍。每到一个景点，手机就会根据景点的特色给游客介绍历史典故等相关信息，就像身边带了一个免费导游一样。游客还可以通过手机APP软件，规划景区游览路线，离开景区之前还可查询到哪些游览项目没有参观。同时，实时的旅游大数据采集与分析，将为各个景区和主管部门实施科学管理和快速响应提供帮助，为游客提供更好的服务。
    通过智慧医疗体系的建设，秦皇岛基本实现了“信息惠民，健康在手中”。构建了对接全市12家二级以上医院的区域卫生信息平台，实现了电子病历与电子健康档案的全面共享。基于区域卫生信息平台，个人可以通过健康门户及手机健康APP查看就医明细，调阅健康档案，进行预约挂号，查询检查检验报告；院方相关部门可以监管大处方、抗生素等滥用情况，并通过大数据分析进行决策支持；医生可以查看历史就诊记录，减少重复检查，提高就诊效率；联合社保局建设覆盖全市人口的惠民健康一卡通，方便居民统一就医、统一支付、统一报销，优化了各医疗机构的流程；通过安置于社区卫生服务中心等基层卫生机构的自助体检一体机，方便居民自助体检，让健康档案更加真实有效；基于区域卫生信息平台建设双向转诊系统，引导患者“小病到社区、大病到医院”，缓解重点医院的看病压力。
    智慧交通系统采用先进的传感器和视频检测技术，准确感知城市道路的实时交通运行状况，获得道路拥堵情况、平均速度、车流量、占用率和特定交通事件（事故、违法）等信息，并通过交通信号控制系统控制区域内交通信号灯；在主要路段的车流高峰期，可通过精确的设计让密集的车流一路绿灯，尽可能减少交通灯停车时间。预计智慧交通系统投入使用后，车辆通行量将增加10%至30%，停车次数将减少30%至40%，行车速度将提高20%至30%，行程时间将缩短30%。预计此项目年社会效益成本（拥堵时间成本、拥堵油耗成本等）减少5至10亿元，每年减少二氧化碳排放量20至30万吨。
    通过平安城市系统建设，新增监控点1000个，改造200个，监控覆盖率显著提高，引入了视频管理、视频侦查、快速布防、移动侦查等新型技术成果，在犯罪线索侦查、责任事故认定、执行警卫保障等方面将为秦皇岛市暑期服务和治安保卫工作提供有力的技术支撑。
    秦皇岛在智慧城市建设投资、管理和运行维护上大胆创新，率先引入“企业投资建设、政府购买服务”的新模式，充分利用IT企业、电信运营商及社会力量，引进高端企业开展合作，规避项目风险，实现合作共赢。2013年5月，市政府与中兴通讯签署合作协议，共同建设智慧城市北方基地项目。2013年11月，在由国家发改委、工信部、科技部等十部委主办的高交会智慧城市建设论坛上，秦皇岛市被评为全国唯一“创新型智慧城市”。2014年，秦皇岛智慧城市创建工作入选住建部智慧城市十大典型案例。
    秦皇岛市市长商黎光表示，秦皇岛“智慧城市”项目的正式开通，标志着秦皇岛智慧城市创建工作取得了阶段性成果。秦皇岛“智慧城市”项目规划以数据中心云平台为基础，实现政府各业务部门信息系统的整合，为后期其他业务的应用奠定了良好基础，打造了地级市建设智慧城市的样板。自成为国家智慧城市试点后，秦皇岛又相继成功入选首批国家信息消费试点、信息惠民试点。秦皇岛“智慧城市”项目建设，对于促进信息消费，有效拉动需求，催生新的经济增长点，促进消费升级、产业转型和民生改善具有十分积极的作用。
    据中兴通讯子公司中兴网信秦皇岛科技有限公司经理张思昱介绍，以智慧云平台为基础的秦皇岛“智慧城市”项目，打破了多个部门的信息壁垒，在真正意义上实现了城市数据信息的融合互通，实现各个部门业务之间的信息共享与业务联动。这是中兴通讯第一个由顶层设计、方案规划到项目落地全面参与的智慧城市综合项目，在中兴通讯智慧城市建设历程上具有里程碑意义。接下来，秦皇岛“智慧城市”整体项目将进入第二期和第三期，第二期以深化民生服务为主题，重点建设智慧社区、公共信息服务、市民一卡通等涉及信息惠民和促进信息消费的领域，第三期以推动产业发展为主题，持续推动城市的智慧化发展，实现富庶、文明、和谐的城市目标。
    仪式结尾，河北省委常委、秦皇岛市委书记田向利，市长商黎光，中兴通讯副总裁罗英群共同按下“智慧秦皇岛启动球”，田书记宣布“秦皇岛智慧城市正式上线运行”。</t>
    <phoneticPr fontId="4" type="noConversion"/>
  </si>
  <si>
    <t>华为分布式CMTS推进珠江数码三网融合 带宽上升至20M</t>
    <phoneticPr fontId="4" type="noConversion"/>
  </si>
  <si>
    <t xml:space="preserve">    全球领先的信息与通信解决方案供应商华为，携手广州珠江数码集团有线公司于8月1日在广州举办“耀舞珠江 C-DOCSIS金牌实践”--珠江数码D-CMTS现场会，100多名来自各省的广电网络客户参加。
    嘉宾们探讨和分享了C-DOCSIS（China-Data Over Cable Service Interface Specification，中国标准有线数据服务接口规范）标准的演进，芯片产业的发展， D-CMTS（Distributed Cable Modem Termination System，分布式电缆调制解调器终端系统）技术的海内外应用等热门话题。珠江数码作为国内首个成功应用华为D-CMTS解决方案的广电运营商，率先完成了从传统视频提供商向综合运营商的转身，分享其成功的部署经验和运维经验。此外，华为还展示了新一代D-CCAP（Distributed Digital Converged Cable Access Platform，有线电视融合接入技术平台）解决方案，助力广电运营商快速建设超宽带接入网络，并与到场的浙江华数、北京歌华等数十家广电客户进行了积极的专题研讨和经验交流。
    随着中国“下一代广播电视网（NGB）”计划的发布和政府对三网融合政策的大力推进，传统广电有线电视运营商正逐渐从单纯的电视视频提供商发展成为电视、宽带等多重业务提供商（Multiple Service Operator，MSO）。MSO力争将每种业务都向更高的标准、更好的体验、更丰富的功能演进。通过模拟电视向数字电视的转换，MSO在有限的频宽内能够为用户提供更多的频道资源；通过宽带升级，MSO可以开展VOD、HDTV、时移电视等杀手级业务，使用户观看电视的体验获得空前提升，互动性也大大加强。在NGB宽带接入网技术发展的历程中，C-DOCSIS、HiNoC、C-HomePlug三个标准成为主要发展方向。其中作为中国自主创新的C-DOCSIS标准，引起国际广泛关注，成为DOCSIS分布式架构接入DAA（Distributed Architecture Access）的主要方案之一。
    珠江数码是华南地区规模最大的广播电视网络运营商之一，目前拥有有线电视用户260多万，宽带用户超过50万。珠江数码副总裁庄宜学在致辞中表示： 2012年C-DOCSIS标准的出台如曙光一般给珠江数码指出了一条宽带建设之路。通过珠江数码和华为的共同努力，技术体系得以完善，工艺体系得以完善。经过8个月的试运行，C－DOCSIS双向网改走向成功之路。截止到目前为止，珠江数码一共部署了1700多台D－CMTS设备，使得带宽由原来的10M上升到20M以上，宽带用户由原来的10万上升到50万。
    华为接入网产品线FTTx及铜线领域总经理韩雨发表示：“我们的同轴网络稳定并且覆盖面广，这是华为的优势。我们将抓住广电客户业务需求爆发期的机遇，将优势最大化，帮助客户应对挑战。华为利用分布式网络架构，结合同轴电缆资源的优势研发的D-CMTS解决方案，可很好的实现现网的全兼容和无缝集成、实现HFC网络的数字化改造，同时实现与FTTH融合组网。D-CCAP作为D-CMTS第二代方案，不仅内置了IPQAM调制功能，同时也更好的实现了DOCSIS 3.1的持续演进。华为公司通过与广州珠江数码集团的数年合作，共同建设了一张超宽带接入的双向网络，这是一个好的开始，希望通过本次现场会的经验分享，华为能够在后续其它省市网络建设中继续为广电服务。”
   华为接入网产品线FTTx及铜线领域总经理韩雨发表示：华为公司通过与广州珠江数码集团的数年合作，共同建设了一张超宽带接入的双向网络。</t>
    <phoneticPr fontId="4" type="noConversion"/>
  </si>
  <si>
    <t>东信和平合资公司与中国电信签订业务合作协议</t>
    <phoneticPr fontId="4" type="noConversion"/>
  </si>
  <si>
    <t xml:space="preserve">    8月4日晚间，东信和平(002017)公告，8月1日，公司投资的合资公司城联数据有限公司与中国电信签订了《基于NFC技术的公交业务的合作协议》。双方合作自协议签订后生效，有效期为三年。
　　根据协议，双方基于NFC技术开展互联互通城市公交卡业务合作，实现符合住房和城乡建设部城市公用事业互联互通卡系列标准的移动支付产品互联互通城市公交卡应用。城联数据以中国电信NFC-SWP卡为安全应用载体，以手机钱包客户端为展示方式，通过双方的TSM平台在NFC-SWP卡内加载城联数据互联互通城市公交卡应用，为用户提供公交合作业务服务。
　　用户办理手机钱包业务、加载城联数据互联互通城市公交卡应用并开通后，除具备中国电信原有电信服务功能外，还可同时使用城联数据提供的互联互通城市公交卡应用等公交合作业务服务，在已加入住房和城乡建设部城市公用事业互联互通城市的POS终端上完成刷卡消费等。
　　中国电信向城联数据支付相关费用，由中国电信各省公司根据符合合同约定的公交卡应用下载量进行计费和结算。
　　东信和平表示，城联数据与中国电信签订《基于NFC技术的公交业务合作协议》将积极推动城联数据在全国城市一卡通多应用TSM平台建设和运营领域的业务发展。此次合作协议的签署将不会对公司、城联数据2014年度财务状况、经营成果造成重大影响。
</t>
    <phoneticPr fontId="4" type="noConversion"/>
  </si>
  <si>
    <t>虚拟运营商蜗牛和爱施德获联通批准将正式商用</t>
    <phoneticPr fontId="4" type="noConversion"/>
  </si>
  <si>
    <t xml:space="preserve">    8月5日消息，中国联通日前正式公布第一批虚拟运营商商用名单。据了解，经过两周左右的试商用后，蜗牛移动和爱施德将分别于今晚（8月5日）24点和后日（8月7日）正式商用，此次正式商用的将是1709联通号段。
    此前，蜗牛、爱施德、苏宁、国美等几家虚拟运营商已开通试商用，但被联通严格限制放号城市。据联通方面规定每个城市给3000个号，激活率50%，才给放下一批号。此前，蜗牛移动曾在5月宣布规模放号，随即被联通叫停。据悉，此次联通集团经过两周的试商用评估，蜗牛和爱施德已经具备正式商用条件。此外，工信部给各个获得牌照的虚拟运营商严格规定了经营地域，每家虚拟运营商均有特定的放号城市。
    据了解，蜗牛移动将在16省34城市同步放号，放号范围包括北京、上海、重庆3个直辖市以及福州、泉州、东莞、佛山、广州、惠州、深圳、南宁、保定、石家庄、唐山、郑州、哈尔滨、武汉、长沙、南京、苏州、无锡、徐州、盐城、济南、青岛、潍坊、烟台、西安、成都、杭州、金华、宁波、台州、温州31个城市。
    爱施德正式商用范围包括北京、上海、天津等3个直辖市，以及惠州、汕头、珠海、深圳、无锡、保定、唐山、临沂、昆明、杭州、嘉兴、绍兴、温州、宁波、台州等15个城市。
</t>
    <phoneticPr fontId="4" type="noConversion"/>
  </si>
  <si>
    <t>宜通世纪拟与新华社广西分社合作 推进智慧医疗项目</t>
    <phoneticPr fontId="4" type="noConversion"/>
  </si>
  <si>
    <t xml:space="preserve">    宜通世纪8月5日晚间公告，拟与新华社广西分社在广西地区合作开展智慧医疗项目，项目建成后将成为广西医疗体系高效的新媒体传播和广告运营平台，平台将覆盖广西全区的各大医院、卫生医疗系统领域。
    根据约定，双方合作建设新华联播网广西智慧医疗项目，新华社主要负责项目的审批、推广和内容资讯，并享有项目的供稿费以及项目每日首播时段10%的广告招商权。宜通世纪将成立控股子公司，负责项目的建设、维护和运营，并享有项目除10%首播时段以外的经营管理权和广告招商权。
    公司表示，本次合作有利于公司逐步开展线上线下数据互动，在重点区域建立高效的新媒体传播平台和广告运营平台。
</t>
    <phoneticPr fontId="4" type="noConversion"/>
  </si>
  <si>
    <t xml:space="preserve">4G手机出货量不断提高 提振产业发展预期 </t>
    <phoneticPr fontId="4" type="noConversion"/>
  </si>
  <si>
    <t xml:space="preserve">    根据工信部近期公布的信息，今年上半年全国手机市场累积出货量达到2.2亿部，其中4G手机出货量达到4039.4万部，在手机整体出货量中所占比例进一步提高。
    5月份，全国手机市场整体出货量为3646.9万部，4G手机出货量为926.5万部，4G手机出货量占比25.4%。6月份，全国手机市场整体出货量为4245.1万部，其中4G手机出货量为1476.8万部，占比34.8%。
    在机型方面，4G手机也成为市场追逐的热点。今年上半年，全国推出的3G手机新机型706款，其中4G手机新机型348款。6月份新推出的4G手机机型为128款款，3G手机机型为67款。
    4G手机出货量的不断提升，对于4G商用的推广将起到积极的作用。日前三大运营商纷纷出台降低4G资费标准的政策，这将进一步提升4G手机对用户的吸引力，对相关产业链的发展将起到提振作用
</t>
    <phoneticPr fontId="4" type="noConversion"/>
  </si>
  <si>
    <t xml:space="preserve">键桥通讯：11亿大单预付款支付延期
</t>
    <phoneticPr fontId="4" type="noConversion"/>
  </si>
  <si>
    <t xml:space="preserve">    8月7日晚间，键桥通讯 （002316）披露关于6月2日与深圳市高清文化产业有限公司签订的关于出售设备的《采购合同》履行情况。该约定由公司向高清文化出售40套县级端到端CMTS方案（小规模）系统和30套县级端到端CMTS方案（中等规模）系统，合同总金额为10.99亿元。买方须于合同签订60日内支付合同总额的30%预付款。
    截至公告披露日，由于高清文化融资数额比较大，银行审理比较严，融资未能在预定时间全部完成，导致其未能按照合同约定向公司支付上述预付款项。日前，公司收到高清文化提出的给予其合同中融资期限及合同预付款支付的延期的口头申请。针对上述情况，公司正在和高清文化协商签订延期付款的补充协议的相关事宜。该事项存在一定的不确定性。</t>
    <phoneticPr fontId="4" type="noConversion"/>
  </si>
  <si>
    <t>阿里落地全国首个“未来商圈” 发力O2O服务</t>
    <phoneticPr fontId="4" type="noConversion"/>
  </si>
  <si>
    <t xml:space="preserve">    8月10日消息，阿里巴巴集团与杭州市下城区政府今日宣布双方达成战略合作，计划将武林商圈内的商户与阿里巴巴的电子商务平台结合，探索移动互联网时代商圈运营的新模式。首期400家商户已支持消费者通过支付宝钱包等移动端工具完成点餐、选座、订酒店、打车、找厕所、支付等操作。
    据了解，武林“未来商圈”的一期项目将在武林路女装街展开试点，涉及餐饮、酒店住宿、购物、休闲娱乐、景点和公共服务等多个领域。
    消费者可以通过手机淘宝或支付宝钱包扫描武林商圈的二维码，即可进入武林商圈的汇聚页面。这一汇聚页面，集成了武林商圈内的商户，成为一个在手机上的虚拟“武林商圈”，类似于镜像，但又真实存在。消费者也可以在支付宝钱包的服务窗中添加“武林商圈”，在支付宝钱包中同步逛武林，体验虚拟与现实深度融合。
    据悉，在“逛武林”的汇聚页面，集合了美食、丽人、电影、酒店客栈、商业中心和品牌实体店等多种业态，消费者只需点击手机，即可点餐、预订座位、买电影票、预订酒店、买衣服。此外，线下门店活动，还会对商户的门店信息、明星产品、打折促销活动进行展示，既支持在线下单，也能线下购买。
    阿里巴巴方面透露，一期试点的武林路女装街，入驻的商家数量有400家左右。其中，酒店、餐饮、休闲娱乐、电影院和商业中心等，线下的品牌实体店，经过精选，也有10余个门店上线。在上述的大约400家实体门店中，均可支持手机下单和支付。
    阿里巴巴集团CPO(首席人力官)、小微金融服务集团(筹)CEO彭蕾表示，此次与下城区政府的合作，是阿里巴巴在“云+端”战略上一次大胆的尝试。整合了移动电商、移动支付和大数据平台，为武林商圈提供了一站式的整体解决方案。
    支付宝商户版APP与淘宝的导购宝，也在武林商圈逐步铺开。30多家服装品牌门店接入导购宝，消费者可直接在线下试穿，线上下单。如果当时没有合适的尺码，还可以稍后在网上配送。支付宝的商户版APP此次也覆盖了超过100家的商户门店，商户可以通过支付宝收银，还可以发放会员卡和优惠券，给消费者带来方便。此外，在“武林商圈”服务窗的后台，阿里巴巴还会为商户运营方提供用户群体的画像标签与分析工具，帮助商家对客户进行分层运营，让商圈更加懂得用户的需求。
    彭蕾表示，阿里巴巴正在对外开放自己的平台资源、云计算和大数据能力，以建设商业社会的基础设施为目标，与更多商家一起，探索移动互联网时代的新商业模式，共同拓展商业社会的边界。
</t>
    <phoneticPr fontId="4" type="noConversion"/>
  </si>
  <si>
    <t>加强通讯服务 谷歌收购类Siri应用Emu</t>
    <phoneticPr fontId="4" type="noConversion"/>
  </si>
  <si>
    <t xml:space="preserve">    北京时间8月7日上午消息，移动消息应用Emu周二在官方网站上宣布，该公司已经被谷歌(567.88, -0.89, -0.16%)收购，并将于8月25日关闭应用，以便并入谷歌，其现有用户此后将无法再发送、接收和下载消息。
　  Emu在官方网站上说：“我们感到无比振奋。但要开启新的篇章，就必须结束上一篇章。”
　  谷歌尚未对此置评。
　  Emu的作用与苹果Siri或Google Now有些类似，可以在用户输入消息后为其提供与上下文关联的信息。它使用地理定位和人工智能技术来展示各种主题的信息，还能帮助用户规划日程，甚至从餐馆订餐。
　  Emu与Siri的这种相似性并不出人意料，因为该公司CEO谷米·哈弗斯坦森(Gummi Hafsteinsson)之前曾经在苹果公司参与Siri技术的开发。
　  前还不清楚谷歌将如何把Emu的功能整合到它的技术中，但该公司一直在努力加强自身的消息和通讯服务。</t>
    <phoneticPr fontId="4" type="noConversion"/>
  </si>
  <si>
    <t xml:space="preserve">    国家发改委7日发文力推高新产业发展，明确透露将抓紧在云计算、物联网、生物、电子商务等关键领域研究出台一批重大产业政策，进一步加快创新药物、低空空域开放、通用航空、电力体制改革等重点领域制度改革。
    并且，发改委将加快实施宽带中国战略，完善宽带普遍服务机制，加大投入实施“宽带乡村”工程，在重点新兴产业领域加快建设一批共性技术平台、检验检测平台；深入推进新型平板显示、高性能医学诊疗设备等重大创新发展工程建设，扩大节能环保、信息惠民、卫星导航、智能制造等领域的示范应用，重点突破深刻影响产业发展的关键核心技术，推动传统产业改造升级，加快培育新的经济增长点。
</t>
    <phoneticPr fontId="4" type="noConversion"/>
  </si>
  <si>
    <t xml:space="preserve"> 4G终端出货量提升 探索信息消费转型 </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</si>
</sst>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yyyy\-mm;@"/>
    <numFmt numFmtId="177" formatCode="0.0_);[Red]\(0.0\)"/>
    <numFmt numFmtId="178" formatCode="0.0%"/>
    <numFmt numFmtId="179" formatCode="###,###,##0.000"/>
    <numFmt numFmtId="180" formatCode="yyyy\-mm\-dd;@"/>
    <numFmt numFmtId="181" formatCode="#,##0.0000_ ;\-#,##0.0000\ "/>
    <numFmt numFmtId="182" formatCode="000000"/>
    <numFmt numFmtId="183" formatCode="###,###,##0.00"/>
    <numFmt numFmtId="184" formatCode="yyyy/m/d;@"/>
    <numFmt numFmtId="185" formatCode="yyyy\-m\-d;@"/>
    <numFmt numFmtId="186" formatCode="###,###,###,###,##0.00_ "/>
    <numFmt numFmtId="187" formatCode="###,###,###,###,##0_ "/>
    <numFmt numFmtId="188" formatCode="yyyy/mm/dd"/>
  </numFmts>
  <fonts count="101">
    <font>
      <sz val="12"/>
      <name val="宋体"/>
      <charset val="134"/>
    </font>
    <font>
      <sz val="11"/>
      <color theme="1"/>
      <name val="宋体"/>
      <family val="2"/>
      <charset val="134"/>
      <scheme val="minor"/>
    </font>
    <font>
      <sz val="11"/>
      <color theme="1"/>
      <name val="宋体"/>
      <family val="2"/>
      <charset val="134"/>
      <scheme val="minor"/>
    </font>
    <font>
      <sz val="12"/>
      <name val="宋体"/>
      <family val="3"/>
      <charset val="134"/>
    </font>
    <font>
      <sz val="9"/>
      <name val="宋体"/>
      <family val="3"/>
      <charset val="134"/>
    </font>
    <font>
      <sz val="11"/>
      <color indexed="8"/>
      <name val="宋体"/>
      <family val="3"/>
      <charset val="134"/>
    </font>
    <font>
      <sz val="11"/>
      <color indexed="10"/>
      <name val="宋体"/>
      <family val="3"/>
      <charset val="134"/>
    </font>
    <font>
      <b/>
      <sz val="11"/>
      <color indexed="8"/>
      <name val="宋体"/>
      <family val="3"/>
      <charset val="134"/>
    </font>
    <font>
      <sz val="10"/>
      <name val="Arial"/>
      <family val="2"/>
    </font>
    <font>
      <sz val="12"/>
      <color indexed="9"/>
      <name val="宋体"/>
      <family val="3"/>
      <charset val="134"/>
    </font>
    <font>
      <b/>
      <sz val="10"/>
      <name val="宋体"/>
      <family val="3"/>
      <charset val="134"/>
    </font>
    <font>
      <b/>
      <sz val="10"/>
      <name val="Calibri"/>
      <family val="2"/>
    </font>
    <font>
      <sz val="10"/>
      <name val="Calibri"/>
      <family val="2"/>
    </font>
    <font>
      <sz val="10"/>
      <color indexed="9"/>
      <name val="宋体"/>
      <family val="3"/>
      <charset val="134"/>
    </font>
    <font>
      <sz val="10"/>
      <color indexed="9"/>
      <name val="Calibri"/>
      <family val="2"/>
    </font>
    <font>
      <b/>
      <sz val="10"/>
      <color indexed="9"/>
      <name val="Calibri"/>
      <family val="2"/>
    </font>
    <font>
      <sz val="12"/>
      <name val="Calibri"/>
      <family val="2"/>
    </font>
    <font>
      <sz val="11"/>
      <color indexed="20"/>
      <name val="宋体"/>
      <family val="3"/>
      <charset val="134"/>
    </font>
    <font>
      <sz val="11"/>
      <color indexed="17"/>
      <name val="宋体"/>
      <family val="3"/>
      <charset val="134"/>
    </font>
    <font>
      <b/>
      <sz val="11"/>
      <color indexed="52"/>
      <name val="宋体"/>
      <family val="3"/>
      <charset val="134"/>
    </font>
    <font>
      <i/>
      <sz val="11"/>
      <color indexed="23"/>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0"/>
      <name val="Helv"/>
      <family val="2"/>
    </font>
    <font>
      <sz val="11"/>
      <color indexed="42"/>
      <name val="宋体"/>
      <family val="3"/>
      <charset val="134"/>
    </font>
    <font>
      <b/>
      <sz val="11"/>
      <color indexed="4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sz val="10"/>
      <name val="宋体"/>
      <family val="3"/>
      <charset val="134"/>
    </font>
    <font>
      <sz val="12"/>
      <color indexed="55"/>
      <name val="宋体"/>
      <family val="3"/>
      <charset val="134"/>
    </font>
    <font>
      <sz val="12"/>
      <name val="宋体"/>
      <family val="3"/>
      <charset val="134"/>
    </font>
    <font>
      <b/>
      <sz val="16"/>
      <name val="宋体"/>
      <family val="3"/>
      <charset val="134"/>
    </font>
    <font>
      <b/>
      <sz val="14"/>
      <name val="仿宋_GB2312"/>
      <family val="3"/>
      <charset val="134"/>
    </font>
    <font>
      <sz val="12"/>
      <name val="仿宋_GB2312"/>
      <family val="3"/>
      <charset val="134"/>
    </font>
    <font>
      <sz val="10"/>
      <color indexed="9"/>
      <name val="仿宋_GB2312"/>
      <family val="3"/>
      <charset val="134"/>
    </font>
    <font>
      <sz val="9"/>
      <name val="仿宋_GB2312"/>
      <family val="3"/>
      <charset val="134"/>
    </font>
    <font>
      <sz val="10"/>
      <name val="宋体"/>
      <family val="3"/>
      <charset val="134"/>
    </font>
    <font>
      <sz val="11"/>
      <name val="宋体"/>
      <family val="3"/>
      <charset val="134"/>
    </font>
    <font>
      <sz val="13"/>
      <color indexed="9"/>
      <name val="Calibri"/>
      <family val="2"/>
    </font>
    <font>
      <sz val="11"/>
      <name val="Calibri"/>
      <family val="2"/>
    </font>
    <font>
      <sz val="11"/>
      <name val="仿宋_GB2312"/>
      <family val="3"/>
      <charset val="134"/>
    </font>
    <font>
      <sz val="12"/>
      <color indexed="16"/>
      <name val="宋体"/>
      <family val="3"/>
      <charset val="134"/>
    </font>
    <font>
      <b/>
      <sz val="12"/>
      <color indexed="16"/>
      <name val="仿宋_GB2312"/>
      <family val="3"/>
      <charset val="134"/>
    </font>
    <font>
      <sz val="10"/>
      <color indexed="10"/>
      <name val="Calibri"/>
      <family val="2"/>
    </font>
    <font>
      <sz val="10"/>
      <color indexed="10"/>
      <name val="宋体"/>
      <family val="3"/>
      <charset val="134"/>
    </font>
    <font>
      <sz val="9"/>
      <name val="宋体"/>
      <family val="3"/>
      <charset val="134"/>
    </font>
    <font>
      <b/>
      <sz val="9"/>
      <color indexed="81"/>
      <name val="Tahoma"/>
      <family val="2"/>
    </font>
    <font>
      <sz val="11"/>
      <name val="宋体"/>
      <family val="3"/>
      <charset val="134"/>
    </font>
    <font>
      <sz val="12"/>
      <name val="宋体"/>
      <family val="3"/>
      <charset val="134"/>
    </font>
    <font>
      <b/>
      <sz val="12"/>
      <color indexed="9"/>
      <name val="仿宋_GB2312"/>
      <family val="3"/>
      <charset val="134"/>
    </font>
    <font>
      <sz val="11"/>
      <color indexed="8"/>
      <name val="宋体"/>
      <family val="3"/>
      <charset val="134"/>
    </font>
    <font>
      <sz val="11"/>
      <color indexed="42"/>
      <name val="宋体"/>
      <family val="3"/>
      <charset val="134"/>
    </font>
    <font>
      <sz val="11"/>
      <color indexed="20"/>
      <name val="宋体"/>
      <family val="3"/>
      <charset val="134"/>
    </font>
    <font>
      <b/>
      <sz val="11"/>
      <color indexed="52"/>
      <name val="宋体"/>
      <family val="3"/>
      <charset val="134"/>
    </font>
    <font>
      <b/>
      <sz val="11"/>
      <color indexed="42"/>
      <name val="宋体"/>
      <family val="3"/>
      <charset val="134"/>
    </font>
    <font>
      <i/>
      <sz val="11"/>
      <color indexed="23"/>
      <name val="宋体"/>
      <family val="3"/>
      <charset val="134"/>
    </font>
    <font>
      <sz val="11"/>
      <color indexed="17"/>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18"/>
      <color indexed="62"/>
      <name val="宋体"/>
      <family val="3"/>
      <charset val="134"/>
    </font>
    <font>
      <b/>
      <sz val="11"/>
      <color indexed="8"/>
      <name val="宋体"/>
      <family val="3"/>
      <charset val="134"/>
    </font>
    <font>
      <sz val="11"/>
      <color indexed="10"/>
      <name val="宋体"/>
      <family val="3"/>
      <charset val="134"/>
    </font>
    <font>
      <sz val="10"/>
      <color indexed="64"/>
      <name val="宋体"/>
      <family val="3"/>
      <charset val="134"/>
    </font>
    <font>
      <b/>
      <sz val="11"/>
      <name val="楷体_GB2312"/>
      <family val="3"/>
      <charset val="134"/>
    </font>
    <font>
      <sz val="9"/>
      <name val="宋体"/>
      <family val="3"/>
      <charset val="134"/>
    </font>
    <font>
      <sz val="12"/>
      <name val="宋体"/>
      <family val="3"/>
      <charset val="134"/>
    </font>
    <font>
      <b/>
      <sz val="10"/>
      <name val="宋体"/>
      <family val="3"/>
      <charset val="134"/>
    </font>
    <font>
      <b/>
      <sz val="10"/>
      <name val="宋体"/>
      <family val="3"/>
      <charset val="134"/>
    </font>
    <font>
      <sz val="12"/>
      <name val="宋体"/>
      <family val="3"/>
      <charset val="134"/>
    </font>
    <font>
      <sz val="11"/>
      <color theme="1"/>
      <name val="宋体"/>
      <family val="3"/>
      <charset val="134"/>
      <scheme val="minor"/>
    </font>
    <font>
      <sz val="10"/>
      <color rgb="FFFF0000"/>
      <name val="Calibri"/>
      <family val="2"/>
    </font>
    <font>
      <sz val="10"/>
      <color rgb="FFFF0000"/>
      <name val="宋体"/>
      <family val="3"/>
      <charset val="134"/>
    </font>
    <font>
      <sz val="12"/>
      <color rgb="FFFF0000"/>
      <name val="Calibri"/>
      <family val="2"/>
    </font>
    <font>
      <b/>
      <sz val="9"/>
      <color rgb="FFFF0000"/>
      <name val="Calibri"/>
      <family val="2"/>
    </font>
    <font>
      <b/>
      <sz val="11"/>
      <color theme="0"/>
      <name val="Calibri"/>
      <family val="2"/>
    </font>
    <font>
      <sz val="10"/>
      <name val="宋体"/>
      <family val="3"/>
      <charset val="134"/>
      <scheme val="minor"/>
    </font>
    <font>
      <b/>
      <sz val="11"/>
      <name val="仿宋_GB2312"/>
      <family val="3"/>
      <charset val="134"/>
    </font>
    <font>
      <sz val="12"/>
      <color theme="0"/>
      <name val="Calibri"/>
      <family val="2"/>
    </font>
    <font>
      <sz val="9"/>
      <name val="Calibri"/>
      <family val="2"/>
    </font>
    <font>
      <b/>
      <sz val="10"/>
      <name val="仿宋_GB2312"/>
      <family val="3"/>
      <charset val="134"/>
    </font>
    <font>
      <sz val="10"/>
      <color theme="0"/>
      <name val="Calibri"/>
      <family val="2"/>
    </font>
    <font>
      <sz val="10"/>
      <color theme="1"/>
      <name val="宋体"/>
      <family val="3"/>
      <charset val="134"/>
      <scheme val="minor"/>
    </font>
    <font>
      <b/>
      <sz val="10"/>
      <color theme="0"/>
      <name val="Calibri"/>
      <family val="2"/>
    </font>
    <font>
      <b/>
      <sz val="10"/>
      <name val="宋体"/>
      <family val="3"/>
      <charset val="134"/>
      <scheme val="minor"/>
    </font>
    <font>
      <sz val="10"/>
      <color theme="1"/>
      <name val="宋体"/>
      <family val="2"/>
      <charset val="134"/>
      <scheme val="minor"/>
    </font>
    <font>
      <sz val="10"/>
      <color indexed="10"/>
      <name val="宋体"/>
      <family val="3"/>
      <charset val="134"/>
      <scheme val="minor"/>
    </font>
    <font>
      <b/>
      <sz val="10"/>
      <color theme="0"/>
      <name val="宋体"/>
      <family val="3"/>
      <charset val="134"/>
    </font>
    <font>
      <b/>
      <sz val="11"/>
      <color theme="0"/>
      <name val="宋体"/>
      <family val="3"/>
      <charset val="134"/>
    </font>
    <font>
      <sz val="9"/>
      <name val="宋体"/>
      <family val="3"/>
      <charset val="134"/>
    </font>
    <font>
      <sz val="10"/>
      <color rgb="FF000000"/>
      <name val="宋体"/>
      <family val="2"/>
      <charset val="134"/>
    </font>
    <font>
      <b/>
      <sz val="9"/>
      <color rgb="FFFF0000"/>
      <name val="宋体"/>
      <family val="3"/>
      <charset val="134"/>
    </font>
    <font>
      <b/>
      <sz val="9"/>
      <color indexed="81"/>
      <name val="宋体"/>
      <family val="3"/>
      <charset val="134"/>
    </font>
  </fonts>
  <fills count="34">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46"/>
      </patternFill>
    </fill>
    <fill>
      <patternFill patternType="solid">
        <fgColor indexed="9"/>
        <bgColor indexed="64"/>
      </patternFill>
    </fill>
    <fill>
      <patternFill patternType="solid">
        <fgColor indexed="40"/>
        <bgColor indexed="64"/>
      </patternFill>
    </fill>
    <fill>
      <patternFill patternType="solid">
        <fgColor indexed="48"/>
        <bgColor indexed="64"/>
      </patternFill>
    </fill>
    <fill>
      <patternFill patternType="solid">
        <fgColor indexed="63"/>
        <bgColor indexed="64"/>
      </patternFill>
    </fill>
    <fill>
      <patternFill patternType="solid">
        <fgColor indexed="12"/>
        <bgColor indexed="64"/>
      </patternFill>
    </fill>
    <fill>
      <patternFill patternType="solid">
        <fgColor indexed="23"/>
        <bgColor indexed="64"/>
      </patternFill>
    </fill>
    <fill>
      <patternFill patternType="solid">
        <fgColor indexed="22"/>
        <bgColor indexed="64"/>
      </patternFill>
    </fill>
    <fill>
      <patternFill patternType="solid">
        <fgColor indexed="16"/>
        <bgColor indexed="64"/>
      </patternFill>
    </fill>
    <fill>
      <patternFill patternType="solid">
        <fgColor theme="4" tint="-0.499984740745262"/>
        <bgColor indexed="64"/>
      </patternFill>
    </fill>
    <fill>
      <patternFill patternType="solid">
        <fgColor theme="0"/>
        <bgColor indexed="64"/>
      </patternFill>
    </fill>
    <fill>
      <patternFill patternType="solid">
        <fgColor rgb="FFFBFBFB"/>
        <bgColor indexed="64"/>
      </patternFill>
    </fill>
    <fill>
      <patternFill patternType="solid">
        <fgColor rgb="FFADADAD"/>
        <bgColor indexed="64"/>
      </patternFill>
    </fill>
    <fill>
      <patternFill patternType="solid">
        <fgColor theme="3"/>
        <bgColor indexed="64"/>
      </patternFill>
    </fill>
    <fill>
      <patternFill patternType="solid">
        <fgColor theme="3" tint="0.79998168889431442"/>
        <bgColor indexed="64"/>
      </patternFill>
    </fill>
    <fill>
      <patternFill patternType="solid">
        <fgColor rgb="FFFFFFFF"/>
        <bgColor rgb="FF000000"/>
      </patternFill>
    </fill>
  </fills>
  <borders count="4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thin">
        <color theme="3"/>
      </left>
      <right style="thin">
        <color theme="3"/>
      </right>
      <top/>
      <bottom style="thin">
        <color theme="3"/>
      </bottom>
      <diagonal/>
    </border>
    <border>
      <left style="thin">
        <color theme="3"/>
      </left>
      <right style="thin">
        <color theme="3"/>
      </right>
      <top style="thin">
        <color theme="3"/>
      </top>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right style="thin">
        <color theme="3"/>
      </right>
      <top style="medium">
        <color indexed="64"/>
      </top>
      <bottom style="thin">
        <color theme="3"/>
      </bottom>
      <diagonal/>
    </border>
    <border>
      <left/>
      <right/>
      <top style="medium">
        <color indexed="64"/>
      </top>
      <bottom style="thin">
        <color theme="3"/>
      </bottom>
      <diagonal/>
    </border>
    <border>
      <left style="thin">
        <color theme="3"/>
      </left>
      <right/>
      <top style="medium">
        <color indexed="64"/>
      </top>
      <bottom style="thin">
        <color theme="3"/>
      </bottom>
      <diagonal/>
    </border>
    <border>
      <left style="thin">
        <color theme="3"/>
      </left>
      <right style="thin">
        <color theme="3"/>
      </right>
      <top style="medium">
        <color indexed="64"/>
      </top>
      <bottom/>
      <diagonal/>
    </border>
    <border>
      <left/>
      <right style="thin">
        <color theme="3"/>
      </right>
      <top/>
      <bottom/>
      <diagonal/>
    </border>
    <border>
      <left style="thin">
        <color theme="3"/>
      </left>
      <right/>
      <top/>
      <bottom/>
      <diagonal/>
    </border>
    <border>
      <left style="thin">
        <color indexed="64"/>
      </left>
      <right style="thin">
        <color indexed="64"/>
      </right>
      <top/>
      <bottom style="thin">
        <color indexed="64"/>
      </bottom>
      <diagonal/>
    </border>
    <border>
      <left style="thin">
        <color theme="3"/>
      </left>
      <right/>
      <top style="thin">
        <color theme="3"/>
      </top>
      <bottom style="thin">
        <color theme="3"/>
      </bottom>
      <diagonal/>
    </border>
    <border>
      <left style="thin">
        <color rgb="FF1F497D"/>
      </left>
      <right style="thin">
        <color rgb="FF1F497D"/>
      </right>
      <top style="thin">
        <color rgb="FF1F497D"/>
      </top>
      <bottom/>
      <diagonal/>
    </border>
    <border>
      <left style="thin">
        <color rgb="FF1F497D"/>
      </left>
      <right style="thin">
        <color rgb="FF1F497D"/>
      </right>
      <top style="thin">
        <color rgb="FF1F497D"/>
      </top>
      <bottom style="thin">
        <color rgb="FF1F497D"/>
      </bottom>
      <diagonal/>
    </border>
    <border>
      <left style="medium">
        <color indexed="64"/>
      </left>
      <right/>
      <top/>
      <bottom/>
      <diagonal/>
    </border>
  </borders>
  <cellStyleXfs count="135">
    <xf numFmtId="0" fontId="0" fillId="0" borderId="0"/>
    <xf numFmtId="0" fontId="3" fillId="0" borderId="0"/>
    <xf numFmtId="0" fontId="3" fillId="0" borderId="0"/>
    <xf numFmtId="0" fontId="52" fillId="0" borderId="0"/>
    <xf numFmtId="0" fontId="52" fillId="0" borderId="0"/>
    <xf numFmtId="0" fontId="3" fillId="0" borderId="0"/>
    <xf numFmtId="0" fontId="52" fillId="0" borderId="0"/>
    <xf numFmtId="0" fontId="8" fillId="0" borderId="0"/>
    <xf numFmtId="0" fontId="8" fillId="0" borderId="0"/>
    <xf numFmtId="0" fontId="8" fillId="0" borderId="0"/>
    <xf numFmtId="0" fontId="8" fillId="0" borderId="0"/>
    <xf numFmtId="0" fontId="25" fillId="0" borderId="0"/>
    <xf numFmtId="0" fontId="5" fillId="2" borderId="0" applyNumberFormat="0" applyBorder="0" applyAlignment="0" applyProtection="0">
      <alignment vertical="center"/>
    </xf>
    <xf numFmtId="0" fontId="54" fillId="2" borderId="0" applyNumberFormat="0" applyBorder="0" applyAlignment="0" applyProtection="0">
      <alignment vertical="center"/>
    </xf>
    <xf numFmtId="0" fontId="5" fillId="3" borderId="0" applyNumberFormat="0" applyBorder="0" applyAlignment="0" applyProtection="0">
      <alignment vertical="center"/>
    </xf>
    <xf numFmtId="0" fontId="54" fillId="3" borderId="0" applyNumberFormat="0" applyBorder="0" applyAlignment="0" applyProtection="0">
      <alignment vertical="center"/>
    </xf>
    <xf numFmtId="0" fontId="5" fillId="4" borderId="0" applyNumberFormat="0" applyBorder="0" applyAlignment="0" applyProtection="0">
      <alignment vertical="center"/>
    </xf>
    <xf numFmtId="0" fontId="54" fillId="4" borderId="0" applyNumberFormat="0" applyBorder="0" applyAlignment="0" applyProtection="0">
      <alignment vertical="center"/>
    </xf>
    <xf numFmtId="0" fontId="5" fillId="2" borderId="0" applyNumberFormat="0" applyBorder="0" applyAlignment="0" applyProtection="0">
      <alignment vertical="center"/>
    </xf>
    <xf numFmtId="0" fontId="54" fillId="2" borderId="0" applyNumberFormat="0" applyBorder="0" applyAlignment="0" applyProtection="0">
      <alignment vertical="center"/>
    </xf>
    <xf numFmtId="0" fontId="5" fillId="5" borderId="0" applyNumberFormat="0" applyBorder="0" applyAlignment="0" applyProtection="0">
      <alignment vertical="center"/>
    </xf>
    <xf numFmtId="0" fontId="54" fillId="5" borderId="0" applyNumberFormat="0" applyBorder="0" applyAlignment="0" applyProtection="0">
      <alignment vertical="center"/>
    </xf>
    <xf numFmtId="0" fontId="5" fillId="3" borderId="0" applyNumberFormat="0" applyBorder="0" applyAlignment="0" applyProtection="0">
      <alignment vertical="center"/>
    </xf>
    <xf numFmtId="0" fontId="54" fillId="3" borderId="0" applyNumberFormat="0" applyBorder="0" applyAlignment="0" applyProtection="0">
      <alignment vertical="center"/>
    </xf>
    <xf numFmtId="0" fontId="5" fillId="7" borderId="0" applyNumberFormat="0" applyBorder="0" applyAlignment="0" applyProtection="0">
      <alignment vertical="center"/>
    </xf>
    <xf numFmtId="0" fontId="54" fillId="7" borderId="0" applyNumberFormat="0" applyBorder="0" applyAlignment="0" applyProtection="0">
      <alignment vertical="center"/>
    </xf>
    <xf numFmtId="0" fontId="5" fillId="8" borderId="0" applyNumberFormat="0" applyBorder="0" applyAlignment="0" applyProtection="0">
      <alignment vertical="center"/>
    </xf>
    <xf numFmtId="0" fontId="54" fillId="8" borderId="0" applyNumberFormat="0" applyBorder="0" applyAlignment="0" applyProtection="0">
      <alignment vertical="center"/>
    </xf>
    <xf numFmtId="0" fontId="5" fillId="9" borderId="0" applyNumberFormat="0" applyBorder="0" applyAlignment="0" applyProtection="0">
      <alignment vertical="center"/>
    </xf>
    <xf numFmtId="0" fontId="54" fillId="9" borderId="0" applyNumberFormat="0" applyBorder="0" applyAlignment="0" applyProtection="0">
      <alignment vertical="center"/>
    </xf>
    <xf numFmtId="0" fontId="5" fillId="7" borderId="0" applyNumberFormat="0" applyBorder="0" applyAlignment="0" applyProtection="0">
      <alignment vertical="center"/>
    </xf>
    <xf numFmtId="0" fontId="54" fillId="7" borderId="0" applyNumberFormat="0" applyBorder="0" applyAlignment="0" applyProtection="0">
      <alignment vertical="center"/>
    </xf>
    <xf numFmtId="0" fontId="5" fillId="6" borderId="0" applyNumberFormat="0" applyBorder="0" applyAlignment="0" applyProtection="0">
      <alignment vertical="center"/>
    </xf>
    <xf numFmtId="0" fontId="54" fillId="6" borderId="0" applyNumberFormat="0" applyBorder="0" applyAlignment="0" applyProtection="0">
      <alignment vertical="center"/>
    </xf>
    <xf numFmtId="0" fontId="5" fillId="3" borderId="0" applyNumberFormat="0" applyBorder="0" applyAlignment="0" applyProtection="0">
      <alignment vertical="center"/>
    </xf>
    <xf numFmtId="0" fontId="54" fillId="3" borderId="0" applyNumberFormat="0" applyBorder="0" applyAlignment="0" applyProtection="0">
      <alignment vertical="center"/>
    </xf>
    <xf numFmtId="0" fontId="26" fillId="10" borderId="0" applyNumberFormat="0" applyBorder="0" applyAlignment="0" applyProtection="0">
      <alignment vertical="center"/>
    </xf>
    <xf numFmtId="0" fontId="55" fillId="10" borderId="0" applyNumberFormat="0" applyBorder="0" applyAlignment="0" applyProtection="0">
      <alignment vertical="center"/>
    </xf>
    <xf numFmtId="0" fontId="26" fillId="8" borderId="0" applyNumberFormat="0" applyBorder="0" applyAlignment="0" applyProtection="0">
      <alignment vertical="center"/>
    </xf>
    <xf numFmtId="0" fontId="55" fillId="8" borderId="0" applyNumberFormat="0" applyBorder="0" applyAlignment="0" applyProtection="0">
      <alignment vertical="center"/>
    </xf>
    <xf numFmtId="0" fontId="26" fillId="9" borderId="0" applyNumberFormat="0" applyBorder="0" applyAlignment="0" applyProtection="0">
      <alignment vertical="center"/>
    </xf>
    <xf numFmtId="0" fontId="55" fillId="9" borderId="0" applyNumberFormat="0" applyBorder="0" applyAlignment="0" applyProtection="0">
      <alignment vertical="center"/>
    </xf>
    <xf numFmtId="0" fontId="26" fillId="7" borderId="0" applyNumberFormat="0" applyBorder="0" applyAlignment="0" applyProtection="0">
      <alignment vertical="center"/>
    </xf>
    <xf numFmtId="0" fontId="55" fillId="7" borderId="0" applyNumberFormat="0" applyBorder="0" applyAlignment="0" applyProtection="0">
      <alignment vertical="center"/>
    </xf>
    <xf numFmtId="0" fontId="26" fillId="10" borderId="0" applyNumberFormat="0" applyBorder="0" applyAlignment="0" applyProtection="0">
      <alignment vertical="center"/>
    </xf>
    <xf numFmtId="0" fontId="55" fillId="10" borderId="0" applyNumberFormat="0" applyBorder="0" applyAlignment="0" applyProtection="0">
      <alignment vertical="center"/>
    </xf>
    <xf numFmtId="0" fontId="26" fillId="3" borderId="0" applyNumberFormat="0" applyBorder="0" applyAlignment="0" applyProtection="0">
      <alignment vertical="center"/>
    </xf>
    <xf numFmtId="0" fontId="55" fillId="3" borderId="0" applyNumberFormat="0" applyBorder="0" applyAlignment="0" applyProtection="0">
      <alignment vertical="center"/>
    </xf>
    <xf numFmtId="0" fontId="26" fillId="10" borderId="0" applyNumberFormat="0" applyBorder="0" applyAlignment="0" applyProtection="0">
      <alignment vertical="center"/>
    </xf>
    <xf numFmtId="0" fontId="55" fillId="10" borderId="0" applyNumberFormat="0" applyBorder="0" applyAlignment="0" applyProtection="0">
      <alignment vertical="center"/>
    </xf>
    <xf numFmtId="0" fontId="26" fillId="11" borderId="0" applyNumberFormat="0" applyBorder="0" applyAlignment="0" applyProtection="0">
      <alignment vertical="center"/>
    </xf>
    <xf numFmtId="0" fontId="55" fillId="11" borderId="0" applyNumberFormat="0" applyBorder="0" applyAlignment="0" applyProtection="0">
      <alignment vertical="center"/>
    </xf>
    <xf numFmtId="0" fontId="26" fillId="12" borderId="0" applyNumberFormat="0" applyBorder="0" applyAlignment="0" applyProtection="0">
      <alignment vertical="center"/>
    </xf>
    <xf numFmtId="0" fontId="55" fillId="12" borderId="0" applyNumberFormat="0" applyBorder="0" applyAlignment="0" applyProtection="0">
      <alignment vertical="center"/>
    </xf>
    <xf numFmtId="0" fontId="26" fillId="13" borderId="0" applyNumberFormat="0" applyBorder="0" applyAlignment="0" applyProtection="0">
      <alignment vertical="center"/>
    </xf>
    <xf numFmtId="0" fontId="55" fillId="13" borderId="0" applyNumberFormat="0" applyBorder="0" applyAlignment="0" applyProtection="0">
      <alignment vertical="center"/>
    </xf>
    <xf numFmtId="0" fontId="26" fillId="10" borderId="0" applyNumberFormat="0" applyBorder="0" applyAlignment="0" applyProtection="0">
      <alignment vertical="center"/>
    </xf>
    <xf numFmtId="0" fontId="55" fillId="10" borderId="0" applyNumberFormat="0" applyBorder="0" applyAlignment="0" applyProtection="0">
      <alignment vertical="center"/>
    </xf>
    <xf numFmtId="0" fontId="26" fillId="14" borderId="0" applyNumberFormat="0" applyBorder="0" applyAlignment="0" applyProtection="0">
      <alignment vertical="center"/>
    </xf>
    <xf numFmtId="0" fontId="55" fillId="14" borderId="0" applyNumberFormat="0" applyBorder="0" applyAlignment="0" applyProtection="0">
      <alignment vertical="center"/>
    </xf>
    <xf numFmtId="0" fontId="52" fillId="0" borderId="0"/>
    <xf numFmtId="0" fontId="17" fillId="15" borderId="0" applyNumberFormat="0" applyBorder="0" applyAlignment="0" applyProtection="0">
      <alignment vertical="center"/>
    </xf>
    <xf numFmtId="0" fontId="56" fillId="15" borderId="0" applyNumberFormat="0" applyBorder="0" applyAlignment="0" applyProtection="0">
      <alignment vertical="center"/>
    </xf>
    <xf numFmtId="0" fontId="19" fillId="2" borderId="1" applyNumberFormat="0" applyAlignment="0" applyProtection="0">
      <alignment vertical="center"/>
    </xf>
    <xf numFmtId="0" fontId="57" fillId="2" borderId="1" applyNumberFormat="0" applyAlignment="0" applyProtection="0">
      <alignment vertical="center"/>
    </xf>
    <xf numFmtId="0" fontId="27" fillId="16" borderId="2" applyNumberFormat="0" applyAlignment="0" applyProtection="0">
      <alignment vertical="center"/>
    </xf>
    <xf numFmtId="0" fontId="58" fillId="16" borderId="2" applyNumberFormat="0" applyAlignment="0" applyProtection="0">
      <alignment vertical="center"/>
    </xf>
    <xf numFmtId="0" fontId="20"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8" fillId="17" borderId="0" applyNumberFormat="0" applyBorder="0" applyAlignment="0" applyProtection="0">
      <alignment vertical="center"/>
    </xf>
    <xf numFmtId="0" fontId="60" fillId="17" borderId="0" applyNumberFormat="0" applyBorder="0" applyAlignment="0" applyProtection="0">
      <alignment vertical="center"/>
    </xf>
    <xf numFmtId="0" fontId="28" fillId="0" borderId="3" applyNumberFormat="0" applyFill="0" applyAlignment="0" applyProtection="0">
      <alignment vertical="center"/>
    </xf>
    <xf numFmtId="0" fontId="61" fillId="0" borderId="3" applyNumberFormat="0" applyFill="0" applyAlignment="0" applyProtection="0">
      <alignment vertical="center"/>
    </xf>
    <xf numFmtId="0" fontId="29" fillId="0" borderId="4" applyNumberFormat="0" applyFill="0" applyAlignment="0" applyProtection="0">
      <alignment vertical="center"/>
    </xf>
    <xf numFmtId="0" fontId="62" fillId="0" borderId="4" applyNumberFormat="0" applyFill="0" applyAlignment="0" applyProtection="0">
      <alignment vertical="center"/>
    </xf>
    <xf numFmtId="0" fontId="30" fillId="0" borderId="5" applyNumberFormat="0" applyFill="0" applyAlignment="0" applyProtection="0">
      <alignment vertical="center"/>
    </xf>
    <xf numFmtId="0" fontId="63" fillId="0" borderId="5" applyNumberFormat="0" applyFill="0" applyAlignment="0" applyProtection="0">
      <alignment vertical="center"/>
    </xf>
    <xf numFmtId="0" fontId="30"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4" fillId="3" borderId="1" applyNumberFormat="0" applyAlignment="0" applyProtection="0">
      <alignment vertical="center"/>
    </xf>
    <xf numFmtId="0" fontId="64" fillId="3" borderId="1" applyNumberFormat="0" applyAlignment="0" applyProtection="0">
      <alignment vertical="center"/>
    </xf>
    <xf numFmtId="0" fontId="21" fillId="0" borderId="6" applyNumberFormat="0" applyFill="0" applyAlignment="0" applyProtection="0">
      <alignment vertical="center"/>
    </xf>
    <xf numFmtId="0" fontId="65" fillId="0" borderId="6" applyNumberFormat="0" applyFill="0" applyAlignment="0" applyProtection="0">
      <alignment vertical="center"/>
    </xf>
    <xf numFmtId="0" fontId="22" fillId="9" borderId="0" applyNumberFormat="0" applyBorder="0" applyAlignment="0" applyProtection="0">
      <alignment vertical="center"/>
    </xf>
    <xf numFmtId="0" fontId="66" fillId="9" borderId="0" applyNumberFormat="0" applyBorder="0" applyAlignment="0" applyProtection="0">
      <alignment vertical="center"/>
    </xf>
    <xf numFmtId="0" fontId="5" fillId="4" borderId="7" applyNumberFormat="0" applyFont="0" applyAlignment="0" applyProtection="0">
      <alignment vertical="center"/>
    </xf>
    <xf numFmtId="0" fontId="54" fillId="4" borderId="7" applyNumberFormat="0" applyFont="0" applyAlignment="0" applyProtection="0">
      <alignment vertical="center"/>
    </xf>
    <xf numFmtId="0" fontId="23" fillId="2" borderId="8" applyNumberFormat="0" applyAlignment="0" applyProtection="0">
      <alignment vertical="center"/>
    </xf>
    <xf numFmtId="0" fontId="67" fillId="2" borderId="8" applyNumberFormat="0" applyAlignment="0" applyProtection="0">
      <alignment vertical="center"/>
    </xf>
    <xf numFmtId="0" fontId="31"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7" fillId="0" borderId="9" applyNumberFormat="0" applyFill="0" applyAlignment="0" applyProtection="0">
      <alignment vertical="center"/>
    </xf>
    <xf numFmtId="0" fontId="69" fillId="0" borderId="9" applyNumberFormat="0" applyFill="0" applyAlignment="0" applyProtection="0">
      <alignment vertical="center"/>
    </xf>
    <xf numFmtId="0" fontId="6"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17" fillId="15" borderId="0" applyNumberFormat="0" applyBorder="0" applyAlignment="0" applyProtection="0">
      <alignment vertical="center"/>
    </xf>
    <xf numFmtId="0" fontId="56" fillId="15" borderId="0" applyNumberFormat="0" applyBorder="0" applyAlignment="0" applyProtection="0">
      <alignment vertical="center"/>
    </xf>
    <xf numFmtId="0" fontId="17" fillId="15" borderId="0" applyNumberFormat="0" applyBorder="0" applyAlignment="0" applyProtection="0">
      <alignment vertical="center"/>
    </xf>
    <xf numFmtId="0" fontId="56" fillId="15" borderId="0" applyNumberFormat="0" applyBorder="0" applyAlignment="0" applyProtection="0">
      <alignment vertical="center"/>
    </xf>
    <xf numFmtId="0" fontId="17" fillId="15" borderId="0" applyNumberFormat="0" applyBorder="0" applyAlignment="0" applyProtection="0">
      <alignment vertical="center"/>
    </xf>
    <xf numFmtId="0" fontId="56" fillId="15" borderId="0" applyNumberFormat="0" applyBorder="0" applyAlignment="0" applyProtection="0">
      <alignment vertical="center"/>
    </xf>
    <xf numFmtId="0" fontId="17" fillId="18" borderId="0" applyNumberFormat="0" applyBorder="0" applyAlignment="0" applyProtection="0">
      <alignment vertical="center"/>
    </xf>
    <xf numFmtId="0" fontId="56" fillId="18" borderId="0" applyNumberFormat="0" applyBorder="0" applyAlignment="0" applyProtection="0">
      <alignment vertical="center"/>
    </xf>
    <xf numFmtId="0" fontId="17" fillId="15" borderId="0" applyNumberFormat="0" applyBorder="0" applyAlignment="0" applyProtection="0">
      <alignment vertical="center"/>
    </xf>
    <xf numFmtId="0" fontId="56" fillId="15" borderId="0" applyNumberFormat="0" applyBorder="0" applyAlignment="0" applyProtection="0">
      <alignment vertical="center"/>
    </xf>
    <xf numFmtId="0" fontId="17" fillId="15" borderId="0" applyNumberFormat="0" applyBorder="0" applyAlignment="0" applyProtection="0">
      <alignment vertical="center"/>
    </xf>
    <xf numFmtId="0" fontId="56" fillId="15" borderId="0" applyNumberFormat="0" applyBorder="0" applyAlignment="0" applyProtection="0">
      <alignment vertical="center"/>
    </xf>
    <xf numFmtId="0" fontId="17" fillId="15" borderId="0" applyNumberFormat="0" applyBorder="0" applyAlignment="0" applyProtection="0">
      <alignment vertical="center"/>
    </xf>
    <xf numFmtId="0" fontId="56" fillId="15" borderId="0" applyNumberFormat="0" applyBorder="0" applyAlignment="0" applyProtection="0">
      <alignment vertical="center"/>
    </xf>
    <xf numFmtId="0" fontId="52" fillId="0" borderId="0"/>
    <xf numFmtId="0" fontId="78" fillId="0" borderId="0">
      <alignment vertical="center"/>
    </xf>
    <xf numFmtId="0" fontId="52" fillId="0" borderId="0"/>
    <xf numFmtId="0" fontId="77" fillId="0" borderId="0"/>
    <xf numFmtId="0" fontId="71" fillId="0" borderId="0"/>
    <xf numFmtId="0" fontId="74" fillId="0" borderId="0"/>
    <xf numFmtId="0" fontId="25" fillId="0" borderId="0"/>
    <xf numFmtId="0" fontId="18" fillId="17" borderId="0" applyNumberFormat="0" applyBorder="0" applyAlignment="0" applyProtection="0">
      <alignment vertical="center"/>
    </xf>
    <xf numFmtId="0" fontId="60" fillId="17" borderId="0" applyNumberFormat="0" applyBorder="0" applyAlignment="0" applyProtection="0">
      <alignment vertical="center"/>
    </xf>
    <xf numFmtId="0" fontId="18" fillId="17" borderId="0" applyNumberFormat="0" applyBorder="0" applyAlignment="0" applyProtection="0">
      <alignment vertical="center"/>
    </xf>
    <xf numFmtId="0" fontId="60" fillId="17" borderId="0" applyNumberFormat="0" applyBorder="0" applyAlignment="0" applyProtection="0">
      <alignment vertical="center"/>
    </xf>
    <xf numFmtId="0" fontId="18" fillId="17" borderId="0" applyNumberFormat="0" applyBorder="0" applyAlignment="0" applyProtection="0">
      <alignment vertical="center"/>
    </xf>
    <xf numFmtId="0" fontId="60" fillId="17" borderId="0" applyNumberFormat="0" applyBorder="0" applyAlignment="0" applyProtection="0">
      <alignment vertical="center"/>
    </xf>
    <xf numFmtId="0" fontId="18" fillId="5" borderId="0" applyNumberFormat="0" applyBorder="0" applyAlignment="0" applyProtection="0">
      <alignment vertical="center"/>
    </xf>
    <xf numFmtId="0" fontId="60" fillId="5" borderId="0" applyNumberFormat="0" applyBorder="0" applyAlignment="0" applyProtection="0">
      <alignment vertical="center"/>
    </xf>
    <xf numFmtId="0" fontId="18" fillId="17" borderId="0" applyNumberFormat="0" applyBorder="0" applyAlignment="0" applyProtection="0">
      <alignment vertical="center"/>
    </xf>
    <xf numFmtId="0" fontId="60" fillId="17" borderId="0" applyNumberFormat="0" applyBorder="0" applyAlignment="0" applyProtection="0">
      <alignment vertical="center"/>
    </xf>
    <xf numFmtId="0" fontId="18" fillId="17" borderId="0" applyNumberFormat="0" applyBorder="0" applyAlignment="0" applyProtection="0">
      <alignment vertical="center"/>
    </xf>
    <xf numFmtId="0" fontId="60" fillId="17" borderId="0" applyNumberFormat="0" applyBorder="0" applyAlignment="0" applyProtection="0">
      <alignment vertical="center"/>
    </xf>
    <xf numFmtId="0" fontId="18" fillId="17" borderId="0" applyNumberFormat="0" applyBorder="0" applyAlignment="0" applyProtection="0">
      <alignment vertical="center"/>
    </xf>
    <xf numFmtId="0" fontId="60" fillId="17" borderId="0" applyNumberFormat="0" applyBorder="0" applyAlignment="0" applyProtection="0">
      <alignment vertical="center"/>
    </xf>
    <xf numFmtId="0" fontId="25" fillId="0" borderId="0"/>
    <xf numFmtId="0" fontId="5" fillId="0" borderId="0" applyFill="0" applyBorder="0" applyAlignment="0" applyProtection="0"/>
    <xf numFmtId="0" fontId="3" fillId="0" borderId="0"/>
    <xf numFmtId="0" fontId="2" fillId="0" borderId="0">
      <alignment vertical="center"/>
    </xf>
    <xf numFmtId="0" fontId="1" fillId="0" borderId="0">
      <alignment vertical="center"/>
    </xf>
  </cellStyleXfs>
  <cellXfs count="248">
    <xf numFmtId="0" fontId="0" fillId="0" borderId="0" xfId="0" applyAlignment="1">
      <alignment vertical="center"/>
    </xf>
    <xf numFmtId="0" fontId="12" fillId="0" borderId="0" xfId="0" applyFont="1" applyAlignment="1">
      <alignment vertical="center"/>
    </xf>
    <xf numFmtId="178" fontId="12" fillId="0" borderId="0" xfId="0" applyNumberFormat="1" applyFont="1" applyAlignment="1">
      <alignment vertical="center"/>
    </xf>
    <xf numFmtId="14" fontId="12" fillId="0" borderId="0" xfId="0" applyNumberFormat="1" applyFont="1" applyAlignment="1">
      <alignment vertical="center"/>
    </xf>
    <xf numFmtId="0" fontId="10" fillId="0" borderId="0" xfId="0" applyFont="1" applyAlignment="1">
      <alignment vertical="center"/>
    </xf>
    <xf numFmtId="0" fontId="11" fillId="0" borderId="0" xfId="0" applyFont="1" applyAlignment="1">
      <alignment vertical="center"/>
    </xf>
    <xf numFmtId="180" fontId="32" fillId="0" borderId="0" xfId="0" applyNumberFormat="1" applyFont="1" applyBorder="1" applyAlignment="1">
      <alignment horizontal="right" vertical="center"/>
    </xf>
    <xf numFmtId="180" fontId="12" fillId="0" borderId="0" xfId="0" applyNumberFormat="1" applyFont="1" applyBorder="1" applyAlignment="1">
      <alignment horizontal="left" vertical="center"/>
    </xf>
    <xf numFmtId="0" fontId="16" fillId="0" borderId="0" xfId="0" applyFont="1" applyAlignment="1">
      <alignment vertical="center"/>
    </xf>
    <xf numFmtId="0" fontId="16" fillId="19" borderId="0" xfId="0" applyFont="1" applyFill="1" applyAlignment="1">
      <alignment vertical="center"/>
    </xf>
    <xf numFmtId="0" fontId="16" fillId="19" borderId="0" xfId="0" applyFont="1" applyFill="1" applyBorder="1" applyAlignment="1">
      <alignment vertical="center"/>
    </xf>
    <xf numFmtId="0" fontId="12" fillId="20" borderId="10" xfId="0" applyNumberFormat="1" applyFont="1" applyFill="1" applyBorder="1" applyAlignment="1">
      <alignment horizontal="center" vertical="center"/>
    </xf>
    <xf numFmtId="0" fontId="12" fillId="20" borderId="11" xfId="0" applyNumberFormat="1" applyFont="1" applyFill="1" applyBorder="1" applyAlignment="1">
      <alignment horizontal="center" vertical="center"/>
    </xf>
    <xf numFmtId="180" fontId="12" fillId="0" borderId="0" xfId="0" applyNumberFormat="1" applyFont="1" applyBorder="1" applyAlignment="1">
      <alignment horizontal="center" vertical="center"/>
    </xf>
    <xf numFmtId="0" fontId="12" fillId="0" borderId="0" xfId="0" applyFont="1" applyBorder="1" applyAlignment="1">
      <alignment vertical="center"/>
    </xf>
    <xf numFmtId="176" fontId="12" fillId="0" borderId="0" xfId="0" applyNumberFormat="1" applyFont="1" applyFill="1" applyAlignment="1">
      <alignment vertical="center"/>
    </xf>
    <xf numFmtId="179" fontId="12" fillId="20" borderId="11" xfId="0" applyNumberFormat="1" applyFont="1" applyFill="1" applyBorder="1" applyAlignment="1">
      <alignment horizontal="center" vertical="center"/>
    </xf>
    <xf numFmtId="0" fontId="13" fillId="21" borderId="12" xfId="0" applyFont="1" applyFill="1" applyBorder="1" applyAlignment="1">
      <alignment horizontal="center" vertical="center"/>
    </xf>
    <xf numFmtId="0" fontId="14" fillId="21" borderId="13" xfId="0" applyFont="1" applyFill="1" applyBorder="1" applyAlignment="1">
      <alignment horizontal="center" vertical="center"/>
    </xf>
    <xf numFmtId="14" fontId="12" fillId="20" borderId="14" xfId="0" applyNumberFormat="1" applyFont="1" applyFill="1" applyBorder="1" applyAlignment="1">
      <alignment horizontal="center" vertical="center"/>
    </xf>
    <xf numFmtId="180" fontId="12" fillId="0" borderId="15" xfId="0" applyNumberFormat="1" applyFont="1" applyBorder="1" applyAlignment="1">
      <alignment horizontal="center" vertical="center"/>
    </xf>
    <xf numFmtId="178" fontId="12" fillId="0" borderId="0" xfId="0" applyNumberFormat="1" applyFont="1" applyBorder="1" applyAlignment="1">
      <alignment vertical="center"/>
    </xf>
    <xf numFmtId="14" fontId="12" fillId="0" borderId="0" xfId="0" applyNumberFormat="1" applyFont="1" applyBorder="1" applyAlignment="1">
      <alignment vertical="center"/>
    </xf>
    <xf numFmtId="0" fontId="14" fillId="21" borderId="11" xfId="0" applyNumberFormat="1" applyFont="1" applyFill="1" applyBorder="1" applyAlignment="1">
      <alignment horizontal="center" vertical="center"/>
    </xf>
    <xf numFmtId="179" fontId="12" fillId="20" borderId="16" xfId="0" applyNumberFormat="1" applyFont="1" applyFill="1" applyBorder="1" applyAlignment="1">
      <alignment horizontal="center" vertical="center"/>
    </xf>
    <xf numFmtId="0" fontId="12" fillId="22" borderId="17" xfId="0" applyFont="1" applyFill="1" applyBorder="1" applyAlignment="1">
      <alignment vertical="center"/>
    </xf>
    <xf numFmtId="0" fontId="14" fillId="22" borderId="17" xfId="0" applyFont="1" applyFill="1" applyBorder="1" applyAlignment="1">
      <alignment vertical="center"/>
    </xf>
    <xf numFmtId="0" fontId="14" fillId="21" borderId="16" xfId="0" applyNumberFormat="1" applyFont="1" applyFill="1" applyBorder="1" applyAlignment="1">
      <alignment horizontal="center" vertical="center"/>
    </xf>
    <xf numFmtId="0" fontId="14" fillId="21" borderId="10" xfId="0" applyNumberFormat="1" applyFont="1" applyFill="1" applyBorder="1" applyAlignment="1">
      <alignment horizontal="center" vertical="center"/>
    </xf>
    <xf numFmtId="0" fontId="11" fillId="22" borderId="17" xfId="0" applyFont="1" applyFill="1" applyBorder="1" applyAlignment="1">
      <alignment vertical="center"/>
    </xf>
    <xf numFmtId="0" fontId="0" fillId="0" borderId="0" xfId="0" applyBorder="1" applyAlignment="1">
      <alignment vertical="center"/>
    </xf>
    <xf numFmtId="0" fontId="0" fillId="0" borderId="18" xfId="0" applyBorder="1" applyAlignment="1">
      <alignment vertical="center"/>
    </xf>
    <xf numFmtId="0" fontId="0" fillId="0" borderId="15" xfId="0" applyBorder="1" applyAlignment="1">
      <alignment vertical="center"/>
    </xf>
    <xf numFmtId="0" fontId="33" fillId="24" borderId="15" xfId="0" applyFont="1" applyFill="1" applyBorder="1" applyAlignment="1">
      <alignment vertical="center"/>
    </xf>
    <xf numFmtId="0" fontId="0" fillId="0" borderId="14"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34" fillId="25" borderId="12" xfId="0" applyFont="1" applyFill="1" applyBorder="1" applyAlignment="1">
      <alignment vertical="center"/>
    </xf>
    <xf numFmtId="0" fontId="34" fillId="25" borderId="13" xfId="0" applyFont="1" applyFill="1" applyBorder="1" applyAlignment="1">
      <alignment vertical="center"/>
    </xf>
    <xf numFmtId="0" fontId="34" fillId="25" borderId="21" xfId="0" applyFont="1" applyFill="1" applyBorder="1" applyAlignment="1">
      <alignment vertical="center"/>
    </xf>
    <xf numFmtId="0" fontId="0" fillId="25" borderId="15" xfId="0" applyFill="1" applyBorder="1" applyAlignment="1">
      <alignment vertical="center"/>
    </xf>
    <xf numFmtId="0" fontId="0" fillId="25" borderId="0" xfId="0" applyFill="1" applyBorder="1" applyAlignment="1">
      <alignment vertical="center"/>
    </xf>
    <xf numFmtId="0" fontId="0" fillId="25" borderId="18" xfId="0" applyFill="1" applyBorder="1" applyAlignment="1">
      <alignment vertical="center"/>
    </xf>
    <xf numFmtId="0" fontId="0" fillId="25" borderId="14" xfId="0" applyFill="1" applyBorder="1" applyAlignment="1">
      <alignment vertical="center"/>
    </xf>
    <xf numFmtId="0" fontId="0" fillId="25" borderId="19" xfId="0" applyFill="1" applyBorder="1" applyAlignment="1">
      <alignment vertical="center"/>
    </xf>
    <xf numFmtId="0" fontId="0" fillId="25" borderId="20" xfId="0" applyFill="1" applyBorder="1" applyAlignment="1">
      <alignment vertical="center"/>
    </xf>
    <xf numFmtId="0" fontId="37" fillId="25" borderId="0" xfId="0" applyFont="1" applyFill="1" applyBorder="1" applyAlignment="1">
      <alignment vertical="center"/>
    </xf>
    <xf numFmtId="0" fontId="39" fillId="25" borderId="0" xfId="0" applyFont="1" applyFill="1" applyBorder="1" applyAlignment="1">
      <alignment vertical="center"/>
    </xf>
    <xf numFmtId="0" fontId="40" fillId="0" borderId="15" xfId="0" applyFont="1" applyBorder="1" applyAlignment="1">
      <alignment vertical="center"/>
    </xf>
    <xf numFmtId="0" fontId="41" fillId="0" borderId="15" xfId="0" applyFont="1" applyBorder="1" applyAlignment="1">
      <alignment vertical="center"/>
    </xf>
    <xf numFmtId="0" fontId="41" fillId="0" borderId="0" xfId="0" applyFont="1" applyBorder="1" applyAlignment="1">
      <alignment vertical="center"/>
    </xf>
    <xf numFmtId="0" fontId="41" fillId="0" borderId="18" xfId="0" applyFont="1" applyBorder="1" applyAlignment="1">
      <alignment vertical="center"/>
    </xf>
    <xf numFmtId="0" fontId="40" fillId="0" borderId="0" xfId="0" applyFont="1" applyBorder="1" applyAlignment="1">
      <alignment vertical="center"/>
    </xf>
    <xf numFmtId="0" fontId="40" fillId="0" borderId="18" xfId="0" applyFont="1" applyBorder="1" applyAlignment="1">
      <alignment vertical="center"/>
    </xf>
    <xf numFmtId="0" fontId="40" fillId="0" borderId="11" xfId="0" applyFont="1" applyBorder="1" applyAlignment="1">
      <alignment horizontal="center" vertical="center" wrapText="1"/>
    </xf>
    <xf numFmtId="10" fontId="12" fillId="20" borderId="19" xfId="0" applyNumberFormat="1" applyFont="1" applyFill="1" applyBorder="1" applyAlignment="1">
      <alignment horizontal="center" vertical="center"/>
    </xf>
    <xf numFmtId="0" fontId="0" fillId="24" borderId="0" xfId="0" applyFill="1" applyAlignment="1">
      <alignment vertical="center"/>
    </xf>
    <xf numFmtId="0" fontId="43" fillId="25" borderId="0" xfId="0" applyFont="1" applyFill="1" applyBorder="1" applyAlignment="1">
      <alignment vertical="center"/>
    </xf>
    <xf numFmtId="0" fontId="46" fillId="25" borderId="0" xfId="0" applyFont="1" applyFill="1" applyBorder="1" applyAlignment="1">
      <alignment horizontal="center" vertical="center"/>
    </xf>
    <xf numFmtId="0" fontId="45" fillId="26" borderId="0" xfId="0" applyFont="1" applyFill="1" applyBorder="1" applyAlignment="1">
      <alignment vertical="center"/>
    </xf>
    <xf numFmtId="0" fontId="9" fillId="26" borderId="16" xfId="0" applyFont="1" applyFill="1" applyBorder="1" applyAlignment="1">
      <alignment vertical="center"/>
    </xf>
    <xf numFmtId="0" fontId="0" fillId="26" borderId="22" xfId="0" applyFill="1" applyBorder="1" applyAlignment="1">
      <alignment vertical="center"/>
    </xf>
    <xf numFmtId="0" fontId="38" fillId="26" borderId="22" xfId="0" applyFont="1" applyFill="1" applyBorder="1" applyAlignment="1">
      <alignment vertical="center"/>
    </xf>
    <xf numFmtId="0" fontId="0" fillId="26" borderId="10" xfId="0" applyFill="1" applyBorder="1" applyAlignment="1">
      <alignment vertical="center"/>
    </xf>
    <xf numFmtId="0" fontId="46" fillId="25" borderId="15" xfId="0" applyFont="1" applyFill="1" applyBorder="1" applyAlignment="1">
      <alignment horizontal="center" vertical="center"/>
    </xf>
    <xf numFmtId="0" fontId="46" fillId="25" borderId="18" xfId="0" applyFont="1" applyFill="1" applyBorder="1" applyAlignment="1">
      <alignment vertical="center"/>
    </xf>
    <xf numFmtId="180" fontId="12" fillId="0" borderId="19" xfId="0" applyNumberFormat="1" applyFont="1" applyBorder="1" applyAlignment="1">
      <alignment horizontal="center" vertical="center"/>
    </xf>
    <xf numFmtId="0" fontId="37" fillId="25" borderId="19" xfId="0" applyFont="1" applyFill="1" applyBorder="1" applyAlignment="1">
      <alignment vertical="center"/>
    </xf>
    <xf numFmtId="0" fontId="16" fillId="25" borderId="0" xfId="0" applyFont="1" applyFill="1" applyBorder="1" applyAlignment="1">
      <alignment vertical="center"/>
    </xf>
    <xf numFmtId="0" fontId="79" fillId="0" borderId="0" xfId="0" applyFont="1" applyAlignment="1">
      <alignment vertical="center"/>
    </xf>
    <xf numFmtId="0" fontId="80" fillId="0" borderId="0" xfId="0" applyFont="1" applyAlignment="1">
      <alignment vertical="center"/>
    </xf>
    <xf numFmtId="0" fontId="51" fillId="25" borderId="0" xfId="0" applyFont="1" applyFill="1" applyBorder="1" applyAlignment="1">
      <alignment vertical="center"/>
    </xf>
    <xf numFmtId="0" fontId="81" fillId="0" borderId="0" xfId="0" applyFont="1" applyAlignment="1">
      <alignment vertical="center"/>
    </xf>
    <xf numFmtId="0" fontId="76" fillId="0" borderId="0" xfId="0" applyFont="1" applyAlignment="1">
      <alignment vertical="center"/>
    </xf>
    <xf numFmtId="0" fontId="0" fillId="29" borderId="0" xfId="0" applyFill="1" applyBorder="1" applyAlignment="1">
      <alignment vertical="center"/>
    </xf>
    <xf numFmtId="0" fontId="0" fillId="30" borderId="0" xfId="0" applyFill="1" applyBorder="1" applyAlignment="1">
      <alignment vertical="center"/>
    </xf>
    <xf numFmtId="0" fontId="0" fillId="30" borderId="18" xfId="0" applyFill="1" applyBorder="1" applyAlignment="1">
      <alignment vertical="center"/>
    </xf>
    <xf numFmtId="0" fontId="41" fillId="25" borderId="0" xfId="0" applyFont="1" applyFill="1" applyBorder="1" applyAlignment="1">
      <alignment vertical="center"/>
    </xf>
    <xf numFmtId="181" fontId="4" fillId="0" borderId="0" xfId="0" applyNumberFormat="1" applyFont="1" applyAlignment="1">
      <alignment horizontal="right" vertical="center"/>
    </xf>
    <xf numFmtId="178" fontId="12" fillId="0" borderId="0" xfId="0" applyNumberFormat="1" applyFont="1" applyAlignment="1">
      <alignment horizontal="center" vertical="center"/>
    </xf>
    <xf numFmtId="0" fontId="4" fillId="0" borderId="0" xfId="0" applyNumberFormat="1" applyFont="1" applyAlignment="1">
      <alignment horizontal="right" vertical="center"/>
    </xf>
    <xf numFmtId="0" fontId="16" fillId="28" borderId="0" xfId="132" applyFont="1" applyFill="1" applyAlignment="1">
      <alignment vertical="center"/>
    </xf>
    <xf numFmtId="0" fontId="84" fillId="0" borderId="0" xfId="132" applyFont="1" applyAlignment="1">
      <alignment vertical="center"/>
    </xf>
    <xf numFmtId="0" fontId="84" fillId="28" borderId="0" xfId="132" applyFont="1" applyFill="1" applyAlignment="1">
      <alignment vertical="center"/>
    </xf>
    <xf numFmtId="0" fontId="3" fillId="28" borderId="0" xfId="132" applyFill="1" applyAlignment="1">
      <alignment vertical="center"/>
    </xf>
    <xf numFmtId="0" fontId="16" fillId="0" borderId="0" xfId="132" applyFont="1" applyAlignment="1">
      <alignment vertical="center"/>
    </xf>
    <xf numFmtId="0" fontId="86" fillId="0" borderId="0" xfId="132" applyFont="1" applyAlignment="1">
      <alignment vertical="center"/>
    </xf>
    <xf numFmtId="0" fontId="86" fillId="28" borderId="0" xfId="132" applyFont="1" applyFill="1" applyAlignment="1">
      <alignment vertical="center"/>
    </xf>
    <xf numFmtId="0" fontId="81" fillId="0" borderId="0" xfId="132" applyFont="1" applyAlignment="1">
      <alignment vertical="center"/>
    </xf>
    <xf numFmtId="0" fontId="16" fillId="19" borderId="0" xfId="132" applyFont="1" applyFill="1" applyBorder="1" applyAlignment="1">
      <alignment vertical="center"/>
    </xf>
    <xf numFmtId="0" fontId="12" fillId="0" borderId="0" xfId="132" applyFont="1" applyAlignment="1">
      <alignment vertical="center"/>
    </xf>
    <xf numFmtId="0" fontId="43" fillId="0" borderId="0" xfId="110" applyNumberFormat="1" applyFont="1" applyAlignment="1"/>
    <xf numFmtId="0" fontId="12" fillId="0" borderId="0" xfId="113" applyNumberFormat="1" applyFont="1"/>
    <xf numFmtId="0" fontId="3" fillId="0" borderId="0" xfId="132" applyFont="1" applyAlignment="1">
      <alignment vertical="center"/>
    </xf>
    <xf numFmtId="183" fontId="4" fillId="19" borderId="28" xfId="115" applyNumberFormat="1" applyFont="1" applyFill="1" applyBorder="1" applyAlignment="1">
      <alignment horizontal="center"/>
    </xf>
    <xf numFmtId="0" fontId="12" fillId="0" borderId="0" xfId="132" applyFont="1" applyFill="1" applyAlignment="1">
      <alignment vertical="center"/>
    </xf>
    <xf numFmtId="0" fontId="88" fillId="0" borderId="29" xfId="132" applyFont="1" applyFill="1" applyBorder="1" applyAlignment="1">
      <alignment horizontal="center" vertical="center"/>
    </xf>
    <xf numFmtId="0" fontId="88" fillId="0" borderId="27" xfId="132" applyFont="1" applyFill="1" applyBorder="1" applyAlignment="1">
      <alignment horizontal="center" vertical="center"/>
    </xf>
    <xf numFmtId="180" fontId="89" fillId="19" borderId="0" xfId="132" applyNumberFormat="1" applyFont="1" applyFill="1" applyBorder="1" applyAlignment="1">
      <alignment horizontal="center" vertical="center"/>
    </xf>
    <xf numFmtId="180" fontId="12" fillId="19" borderId="0" xfId="132" applyNumberFormat="1" applyFont="1" applyFill="1" applyBorder="1" applyAlignment="1">
      <alignment horizontal="center" vertical="center"/>
    </xf>
    <xf numFmtId="0" fontId="12" fillId="0" borderId="0" xfId="132" applyFont="1" applyAlignment="1">
      <alignment horizontal="right" vertical="center"/>
    </xf>
    <xf numFmtId="0" fontId="32" fillId="28" borderId="0" xfId="132" applyFont="1" applyFill="1" applyAlignment="1">
      <alignment vertical="center"/>
    </xf>
    <xf numFmtId="0" fontId="90" fillId="0" borderId="0" xfId="133" applyFont="1" applyAlignment="1">
      <alignment horizontal="center" vertical="center"/>
    </xf>
    <xf numFmtId="0" fontId="90" fillId="0" borderId="0" xfId="133" applyFont="1" applyAlignment="1">
      <alignment horizontal="center" vertical="top"/>
    </xf>
    <xf numFmtId="184" fontId="90" fillId="0" borderId="0" xfId="133" applyNumberFormat="1" applyFont="1" applyAlignment="1">
      <alignment horizontal="center" vertical="top"/>
    </xf>
    <xf numFmtId="4" fontId="90" fillId="0" borderId="0" xfId="133" applyNumberFormat="1" applyFont="1" applyAlignment="1">
      <alignment horizontal="center" vertical="top"/>
    </xf>
    <xf numFmtId="182" fontId="83" fillId="31" borderId="11" xfId="0" applyNumberFormat="1" applyFont="1" applyFill="1" applyBorder="1" applyAlignment="1">
      <alignment horizontal="center" vertical="center" wrapText="1"/>
    </xf>
    <xf numFmtId="182" fontId="91" fillId="31" borderId="11" xfId="0" applyNumberFormat="1" applyFont="1" applyFill="1" applyBorder="1" applyAlignment="1">
      <alignment horizontal="center" vertical="center" wrapText="1"/>
    </xf>
    <xf numFmtId="183" fontId="4" fillId="19" borderId="29" xfId="115" applyNumberFormat="1" applyFont="1" applyFill="1" applyBorder="1" applyAlignment="1">
      <alignment horizontal="center"/>
    </xf>
    <xf numFmtId="0" fontId="32" fillId="28" borderId="0" xfId="132" applyFont="1" applyFill="1" applyBorder="1" applyAlignment="1">
      <alignment horizontal="left" vertical="center" wrapText="1"/>
    </xf>
    <xf numFmtId="0" fontId="12" fillId="28" borderId="0" xfId="132" applyFont="1" applyFill="1" applyBorder="1" applyAlignment="1">
      <alignment horizontal="left" vertical="center" wrapText="1"/>
    </xf>
    <xf numFmtId="0" fontId="10" fillId="0" borderId="0" xfId="132" applyFont="1" applyAlignment="1">
      <alignment vertical="center"/>
    </xf>
    <xf numFmtId="0" fontId="92" fillId="28" borderId="0" xfId="132" applyFont="1" applyFill="1" applyAlignment="1">
      <alignment vertical="center"/>
    </xf>
    <xf numFmtId="0" fontId="10" fillId="28" borderId="0" xfId="132" applyFont="1" applyFill="1" applyAlignment="1">
      <alignment vertical="center"/>
    </xf>
    <xf numFmtId="185" fontId="90" fillId="0" borderId="11" xfId="0" applyNumberFormat="1" applyFont="1" applyBorder="1" applyAlignment="1">
      <alignment horizontal="center" vertical="top"/>
    </xf>
    <xf numFmtId="4" fontId="90" fillId="0" borderId="11" xfId="0" applyNumberFormat="1" applyFont="1" applyBorder="1" applyAlignment="1">
      <alignment horizontal="center" vertical="top"/>
    </xf>
    <xf numFmtId="185" fontId="90" fillId="0" borderId="0" xfId="0" applyNumberFormat="1" applyFont="1" applyAlignment="1">
      <alignment horizontal="center" vertical="top"/>
    </xf>
    <xf numFmtId="4" fontId="90" fillId="0" borderId="0" xfId="0" applyNumberFormat="1" applyFont="1" applyAlignment="1">
      <alignment horizontal="center" vertical="top"/>
    </xf>
    <xf numFmtId="185" fontId="94" fillId="0" borderId="0" xfId="0" applyNumberFormat="1" applyFont="1" applyAlignment="1">
      <alignment horizontal="center" vertical="top"/>
    </xf>
    <xf numFmtId="0" fontId="32" fillId="0" borderId="0" xfId="0" applyFont="1" applyAlignment="1">
      <alignment horizontal="center" vertical="center" wrapText="1"/>
    </xf>
    <xf numFmtId="185" fontId="90" fillId="0" borderId="38" xfId="0" applyNumberFormat="1" applyFont="1" applyBorder="1" applyAlignment="1">
      <alignment horizontal="center" vertical="top"/>
    </xf>
    <xf numFmtId="4" fontId="90" fillId="0" borderId="38" xfId="0" applyNumberFormat="1" applyFont="1" applyBorder="1" applyAlignment="1">
      <alignment horizontal="center" vertical="top"/>
    </xf>
    <xf numFmtId="4" fontId="90" fillId="0" borderId="29" xfId="0" applyNumberFormat="1" applyFont="1" applyBorder="1" applyAlignment="1">
      <alignment horizontal="center" vertical="center"/>
    </xf>
    <xf numFmtId="4" fontId="90" fillId="0" borderId="14" xfId="0" applyNumberFormat="1" applyFont="1" applyBorder="1" applyAlignment="1">
      <alignment horizontal="center" vertical="top"/>
    </xf>
    <xf numFmtId="4" fontId="90" fillId="0" borderId="16" xfId="0" applyNumberFormat="1" applyFont="1" applyBorder="1" applyAlignment="1">
      <alignment horizontal="center" vertical="top"/>
    </xf>
    <xf numFmtId="0" fontId="0" fillId="0" borderId="0" xfId="0" applyAlignment="1">
      <alignment horizontal="center" vertical="center"/>
    </xf>
    <xf numFmtId="186" fontId="90" fillId="0" borderId="29" xfId="0" applyNumberFormat="1" applyFont="1" applyBorder="1" applyAlignment="1">
      <alignment horizontal="center" vertical="center"/>
    </xf>
    <xf numFmtId="0" fontId="0" fillId="0" borderId="29" xfId="0" applyBorder="1" applyAlignment="1">
      <alignment horizontal="center" vertical="center"/>
    </xf>
    <xf numFmtId="0" fontId="32" fillId="0" borderId="29" xfId="0" applyFont="1" applyBorder="1" applyAlignment="1">
      <alignment horizontal="center" vertical="center"/>
    </xf>
    <xf numFmtId="185" fontId="93" fillId="0" borderId="29" xfId="0" applyNumberFormat="1" applyFont="1" applyBorder="1" applyAlignment="1">
      <alignment horizontal="center" vertical="center"/>
    </xf>
    <xf numFmtId="0" fontId="32" fillId="0" borderId="29" xfId="0" applyFont="1" applyBorder="1" applyAlignment="1">
      <alignment horizontal="center" vertical="center" wrapText="1"/>
    </xf>
    <xf numFmtId="187" fontId="90" fillId="0" borderId="29" xfId="0" applyNumberFormat="1" applyFont="1" applyBorder="1" applyAlignment="1">
      <alignment horizontal="center" vertical="center"/>
    </xf>
    <xf numFmtId="4" fontId="90" fillId="0" borderId="39" xfId="0" applyNumberFormat="1" applyFont="1" applyBorder="1" applyAlignment="1">
      <alignment horizontal="center" vertical="top"/>
    </xf>
    <xf numFmtId="49" fontId="11" fillId="28" borderId="0" xfId="0" applyNumberFormat="1" applyFont="1" applyFill="1" applyBorder="1" applyAlignment="1">
      <alignment horizontal="left" vertical="center"/>
    </xf>
    <xf numFmtId="0" fontId="32" fillId="0" borderId="11" xfId="0" applyFont="1" applyBorder="1" applyAlignment="1">
      <alignment horizontal="center" vertical="center"/>
    </xf>
    <xf numFmtId="182" fontId="95" fillId="31" borderId="11" xfId="0" applyNumberFormat="1" applyFont="1" applyFill="1" applyBorder="1" applyAlignment="1">
      <alignment horizontal="center" vertical="center" wrapText="1"/>
    </xf>
    <xf numFmtId="188" fontId="4" fillId="0" borderId="0" xfId="0" applyNumberFormat="1" applyFont="1" applyAlignment="1">
      <alignment horizontal="right" vertical="center"/>
    </xf>
    <xf numFmtId="14" fontId="32" fillId="0" borderId="0" xfId="0" applyNumberFormat="1" applyFont="1" applyAlignment="1">
      <alignment horizontal="center" vertical="center"/>
    </xf>
    <xf numFmtId="14" fontId="32" fillId="0" borderId="11" xfId="0" applyNumberFormat="1" applyFont="1" applyBorder="1" applyAlignment="1">
      <alignment horizontal="center" vertical="center"/>
    </xf>
    <xf numFmtId="0" fontId="90" fillId="0" borderId="11" xfId="133" applyFont="1" applyBorder="1" applyAlignment="1">
      <alignment horizontal="center" vertical="center"/>
    </xf>
    <xf numFmtId="4" fontId="90" fillId="0" borderId="11" xfId="133" applyNumberFormat="1" applyFont="1" applyBorder="1" applyAlignment="1">
      <alignment horizontal="center" vertical="center"/>
    </xf>
    <xf numFmtId="0" fontId="3" fillId="28" borderId="0" xfId="132" applyFill="1" applyAlignment="1">
      <alignment vertical="top"/>
    </xf>
    <xf numFmtId="0" fontId="32" fillId="0" borderId="0" xfId="0" applyFont="1" applyBorder="1" applyAlignment="1">
      <alignment horizontal="center" vertical="center"/>
    </xf>
    <xf numFmtId="0" fontId="90" fillId="0" borderId="0" xfId="133" applyFont="1" applyBorder="1" applyAlignment="1">
      <alignment horizontal="center" vertical="center"/>
    </xf>
    <xf numFmtId="14" fontId="32" fillId="0" borderId="0" xfId="0" applyNumberFormat="1" applyFont="1" applyBorder="1" applyAlignment="1">
      <alignment horizontal="center" vertical="center"/>
    </xf>
    <xf numFmtId="4" fontId="90" fillId="0" borderId="0" xfId="133" applyNumberFormat="1" applyFont="1" applyBorder="1" applyAlignment="1">
      <alignment horizontal="center" vertical="center" wrapText="1"/>
    </xf>
    <xf numFmtId="4" fontId="90" fillId="0" borderId="0" xfId="133" applyNumberFormat="1" applyFont="1" applyBorder="1" applyAlignment="1">
      <alignment horizontal="center" vertical="center"/>
    </xf>
    <xf numFmtId="0" fontId="90" fillId="0" borderId="11" xfId="133" quotePrefix="1" applyFont="1" applyBorder="1" applyAlignment="1">
      <alignment horizontal="center" vertical="center"/>
    </xf>
    <xf numFmtId="184" fontId="90" fillId="0" borderId="11" xfId="133" applyNumberFormat="1" applyFont="1" applyBorder="1" applyAlignment="1">
      <alignment horizontal="center" vertical="center"/>
    </xf>
    <xf numFmtId="0" fontId="90" fillId="0" borderId="11" xfId="0" applyFont="1" applyBorder="1" applyAlignment="1">
      <alignment horizontal="center" vertical="center"/>
    </xf>
    <xf numFmtId="183" fontId="87" fillId="33" borderId="40" xfId="115" applyNumberFormat="1" applyFont="1" applyFill="1" applyBorder="1" applyAlignment="1">
      <alignment horizontal="center"/>
    </xf>
    <xf numFmtId="183" fontId="87" fillId="33" borderId="41" xfId="115" applyNumberFormat="1" applyFont="1" applyFill="1" applyBorder="1" applyAlignment="1">
      <alignment horizontal="center"/>
    </xf>
    <xf numFmtId="0" fontId="84" fillId="28" borderId="0" xfId="132" applyFont="1" applyFill="1" applyAlignment="1">
      <alignment vertical="top"/>
    </xf>
    <xf numFmtId="0" fontId="98" fillId="0" borderId="11" xfId="0" quotePrefix="1" applyFont="1" applyFill="1" applyBorder="1" applyAlignment="1">
      <alignment horizontal="center" vertical="center"/>
    </xf>
    <xf numFmtId="0" fontId="16" fillId="0" borderId="0" xfId="132" applyFont="1" applyAlignment="1">
      <alignment horizontal="center" vertical="center"/>
    </xf>
    <xf numFmtId="0" fontId="0" fillId="0" borderId="0" xfId="0" applyNumberFormat="1" applyAlignment="1">
      <alignment horizontal="right" vertical="center"/>
    </xf>
    <xf numFmtId="188" fontId="0" fillId="0" borderId="0" xfId="0" applyNumberFormat="1" applyAlignment="1">
      <alignment horizontal="right" vertical="center"/>
    </xf>
    <xf numFmtId="188" fontId="12" fillId="0" borderId="0" xfId="0" applyNumberFormat="1" applyFont="1" applyAlignment="1">
      <alignment horizontal="right" vertical="center"/>
    </xf>
    <xf numFmtId="188" fontId="12" fillId="0" borderId="0" xfId="0" applyNumberFormat="1" applyFont="1" applyBorder="1" applyAlignment="1">
      <alignment horizontal="right" vertical="center"/>
    </xf>
    <xf numFmtId="181" fontId="0" fillId="0" borderId="0" xfId="0" applyNumberFormat="1" applyAlignment="1">
      <alignment horizontal="right" vertical="center"/>
    </xf>
    <xf numFmtId="181" fontId="12" fillId="0" borderId="0" xfId="0" applyNumberFormat="1" applyFont="1" applyAlignment="1">
      <alignment horizontal="right" vertical="center"/>
    </xf>
    <xf numFmtId="181" fontId="12" fillId="0" borderId="0" xfId="0" applyNumberFormat="1" applyFont="1" applyBorder="1" applyAlignment="1">
      <alignment horizontal="right" vertical="center"/>
    </xf>
    <xf numFmtId="0" fontId="82" fillId="23" borderId="11" xfId="0" applyNumberFormat="1" applyFont="1" applyFill="1" applyBorder="1" applyAlignment="1">
      <alignment horizontal="right" vertical="center"/>
    </xf>
    <xf numFmtId="188" fontId="99" fillId="0" borderId="0" xfId="0" applyNumberFormat="1" applyFont="1" applyAlignment="1">
      <alignment horizontal="right" vertical="center"/>
    </xf>
    <xf numFmtId="0" fontId="90" fillId="0" borderId="11" xfId="0" quotePrefix="1" applyFont="1" applyBorder="1" applyAlignment="1">
      <alignment horizontal="center" vertical="center"/>
    </xf>
    <xf numFmtId="184" fontId="90" fillId="0" borderId="11" xfId="0" applyNumberFormat="1" applyFont="1" applyBorder="1" applyAlignment="1">
      <alignment horizontal="center" vertical="center"/>
    </xf>
    <xf numFmtId="4" fontId="90" fillId="0" borderId="11" xfId="0" applyNumberFormat="1" applyFont="1" applyBorder="1" applyAlignment="1">
      <alignment horizontal="center" vertical="center"/>
    </xf>
    <xf numFmtId="0" fontId="32" fillId="0" borderId="0" xfId="0" applyFont="1" applyAlignment="1">
      <alignment horizontal="center" vertical="center"/>
    </xf>
    <xf numFmtId="0" fontId="35" fillId="0" borderId="0" xfId="0" applyFont="1" applyBorder="1" applyAlignment="1">
      <alignment horizontal="center" vertical="center"/>
    </xf>
    <xf numFmtId="0" fontId="35" fillId="0" borderId="18" xfId="0" applyFont="1" applyBorder="1" applyAlignment="1">
      <alignment horizontal="center" vertical="center"/>
    </xf>
    <xf numFmtId="0" fontId="46" fillId="25" borderId="15" xfId="0" applyFont="1" applyFill="1" applyBorder="1" applyAlignment="1">
      <alignment horizontal="center" vertical="center"/>
    </xf>
    <xf numFmtId="0" fontId="46" fillId="25" borderId="0" xfId="0" applyFont="1" applyFill="1" applyBorder="1" applyAlignment="1">
      <alignment horizontal="center" vertical="center"/>
    </xf>
    <xf numFmtId="0" fontId="46" fillId="25" borderId="18" xfId="0" applyFont="1" applyFill="1" applyBorder="1" applyAlignment="1">
      <alignment horizontal="center" vertical="center"/>
    </xf>
    <xf numFmtId="0" fontId="0" fillId="0" borderId="0" xfId="0" applyBorder="1" applyAlignment="1">
      <alignment horizontal="center" vertical="center"/>
    </xf>
    <xf numFmtId="14" fontId="3" fillId="0" borderId="15" xfId="0" applyNumberFormat="1" applyFont="1" applyBorder="1" applyAlignment="1">
      <alignment horizontal="center" vertical="center"/>
    </xf>
    <xf numFmtId="0" fontId="16" fillId="0" borderId="0" xfId="0" applyFont="1" applyBorder="1" applyAlignment="1">
      <alignment vertical="center"/>
    </xf>
    <xf numFmtId="0" fontId="16" fillId="0" borderId="18" xfId="0" applyFont="1" applyBorder="1" applyAlignment="1">
      <alignment vertical="center"/>
    </xf>
    <xf numFmtId="14" fontId="42" fillId="26" borderId="22" xfId="0" applyNumberFormat="1" applyFont="1" applyFill="1" applyBorder="1" applyAlignment="1">
      <alignment horizontal="center" vertical="center"/>
    </xf>
    <xf numFmtId="0" fontId="42" fillId="26" borderId="22" xfId="0" applyFont="1" applyFill="1" applyBorder="1" applyAlignment="1">
      <alignment horizontal="center" vertical="center"/>
    </xf>
    <xf numFmtId="0" fontId="42" fillId="26" borderId="10" xfId="0" applyFont="1" applyFill="1" applyBorder="1" applyAlignment="1">
      <alignment horizontal="center" vertical="center"/>
    </xf>
    <xf numFmtId="0" fontId="36" fillId="0" borderId="13" xfId="0" applyFont="1" applyBorder="1" applyAlignment="1">
      <alignment horizontal="center" vertical="center"/>
    </xf>
    <xf numFmtId="0" fontId="36" fillId="0" borderId="21" xfId="0" applyFont="1" applyBorder="1" applyAlignment="1">
      <alignment horizontal="center" vertical="center"/>
    </xf>
    <xf numFmtId="0" fontId="36" fillId="0" borderId="0" xfId="0" applyFont="1" applyBorder="1" applyAlignment="1">
      <alignment horizontal="center" vertical="center"/>
    </xf>
    <xf numFmtId="0" fontId="36" fillId="0" borderId="18" xfId="0" applyFont="1" applyBorder="1" applyAlignment="1">
      <alignment horizontal="center" vertical="center"/>
    </xf>
    <xf numFmtId="0" fontId="72" fillId="0" borderId="15" xfId="0" applyFont="1" applyBorder="1" applyAlignment="1">
      <alignment horizontal="center" vertical="center"/>
    </xf>
    <xf numFmtId="0" fontId="72" fillId="0" borderId="0" xfId="0" applyFont="1" applyBorder="1" applyAlignment="1">
      <alignment horizontal="center" vertical="center"/>
    </xf>
    <xf numFmtId="0" fontId="72" fillId="0" borderId="18" xfId="0" applyFont="1" applyBorder="1" applyAlignment="1">
      <alignment horizontal="center" vertical="center"/>
    </xf>
    <xf numFmtId="177" fontId="15" fillId="23" borderId="11" xfId="0" applyNumberFormat="1" applyFont="1" applyFill="1" applyBorder="1" applyAlignment="1">
      <alignment horizontal="center" vertical="center"/>
    </xf>
    <xf numFmtId="177" fontId="15" fillId="23" borderId="16" xfId="0" applyNumberFormat="1" applyFont="1" applyFill="1" applyBorder="1" applyAlignment="1">
      <alignment horizontal="center" vertical="center"/>
    </xf>
    <xf numFmtId="177" fontId="15" fillId="23" borderId="10" xfId="0" applyNumberFormat="1" applyFont="1" applyFill="1" applyBorder="1" applyAlignment="1">
      <alignment horizontal="center" vertical="center"/>
    </xf>
    <xf numFmtId="0" fontId="53" fillId="27" borderId="0" xfId="0" applyFont="1" applyFill="1" applyBorder="1" applyAlignment="1">
      <alignment horizontal="center" vertical="center"/>
    </xf>
    <xf numFmtId="0" fontId="11" fillId="0" borderId="0" xfId="0" applyFont="1" applyBorder="1" applyAlignment="1">
      <alignment horizontal="center" vertical="center"/>
    </xf>
    <xf numFmtId="0" fontId="75" fillId="0" borderId="0" xfId="0" applyFont="1" applyBorder="1" applyAlignment="1">
      <alignment horizontal="center" vertical="center"/>
    </xf>
    <xf numFmtId="0" fontId="10" fillId="0" borderId="0" xfId="0" applyFont="1" applyBorder="1" applyAlignment="1">
      <alignment horizontal="center" vertical="center"/>
    </xf>
    <xf numFmtId="0" fontId="53" fillId="21" borderId="42" xfId="132" applyFont="1" applyFill="1" applyBorder="1" applyAlignment="1">
      <alignment horizontal="center" vertical="center"/>
    </xf>
    <xf numFmtId="0" fontId="53" fillId="21" borderId="0" xfId="132" applyFont="1" applyFill="1" applyBorder="1" applyAlignment="1">
      <alignment horizontal="center" vertical="center"/>
    </xf>
    <xf numFmtId="0" fontId="10" fillId="0" borderId="0" xfId="132" applyFont="1" applyBorder="1" applyAlignment="1">
      <alignment horizontal="center" vertical="center"/>
    </xf>
    <xf numFmtId="0" fontId="11" fillId="0" borderId="0" xfId="132" applyFont="1" applyBorder="1" applyAlignment="1">
      <alignment horizontal="center" vertical="center"/>
    </xf>
    <xf numFmtId="0" fontId="88" fillId="0" borderId="35" xfId="132" applyFont="1" applyFill="1" applyBorder="1" applyAlignment="1">
      <alignment horizontal="center" vertical="center"/>
    </xf>
    <xf numFmtId="0" fontId="88" fillId="0" borderId="27" xfId="132" applyFont="1" applyFill="1" applyBorder="1" applyAlignment="1">
      <alignment horizontal="center" vertical="center"/>
    </xf>
    <xf numFmtId="0" fontId="88" fillId="0" borderId="37" xfId="132" applyFont="1" applyFill="1" applyBorder="1" applyAlignment="1">
      <alignment horizontal="center" vertical="center"/>
    </xf>
    <xf numFmtId="0" fontId="88" fillId="0" borderId="36" xfId="132" applyFont="1" applyFill="1" applyBorder="1" applyAlignment="1">
      <alignment horizontal="center" vertical="center"/>
    </xf>
    <xf numFmtId="0" fontId="88" fillId="0" borderId="31" xfId="132" applyFont="1" applyFill="1" applyBorder="1" applyAlignment="1">
      <alignment horizontal="center" vertical="center"/>
    </xf>
    <xf numFmtId="0" fontId="88" fillId="0" borderId="30" xfId="132" applyFont="1" applyFill="1" applyBorder="1" applyAlignment="1">
      <alignment horizontal="center" vertical="center"/>
    </xf>
    <xf numFmtId="0" fontId="88" fillId="0" borderId="34" xfId="132" applyFont="1" applyFill="1" applyBorder="1" applyAlignment="1">
      <alignment horizontal="center" vertical="center"/>
    </xf>
    <xf numFmtId="0" fontId="88" fillId="0" borderId="33" xfId="132" applyFont="1" applyFill="1" applyBorder="1" applyAlignment="1">
      <alignment horizontal="center" vertical="center"/>
    </xf>
    <xf numFmtId="0" fontId="88" fillId="0" borderId="32" xfId="132" applyFont="1" applyFill="1" applyBorder="1" applyAlignment="1">
      <alignment horizontal="center" vertical="center"/>
    </xf>
    <xf numFmtId="4" fontId="90" fillId="0" borderId="29" xfId="0" applyNumberFormat="1" applyFont="1" applyBorder="1" applyAlignment="1">
      <alignment horizontal="center" vertical="top"/>
    </xf>
    <xf numFmtId="0" fontId="41" fillId="0" borderId="29" xfId="0" applyFont="1" applyBorder="1" applyAlignment="1">
      <alignment horizontal="center" vertical="center"/>
    </xf>
    <xf numFmtId="0" fontId="10" fillId="32" borderId="25" xfId="132" applyFont="1" applyFill="1" applyBorder="1" applyAlignment="1">
      <alignment horizontal="left" vertical="distributed" wrapText="1"/>
    </xf>
    <xf numFmtId="0" fontId="11" fillId="32" borderId="24" xfId="132" applyFont="1" applyFill="1" applyBorder="1" applyAlignment="1">
      <alignment horizontal="left" vertical="distributed" wrapText="1"/>
    </xf>
    <xf numFmtId="0" fontId="11" fillId="32" borderId="23" xfId="132" applyFont="1" applyFill="1" applyBorder="1" applyAlignment="1">
      <alignment horizontal="left" vertical="distributed" wrapText="1"/>
    </xf>
    <xf numFmtId="0" fontId="32" fillId="28" borderId="25" xfId="132" applyFont="1" applyFill="1" applyBorder="1" applyAlignment="1">
      <alignment horizontal="left" vertical="top" wrapText="1"/>
    </xf>
    <xf numFmtId="0" fontId="12" fillId="28" borderId="24" xfId="132" applyFont="1" applyFill="1" applyBorder="1" applyAlignment="1">
      <alignment horizontal="left" vertical="top" wrapText="1"/>
    </xf>
    <xf numFmtId="0" fontId="12" fillId="28" borderId="23" xfId="132" applyFont="1" applyFill="1" applyBorder="1" applyAlignment="1">
      <alignment horizontal="left" vertical="top" wrapText="1"/>
    </xf>
    <xf numFmtId="0" fontId="10" fillId="32" borderId="24" xfId="132" applyFont="1" applyFill="1" applyBorder="1" applyAlignment="1">
      <alignment horizontal="left" vertical="distributed" wrapText="1"/>
    </xf>
    <xf numFmtId="0" fontId="10" fillId="32" borderId="23" xfId="132" applyFont="1" applyFill="1" applyBorder="1" applyAlignment="1">
      <alignment horizontal="left" vertical="distributed" wrapText="1"/>
    </xf>
    <xf numFmtId="0" fontId="85" fillId="20" borderId="16" xfId="132" applyNumberFormat="1" applyFont="1" applyFill="1" applyBorder="1" applyAlignment="1">
      <alignment horizontal="left" vertical="center"/>
    </xf>
    <xf numFmtId="0" fontId="85" fillId="20" borderId="22" xfId="132" applyNumberFormat="1" applyFont="1" applyFill="1" applyBorder="1" applyAlignment="1">
      <alignment horizontal="left" vertical="center"/>
    </xf>
    <xf numFmtId="0" fontId="85" fillId="20" borderId="10" xfId="132" applyNumberFormat="1" applyFont="1" applyFill="1" applyBorder="1" applyAlignment="1">
      <alignment horizontal="left" vertical="center"/>
    </xf>
    <xf numFmtId="0" fontId="12" fillId="28" borderId="26" xfId="132" applyFont="1" applyFill="1" applyBorder="1" applyAlignment="1">
      <alignment horizontal="left" vertical="distributed" wrapText="1"/>
    </xf>
    <xf numFmtId="0" fontId="32" fillId="28" borderId="25" xfId="132" applyFont="1" applyFill="1" applyBorder="1" applyAlignment="1">
      <alignment horizontal="left" vertical="center" wrapText="1"/>
    </xf>
    <xf numFmtId="0" fontId="12" fillId="28" borderId="24" xfId="132" applyFont="1" applyFill="1" applyBorder="1" applyAlignment="1">
      <alignment horizontal="left" vertical="center" wrapText="1"/>
    </xf>
    <xf numFmtId="0" fontId="12" fillId="28" borderId="23" xfId="132" applyFont="1" applyFill="1" applyBorder="1" applyAlignment="1">
      <alignment horizontal="left" vertical="center" wrapText="1"/>
    </xf>
    <xf numFmtId="0" fontId="32" fillId="28" borderId="24" xfId="132" applyFont="1" applyFill="1" applyBorder="1" applyAlignment="1">
      <alignment horizontal="left" vertical="top" wrapText="1"/>
    </xf>
    <xf numFmtId="0" fontId="32" fillId="28" borderId="23" xfId="132" applyFont="1" applyFill="1" applyBorder="1" applyAlignment="1">
      <alignment horizontal="left" vertical="top" wrapText="1"/>
    </xf>
    <xf numFmtId="4" fontId="90" fillId="0" borderId="11" xfId="133" applyNumberFormat="1" applyFont="1" applyBorder="1" applyAlignment="1">
      <alignment horizontal="center" vertical="center" wrapText="1"/>
    </xf>
    <xf numFmtId="4" fontId="90" fillId="0" borderId="11" xfId="133" applyNumberFormat="1" applyFont="1" applyBorder="1" applyAlignment="1">
      <alignment horizontal="center" vertical="center"/>
    </xf>
    <xf numFmtId="182" fontId="83" fillId="31" borderId="16" xfId="0" applyNumberFormat="1" applyFont="1" applyFill="1" applyBorder="1" applyAlignment="1">
      <alignment horizontal="center" vertical="center" wrapText="1"/>
    </xf>
    <xf numFmtId="182" fontId="83" fillId="31" borderId="22" xfId="0" applyNumberFormat="1" applyFont="1" applyFill="1" applyBorder="1" applyAlignment="1">
      <alignment horizontal="center" vertical="center" wrapText="1"/>
    </xf>
    <xf numFmtId="182" fontId="83" fillId="31" borderId="10" xfId="0" applyNumberFormat="1" applyFont="1" applyFill="1" applyBorder="1" applyAlignment="1">
      <alignment horizontal="center" vertical="center" wrapText="1"/>
    </xf>
    <xf numFmtId="182" fontId="96" fillId="31" borderId="16" xfId="0" applyNumberFormat="1" applyFont="1" applyFill="1" applyBorder="1" applyAlignment="1">
      <alignment horizontal="center" vertical="center" wrapText="1"/>
    </xf>
    <xf numFmtId="4" fontId="90" fillId="0" borderId="16" xfId="133" applyNumberFormat="1" applyFont="1" applyBorder="1" applyAlignment="1">
      <alignment horizontal="center" vertical="center" wrapText="1"/>
    </xf>
    <xf numFmtId="4" fontId="90" fillId="0" borderId="22" xfId="133" applyNumberFormat="1" applyFont="1" applyBorder="1" applyAlignment="1">
      <alignment horizontal="center" vertical="center" wrapText="1"/>
    </xf>
    <xf numFmtId="4" fontId="90" fillId="0" borderId="10" xfId="133" applyNumberFormat="1" applyFont="1" applyBorder="1" applyAlignment="1">
      <alignment horizontal="center" vertical="center" wrapText="1"/>
    </xf>
    <xf numFmtId="182" fontId="95" fillId="31" borderId="16" xfId="0" applyNumberFormat="1" applyFont="1" applyFill="1" applyBorder="1" applyAlignment="1">
      <alignment horizontal="center" vertical="center" wrapText="1"/>
    </xf>
    <xf numFmtId="182" fontId="91" fillId="31" borderId="22" xfId="0" applyNumberFormat="1" applyFont="1" applyFill="1" applyBorder="1" applyAlignment="1">
      <alignment horizontal="center" vertical="center" wrapText="1"/>
    </xf>
    <xf numFmtId="182" fontId="91" fillId="31" borderId="10" xfId="0" applyNumberFormat="1" applyFont="1" applyFill="1" applyBorder="1" applyAlignment="1">
      <alignment horizontal="center" vertical="center" wrapText="1"/>
    </xf>
    <xf numFmtId="0" fontId="0" fillId="0" borderId="0" xfId="0" applyAlignment="1">
      <alignment horizontal="center" vertical="center"/>
    </xf>
    <xf numFmtId="0" fontId="0" fillId="0" borderId="19" xfId="0" applyBorder="1" applyAlignment="1">
      <alignment horizontal="center" vertical="center"/>
    </xf>
    <xf numFmtId="0" fontId="40" fillId="0" borderId="11" xfId="0" applyFont="1" applyBorder="1" applyAlignment="1">
      <alignment horizontal="left" vertical="center" wrapText="1"/>
    </xf>
    <xf numFmtId="0" fontId="40" fillId="0" borderId="11" xfId="0" applyFont="1" applyBorder="1" applyAlignment="1">
      <alignment horizontal="center" vertical="center" wrapText="1"/>
    </xf>
    <xf numFmtId="0" fontId="40" fillId="0" borderId="11" xfId="0" applyFont="1" applyBorder="1" applyAlignment="1">
      <alignment horizontal="center" vertical="center"/>
    </xf>
    <xf numFmtId="0" fontId="32" fillId="0" borderId="11" xfId="0" applyFont="1" applyBorder="1" applyAlignment="1">
      <alignment horizontal="center" vertical="center"/>
    </xf>
    <xf numFmtId="0" fontId="40" fillId="0" borderId="16" xfId="0" applyFont="1" applyBorder="1" applyAlignment="1">
      <alignment horizontal="left" vertical="center" wrapText="1"/>
    </xf>
    <xf numFmtId="0" fontId="40" fillId="0" borderId="22" xfId="0" applyFont="1" applyBorder="1" applyAlignment="1">
      <alignment horizontal="left" vertical="center" wrapText="1"/>
    </xf>
    <xf numFmtId="0" fontId="40" fillId="0" borderId="10" xfId="0" applyFont="1" applyBorder="1" applyAlignment="1">
      <alignment horizontal="left" vertical="center" wrapText="1"/>
    </xf>
    <xf numFmtId="4" fontId="32" fillId="0" borderId="0" xfId="0" applyNumberFormat="1" applyFont="1" applyAlignment="1">
      <alignment horizontal="center" vertical="center"/>
    </xf>
  </cellXfs>
  <cellStyles count="135">
    <cellStyle name="_x000a_386grabber=M" xfId="1"/>
    <cellStyle name="_x000a_386grabber=M 2" xfId="2"/>
    <cellStyle name="_x000a_386grabber=M 2 2" xfId="3"/>
    <cellStyle name="_x000a_386grabber=M 3" xfId="4"/>
    <cellStyle name="?" xfId="5"/>
    <cellStyle name="? 2" xfId="6"/>
    <cellStyle name="?_Sheet2" xfId="7"/>
    <cellStyle name="?_市场表现" xfId="8"/>
    <cellStyle name="?_水泥价格-区域" xfId="9"/>
    <cellStyle name="?_重点公司估值" xfId="10"/>
    <cellStyle name="_申银万国--煤炭行业数据库--价格、产量、消费、库存、运输、进出口、相关行业 2011-3-7" xfId="11"/>
    <cellStyle name="20% - Accent1" xfId="12"/>
    <cellStyle name="20% - Accent1 2" xfId="13"/>
    <cellStyle name="20% - Accent2" xfId="14"/>
    <cellStyle name="20% - Accent2 2" xfId="15"/>
    <cellStyle name="20% - Accent3" xfId="16"/>
    <cellStyle name="20% - Accent3 2" xfId="17"/>
    <cellStyle name="20% - Accent4" xfId="18"/>
    <cellStyle name="20% - Accent4 2" xfId="19"/>
    <cellStyle name="20% - Accent5" xfId="20"/>
    <cellStyle name="20% - Accent5 2" xfId="21"/>
    <cellStyle name="20% - Accent6" xfId="22"/>
    <cellStyle name="20% - Accent6 2" xfId="23"/>
    <cellStyle name="40% - Accent1" xfId="24"/>
    <cellStyle name="40% - Accent1 2" xfId="25"/>
    <cellStyle name="40% - Accent2" xfId="26"/>
    <cellStyle name="40% - Accent2 2" xfId="27"/>
    <cellStyle name="40% - Accent3" xfId="28"/>
    <cellStyle name="40% - Accent3 2" xfId="29"/>
    <cellStyle name="40% - Accent4" xfId="30"/>
    <cellStyle name="40% - Accent4 2" xfId="31"/>
    <cellStyle name="40% - Accent5" xfId="32"/>
    <cellStyle name="40% - Accent5 2" xfId="33"/>
    <cellStyle name="40% - Accent6" xfId="34"/>
    <cellStyle name="40% - Accent6 2" xfId="35"/>
    <cellStyle name="60% - Accent1" xfId="36"/>
    <cellStyle name="60% - Accent1 2" xfId="37"/>
    <cellStyle name="60% - Accent2" xfId="38"/>
    <cellStyle name="60% - Accent2 2" xfId="39"/>
    <cellStyle name="60% - Accent3" xfId="40"/>
    <cellStyle name="60% - Accent3 2" xfId="41"/>
    <cellStyle name="60% - Accent4" xfId="42"/>
    <cellStyle name="60% - Accent4 2" xfId="43"/>
    <cellStyle name="60% - Accent5" xfId="44"/>
    <cellStyle name="60% - Accent5 2" xfId="45"/>
    <cellStyle name="60% - Accent6" xfId="46"/>
    <cellStyle name="60% - Accent6 2" xfId="47"/>
    <cellStyle name="Accent1" xfId="48"/>
    <cellStyle name="Accent1 2" xfId="49"/>
    <cellStyle name="Accent2" xfId="50"/>
    <cellStyle name="Accent2 2" xfId="51"/>
    <cellStyle name="Accent3" xfId="52"/>
    <cellStyle name="Accent3 2" xfId="53"/>
    <cellStyle name="Accent4" xfId="54"/>
    <cellStyle name="Accent4 2" xfId="55"/>
    <cellStyle name="Accent5" xfId="56"/>
    <cellStyle name="Accent5 2" xfId="57"/>
    <cellStyle name="Accent6" xfId="58"/>
    <cellStyle name="Accent6 2" xfId="59"/>
    <cellStyle name="AFE" xfId="60"/>
    <cellStyle name="Bad" xfId="61"/>
    <cellStyle name="Bad 2" xfId="62"/>
    <cellStyle name="Calculation" xfId="63"/>
    <cellStyle name="Calculation 2" xfId="64"/>
    <cellStyle name="Check Cell" xfId="65"/>
    <cellStyle name="Check Cell 2" xfId="66"/>
    <cellStyle name="Explanatory Text" xfId="67"/>
    <cellStyle name="Explanatory Text 2" xfId="68"/>
    <cellStyle name="Good" xfId="69"/>
    <cellStyle name="Good 2" xfId="70"/>
    <cellStyle name="Heading 1" xfId="71"/>
    <cellStyle name="Heading 1 2" xfId="72"/>
    <cellStyle name="Heading 2" xfId="73"/>
    <cellStyle name="Heading 2 2" xfId="74"/>
    <cellStyle name="Heading 3" xfId="75"/>
    <cellStyle name="Heading 3 2" xfId="76"/>
    <cellStyle name="Heading 4" xfId="77"/>
    <cellStyle name="Heading 4 2" xfId="78"/>
    <cellStyle name="Input" xfId="79"/>
    <cellStyle name="Input 2" xfId="80"/>
    <cellStyle name="Linked Cell" xfId="81"/>
    <cellStyle name="Linked Cell 2" xfId="82"/>
    <cellStyle name="Neutral" xfId="83"/>
    <cellStyle name="Neutral 2" xfId="84"/>
    <cellStyle name="Note" xfId="85"/>
    <cellStyle name="Note 2" xfId="86"/>
    <cellStyle name="Output" xfId="87"/>
    <cellStyle name="Output 2" xfId="88"/>
    <cellStyle name="Title" xfId="89"/>
    <cellStyle name="Title 2" xfId="90"/>
    <cellStyle name="Total" xfId="91"/>
    <cellStyle name="Total 2" xfId="92"/>
    <cellStyle name="Warning Text" xfId="93"/>
    <cellStyle name="Warning Text 2" xfId="94"/>
    <cellStyle name="差_Sheet1" xfId="95"/>
    <cellStyle name="差_Sheet1 2" xfId="96"/>
    <cellStyle name="差_Sheet2" xfId="97"/>
    <cellStyle name="差_Sheet2 2" xfId="98"/>
    <cellStyle name="差_Sheet4" xfId="99"/>
    <cellStyle name="差_Sheet4 2" xfId="100"/>
    <cellStyle name="差_国内钢铁产量" xfId="101"/>
    <cellStyle name="差_国内钢铁产量 2" xfId="102"/>
    <cellStyle name="差_市场表现" xfId="103"/>
    <cellStyle name="差_市场表现 2" xfId="104"/>
    <cellStyle name="差_水泥价格-区域" xfId="105"/>
    <cellStyle name="差_水泥价格-区域 2" xfId="106"/>
    <cellStyle name="差_重点公司估值" xfId="107"/>
    <cellStyle name="差_重点公司估值 2" xfId="108"/>
    <cellStyle name="常规" xfId="0" builtinId="0"/>
    <cellStyle name="常规 17" xfId="131"/>
    <cellStyle name="常规 2" xfId="109"/>
    <cellStyle name="常规 2 2" xfId="110"/>
    <cellStyle name="常规 2 3" xfId="111"/>
    <cellStyle name="常规 2 4" xfId="112"/>
    <cellStyle name="常规 3" xfId="113"/>
    <cellStyle name="常规 4" xfId="114"/>
    <cellStyle name="常规 5" xfId="132"/>
    <cellStyle name="常规 6" xfId="133"/>
    <cellStyle name="常规 7" xfId="134"/>
    <cellStyle name="常规_钢铁公司估值比较" xfId="115"/>
    <cellStyle name="好_Sheet1" xfId="116"/>
    <cellStyle name="好_Sheet1 2" xfId="117"/>
    <cellStyle name="好_Sheet2" xfId="118"/>
    <cellStyle name="好_Sheet2 2" xfId="119"/>
    <cellStyle name="好_Sheet4" xfId="120"/>
    <cellStyle name="好_Sheet4 2" xfId="121"/>
    <cellStyle name="好_国内钢铁产量" xfId="122"/>
    <cellStyle name="好_国内钢铁产量 2" xfId="123"/>
    <cellStyle name="好_市场表现" xfId="124"/>
    <cellStyle name="好_市场表现 2" xfId="125"/>
    <cellStyle name="好_水泥价格-区域" xfId="126"/>
    <cellStyle name="好_水泥价格-区域 2" xfId="127"/>
    <cellStyle name="好_重点公司估值" xfId="128"/>
    <cellStyle name="好_重点公司估值 2" xfId="129"/>
    <cellStyle name="样式 1" xfId="130"/>
  </cellStyles>
  <dxfs count="4">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ill>
        <patternFill>
          <bgColor indexed="47"/>
        </patternFill>
      </fill>
    </dxf>
    <dxf>
      <fill>
        <patternFill>
          <bgColor indexed="46"/>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30303"/>
      <rgbColor rgb="0047A960"/>
      <rgbColor rgb="00003366"/>
      <rgbColor rgb="00FFFF00"/>
      <rgbColor rgb="00FF00FF"/>
      <rgbColor rgb="00E2E2EE"/>
      <rgbColor rgb="00A31D23"/>
      <rgbColor rgb="00008000"/>
      <rgbColor rgb="00000080"/>
      <rgbColor rgb="00808000"/>
      <rgbColor rgb="00800080"/>
      <rgbColor rgb="0078819C"/>
      <rgbColor rgb="00EAEAEA"/>
      <rgbColor rgb="00808080"/>
      <rgbColor rgb="000899DC"/>
      <rgbColor rgb="00993366"/>
      <rgbColor rgb="00FFFFCC"/>
      <rgbColor rgb="00CCFFFF"/>
      <rgbColor rgb="00660066"/>
      <rgbColor rgb="00FF8080"/>
      <rgbColor rgb="000066CC"/>
      <rgbColor rgb="00CCCCFF"/>
      <rgbColor rgb="00212121"/>
      <rgbColor rgb="00FF00FF"/>
      <rgbColor rgb="00FFFF00"/>
      <rgbColor rgb="0000FFFF"/>
      <rgbColor rgb="00800080"/>
      <rgbColor rgb="00800000"/>
      <rgbColor rgb="00008080"/>
      <rgbColor rgb="000000FF"/>
      <rgbColor rgb="007DBEDF"/>
      <rgbColor rgb="00CCFFFF"/>
      <rgbColor rgb="00CCFFCC"/>
      <rgbColor rgb="00FFFF99"/>
      <rgbColor rgb="00CCCC99"/>
      <rgbColor rgb="00FF99CC"/>
      <rgbColor rgb="00CCCCFF"/>
      <rgbColor rgb="00FFCC99"/>
      <rgbColor rgb="00336699"/>
      <rgbColor rgb="00BAB7CD"/>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32169252901966"/>
          <c:y val="5.1579650104712486E-2"/>
          <c:w val="0.85599490440264003"/>
          <c:h val="0.74321463548399747"/>
        </c:manualLayout>
      </c:layout>
      <c:lineChart>
        <c:grouping val="standard"/>
        <c:varyColors val="0"/>
        <c:ser>
          <c:idx val="0"/>
          <c:order val="0"/>
          <c:tx>
            <c:strRef>
              <c:f>市场表现!$P$2</c:f>
              <c:strCache>
                <c:ptCount val="1"/>
                <c:pt idx="0">
                  <c:v>沪深300</c:v>
                </c:pt>
              </c:strCache>
            </c:strRef>
          </c:tx>
          <c:spPr>
            <a:ln w="25400">
              <a:solidFill>
                <a:srgbClr val="00B0F0"/>
              </a:solidFill>
            </a:ln>
          </c:spPr>
          <c:marker>
            <c:symbol val="none"/>
          </c:marker>
          <c:cat>
            <c:numRef>
              <c:f>[0]!zsdate</c:f>
              <c:numCache>
                <c:formatCode>yyyy\-mm\-dd;@</c:formatCode>
                <c:ptCount val="102"/>
                <c:pt idx="0">
                  <c:v>41133</c:v>
                </c:pt>
                <c:pt idx="1">
                  <c:v>41140</c:v>
                </c:pt>
                <c:pt idx="2">
                  <c:v>41147</c:v>
                </c:pt>
                <c:pt idx="3">
                  <c:v>41154</c:v>
                </c:pt>
                <c:pt idx="4">
                  <c:v>41161</c:v>
                </c:pt>
                <c:pt idx="5">
                  <c:v>41168</c:v>
                </c:pt>
                <c:pt idx="6">
                  <c:v>41175</c:v>
                </c:pt>
                <c:pt idx="7">
                  <c:v>41182</c:v>
                </c:pt>
                <c:pt idx="8">
                  <c:v>41196</c:v>
                </c:pt>
                <c:pt idx="9">
                  <c:v>41203</c:v>
                </c:pt>
                <c:pt idx="10">
                  <c:v>41210</c:v>
                </c:pt>
                <c:pt idx="11">
                  <c:v>41217</c:v>
                </c:pt>
                <c:pt idx="12">
                  <c:v>41224</c:v>
                </c:pt>
                <c:pt idx="13">
                  <c:v>41231</c:v>
                </c:pt>
                <c:pt idx="14">
                  <c:v>41238</c:v>
                </c:pt>
                <c:pt idx="15">
                  <c:v>41245</c:v>
                </c:pt>
                <c:pt idx="16">
                  <c:v>41252</c:v>
                </c:pt>
                <c:pt idx="17">
                  <c:v>41259</c:v>
                </c:pt>
                <c:pt idx="18">
                  <c:v>41266</c:v>
                </c:pt>
                <c:pt idx="19">
                  <c:v>41273</c:v>
                </c:pt>
                <c:pt idx="20">
                  <c:v>41280</c:v>
                </c:pt>
                <c:pt idx="21">
                  <c:v>41287</c:v>
                </c:pt>
                <c:pt idx="22">
                  <c:v>41294</c:v>
                </c:pt>
                <c:pt idx="23">
                  <c:v>41301</c:v>
                </c:pt>
                <c:pt idx="24">
                  <c:v>41308</c:v>
                </c:pt>
                <c:pt idx="25">
                  <c:v>41315</c:v>
                </c:pt>
                <c:pt idx="26">
                  <c:v>41329</c:v>
                </c:pt>
                <c:pt idx="27">
                  <c:v>41336</c:v>
                </c:pt>
                <c:pt idx="28">
                  <c:v>41343</c:v>
                </c:pt>
                <c:pt idx="29">
                  <c:v>41350</c:v>
                </c:pt>
                <c:pt idx="30">
                  <c:v>41357</c:v>
                </c:pt>
                <c:pt idx="31">
                  <c:v>41364</c:v>
                </c:pt>
                <c:pt idx="32">
                  <c:v>41371</c:v>
                </c:pt>
                <c:pt idx="33">
                  <c:v>41378</c:v>
                </c:pt>
                <c:pt idx="34">
                  <c:v>41385</c:v>
                </c:pt>
                <c:pt idx="35">
                  <c:v>41392</c:v>
                </c:pt>
                <c:pt idx="36">
                  <c:v>41399</c:v>
                </c:pt>
                <c:pt idx="37">
                  <c:v>41406</c:v>
                </c:pt>
                <c:pt idx="38">
                  <c:v>41413</c:v>
                </c:pt>
                <c:pt idx="39">
                  <c:v>41420</c:v>
                </c:pt>
                <c:pt idx="40">
                  <c:v>41427</c:v>
                </c:pt>
                <c:pt idx="41">
                  <c:v>41434</c:v>
                </c:pt>
                <c:pt idx="42">
                  <c:v>41441</c:v>
                </c:pt>
                <c:pt idx="43">
                  <c:v>41448</c:v>
                </c:pt>
                <c:pt idx="44">
                  <c:v>41455</c:v>
                </c:pt>
                <c:pt idx="45">
                  <c:v>41462</c:v>
                </c:pt>
                <c:pt idx="46">
                  <c:v>41469</c:v>
                </c:pt>
                <c:pt idx="47">
                  <c:v>41476</c:v>
                </c:pt>
                <c:pt idx="48">
                  <c:v>41483</c:v>
                </c:pt>
                <c:pt idx="49">
                  <c:v>41490</c:v>
                </c:pt>
                <c:pt idx="50">
                  <c:v>41497</c:v>
                </c:pt>
                <c:pt idx="51">
                  <c:v>41504</c:v>
                </c:pt>
                <c:pt idx="52">
                  <c:v>41511</c:v>
                </c:pt>
                <c:pt idx="53">
                  <c:v>41518</c:v>
                </c:pt>
                <c:pt idx="54">
                  <c:v>41525</c:v>
                </c:pt>
                <c:pt idx="55">
                  <c:v>41532</c:v>
                </c:pt>
                <c:pt idx="56">
                  <c:v>41539</c:v>
                </c:pt>
                <c:pt idx="57">
                  <c:v>41546</c:v>
                </c:pt>
                <c:pt idx="58">
                  <c:v>41553</c:v>
                </c:pt>
                <c:pt idx="59">
                  <c:v>41560</c:v>
                </c:pt>
                <c:pt idx="60">
                  <c:v>41567</c:v>
                </c:pt>
                <c:pt idx="61">
                  <c:v>41574</c:v>
                </c:pt>
                <c:pt idx="62">
                  <c:v>41581</c:v>
                </c:pt>
                <c:pt idx="63">
                  <c:v>41588</c:v>
                </c:pt>
                <c:pt idx="64">
                  <c:v>41595</c:v>
                </c:pt>
                <c:pt idx="65">
                  <c:v>41602</c:v>
                </c:pt>
                <c:pt idx="66">
                  <c:v>41609</c:v>
                </c:pt>
                <c:pt idx="67">
                  <c:v>41616</c:v>
                </c:pt>
                <c:pt idx="68">
                  <c:v>41623</c:v>
                </c:pt>
                <c:pt idx="69">
                  <c:v>41630</c:v>
                </c:pt>
                <c:pt idx="70">
                  <c:v>41637</c:v>
                </c:pt>
                <c:pt idx="71">
                  <c:v>41644</c:v>
                </c:pt>
                <c:pt idx="72">
                  <c:v>41651</c:v>
                </c:pt>
                <c:pt idx="73">
                  <c:v>41658</c:v>
                </c:pt>
                <c:pt idx="74">
                  <c:v>41665</c:v>
                </c:pt>
                <c:pt idx="75">
                  <c:v>41672</c:v>
                </c:pt>
                <c:pt idx="76">
                  <c:v>41679</c:v>
                </c:pt>
                <c:pt idx="77">
                  <c:v>41686</c:v>
                </c:pt>
                <c:pt idx="78">
                  <c:v>41693</c:v>
                </c:pt>
                <c:pt idx="79">
                  <c:v>41700</c:v>
                </c:pt>
                <c:pt idx="80">
                  <c:v>41707</c:v>
                </c:pt>
                <c:pt idx="81">
                  <c:v>41714</c:v>
                </c:pt>
                <c:pt idx="82">
                  <c:v>41721</c:v>
                </c:pt>
                <c:pt idx="83">
                  <c:v>41728</c:v>
                </c:pt>
                <c:pt idx="84">
                  <c:v>41735</c:v>
                </c:pt>
                <c:pt idx="85">
                  <c:v>41742</c:v>
                </c:pt>
                <c:pt idx="86">
                  <c:v>41749</c:v>
                </c:pt>
                <c:pt idx="87">
                  <c:v>41756</c:v>
                </c:pt>
                <c:pt idx="88">
                  <c:v>41763</c:v>
                </c:pt>
                <c:pt idx="89">
                  <c:v>41770</c:v>
                </c:pt>
                <c:pt idx="90">
                  <c:v>41777</c:v>
                </c:pt>
                <c:pt idx="91">
                  <c:v>41784</c:v>
                </c:pt>
                <c:pt idx="92">
                  <c:v>41791</c:v>
                </c:pt>
                <c:pt idx="93">
                  <c:v>41798</c:v>
                </c:pt>
                <c:pt idx="94">
                  <c:v>41805</c:v>
                </c:pt>
                <c:pt idx="95">
                  <c:v>41812</c:v>
                </c:pt>
                <c:pt idx="96">
                  <c:v>41819</c:v>
                </c:pt>
                <c:pt idx="97">
                  <c:v>41826</c:v>
                </c:pt>
                <c:pt idx="98">
                  <c:v>41833</c:v>
                </c:pt>
                <c:pt idx="99">
                  <c:v>41840</c:v>
                </c:pt>
                <c:pt idx="100">
                  <c:v>41847</c:v>
                </c:pt>
                <c:pt idx="101">
                  <c:v>41854</c:v>
                </c:pt>
              </c:numCache>
            </c:numRef>
          </c:cat>
          <c:val>
            <c:numRef>
              <c:f>[0]!_zs1</c:f>
              <c:numCache>
                <c:formatCode>0.0%</c:formatCode>
                <c:ptCount val="104"/>
                <c:pt idx="0">
                  <c:v>0</c:v>
                </c:pt>
                <c:pt idx="1">
                  <c:v>-3.5951646650006608E-2</c:v>
                </c:pt>
                <c:pt idx="2">
                  <c:v>-5.1702864172157859E-2</c:v>
                </c:pt>
                <c:pt idx="3">
                  <c:v>-8.1209675503833623E-2</c:v>
                </c:pt>
                <c:pt idx="4">
                  <c:v>-3.4408569889125995E-2</c:v>
                </c:pt>
                <c:pt idx="5">
                  <c:v>-3.5090723995948037E-2</c:v>
                </c:pt>
                <c:pt idx="6">
                  <c:v>-8.3628676475184349E-2</c:v>
                </c:pt>
                <c:pt idx="7">
                  <c:v>-4.444002731950103E-2</c:v>
                </c:pt>
                <c:pt idx="8">
                  <c:v>-3.9679116708358553E-2</c:v>
                </c:pt>
                <c:pt idx="9">
                  <c:v>-2.8036658803351044E-2</c:v>
                </c:pt>
                <c:pt idx="10">
                  <c:v>-6.3274898104011656E-2</c:v>
                </c:pt>
                <c:pt idx="11">
                  <c:v>-3.8744436401943472E-2</c:v>
                </c:pt>
                <c:pt idx="12">
                  <c:v>-6.6184783337938091E-2</c:v>
                </c:pt>
                <c:pt idx="13">
                  <c:v>-9.27225366298422E-2</c:v>
                </c:pt>
                <c:pt idx="14">
                  <c:v>-8.6290202608520716E-2</c:v>
                </c:pt>
                <c:pt idx="15">
                  <c:v>-0.10838207797392319</c:v>
                </c:pt>
                <c:pt idx="16">
                  <c:v>-6.3754114489378289E-2</c:v>
                </c:pt>
                <c:pt idx="17">
                  <c:v>-1.8287730685392134E-2</c:v>
                </c:pt>
                <c:pt idx="18">
                  <c:v>-1.1563283023947157E-2</c:v>
                </c:pt>
                <c:pt idx="19">
                  <c:v>3.3460971575800968E-2</c:v>
                </c:pt>
                <c:pt idx="20">
                  <c:v>5.1946222753944005E-2</c:v>
                </c:pt>
                <c:pt idx="21">
                  <c:v>3.4786525768714993E-2</c:v>
                </c:pt>
                <c:pt idx="22">
                  <c:v>8.1545126973590065E-2</c:v>
                </c:pt>
                <c:pt idx="23">
                  <c:v>7.1642016192513314E-2</c:v>
                </c:pt>
                <c:pt idx="24">
                  <c:v>0.14317027058223952</c:v>
                </c:pt>
                <c:pt idx="25">
                  <c:v>0.15500524846119434</c:v>
                </c:pt>
                <c:pt idx="26">
                  <c:v>8.2030594007461488E-2</c:v>
                </c:pt>
                <c:pt idx="27">
                  <c:v>0.11213038352729088</c:v>
                </c:pt>
                <c:pt idx="28">
                  <c:v>8.6332290308452908E-2</c:v>
                </c:pt>
                <c:pt idx="29">
                  <c:v>5.8390224652474343E-2</c:v>
                </c:pt>
                <c:pt idx="30">
                  <c:v>9.1074865683981265E-2</c:v>
                </c:pt>
                <c:pt idx="31">
                  <c:v>3.9725788217194191E-2</c:v>
                </c:pt>
                <c:pt idx="32">
                  <c:v>3.4918622807116106E-2</c:v>
                </c:pt>
                <c:pt idx="33">
                  <c:v>2.5986446093782201E-2</c:v>
                </c:pt>
                <c:pt idx="34">
                  <c:v>5.5870796595146821E-2</c:v>
                </c:pt>
                <c:pt idx="35">
                  <c:v>1.981663930966171E-2</c:v>
                </c:pt>
                <c:pt idx="36">
                  <c:v>3.8821111023601862E-2</c:v>
                </c:pt>
                <c:pt idx="37">
                  <c:v>5.879151628648116E-2</c:v>
                </c:pt>
                <c:pt idx="38">
                  <c:v>8.0132063701608747E-2</c:v>
                </c:pt>
                <c:pt idx="39">
                  <c:v>8.2290620985260521E-2</c:v>
                </c:pt>
                <c:pt idx="40">
                  <c:v>8.6123518648393071E-2</c:v>
                </c:pt>
                <c:pt idx="41">
                  <c:v>3.5174065976011581E-2</c:v>
                </c:pt>
                <c:pt idx="42">
                  <c:v>7.0924025034264648E-3</c:v>
                </c:pt>
                <c:pt idx="43">
                  <c:v>-3.4318977260557659E-2</c:v>
                </c:pt>
                <c:pt idx="44">
                  <c:v>-8.2971941672281835E-2</c:v>
                </c:pt>
                <c:pt idx="45">
                  <c:v>-7.2049975184925397E-2</c:v>
                </c:pt>
                <c:pt idx="46">
                  <c:v>-5.1829543981854798E-2</c:v>
                </c:pt>
                <c:pt idx="47">
                  <c:v>-8.7206130969421425E-2</c:v>
                </c:pt>
                <c:pt idx="48">
                  <c:v>-7.3233848011731384E-2</c:v>
                </c:pt>
                <c:pt idx="49">
                  <c:v>-6.3543259279817077E-2</c:v>
                </c:pt>
                <c:pt idx="50">
                  <c:v>-4.7397000772163467E-2</c:v>
                </c:pt>
                <c:pt idx="51">
                  <c:v>-3.9840383439782023E-2</c:v>
                </c:pt>
                <c:pt idx="52">
                  <c:v>-4.7014044373770436E-2</c:v>
                </c:pt>
                <c:pt idx="53">
                  <c:v>-3.577079455326837E-2</c:v>
                </c:pt>
                <c:pt idx="54">
                  <c:v>-1.7488897806480774E-2</c:v>
                </c:pt>
                <c:pt idx="55">
                  <c:v>3.7150104323323552E-2</c:v>
                </c:pt>
                <c:pt idx="56">
                  <c:v>1.3650999624544413E-2</c:v>
                </c:pt>
                <c:pt idx="57">
                  <c:v>-1.9918733235240182E-3</c:v>
                </c:pt>
                <c:pt idx="58">
                  <c:v>3.8695681343603461E-3</c:v>
                </c:pt>
                <c:pt idx="59">
                  <c:v>2.8651722616221287E-2</c:v>
                </c:pt>
                <c:pt idx="60">
                  <c:v>1.0960720508085942E-2</c:v>
                </c:pt>
                <c:pt idx="61">
                  <c:v>-1.2998015210744729E-2</c:v>
                </c:pt>
                <c:pt idx="62">
                  <c:v>-6.1635561356158108E-3</c:v>
                </c:pt>
                <c:pt idx="63">
                  <c:v>-3.8256469108670088E-2</c:v>
                </c:pt>
                <c:pt idx="64">
                  <c:v>-2.0425869183927969E-2</c:v>
                </c:pt>
                <c:pt idx="65">
                  <c:v>-7.4549401167045559E-4</c:v>
                </c:pt>
                <c:pt idx="66">
                  <c:v>1.6332111123195547E-2</c:v>
                </c:pt>
                <c:pt idx="67">
                  <c:v>2.1892271323149526E-2</c:v>
                </c:pt>
                <c:pt idx="68">
                  <c:v>2.8702977933960927E-3</c:v>
                </c:pt>
                <c:pt idx="69">
                  <c:v>-5.0678174527273967E-2</c:v>
                </c:pt>
                <c:pt idx="70">
                  <c:v>-4.0117912233394226E-2</c:v>
                </c:pt>
                <c:pt idx="71">
                  <c:v>-4.5409711257543006E-2</c:v>
                </c:pt>
                <c:pt idx="72">
                  <c:v>-8.1216759572138919E-2</c:v>
                </c:pt>
                <c:pt idx="73">
                  <c:v>-9.2202482674244246E-2</c:v>
                </c:pt>
                <c:pt idx="74">
                  <c:v>-6.4203744471822422E-2</c:v>
                </c:pt>
                <c:pt idx="75">
                  <c:v>-8.2217280042804597E-2</c:v>
                </c:pt>
                <c:pt idx="76">
                  <c:v>-7.8036429612905689E-2</c:v>
                </c:pt>
                <c:pt idx="77">
                  <c:v>-4.3411170575614055E-2</c:v>
                </c:pt>
                <c:pt idx="78">
                  <c:v>-5.6446272967487165E-2</c:v>
                </c:pt>
                <c:pt idx="79">
                  <c:v>-9.2001211792390181E-2</c:v>
                </c:pt>
                <c:pt idx="80">
                  <c:v>-9.642375396447378E-2</c:v>
                </c:pt>
                <c:pt idx="81">
                  <c:v>-0.11539322204678748</c:v>
                </c:pt>
                <c:pt idx="82">
                  <c:v>-0.10040750061152193</c:v>
                </c:pt>
                <c:pt idx="83">
                  <c:v>-0.10325487936040034</c:v>
                </c:pt>
                <c:pt idx="84">
                  <c:v>-8.9292180730417448E-2</c:v>
                </c:pt>
                <c:pt idx="85">
                  <c:v>-5.3790997482655478E-2</c:v>
                </c:pt>
                <c:pt idx="86">
                  <c:v>-7.303757764868124E-2</c:v>
                </c:pt>
                <c:pt idx="87">
                  <c:v>-9.6645443631443451E-2</c:v>
                </c:pt>
                <c:pt idx="88">
                  <c:v>-0.10046542328766617</c:v>
                </c:pt>
                <c:pt idx="89">
                  <c:v>-0.11077815990075646</c:v>
                </c:pt>
                <c:pt idx="90">
                  <c:v>-0.10576055599101741</c:v>
                </c:pt>
                <c:pt idx="91">
                  <c:v>-0.10473461621643243</c:v>
                </c:pt>
                <c:pt idx="92">
                  <c:v>-0.10138010151886601</c:v>
                </c:pt>
                <c:pt idx="93">
                  <c:v>-0.11044270843099979</c:v>
                </c:pt>
                <c:pt idx="94">
                  <c:v>-9.3138413110360196E-2</c:v>
                </c:pt>
                <c:pt idx="95">
                  <c:v>-0.10960387140165806</c:v>
                </c:pt>
                <c:pt idx="96">
                  <c:v>-0.10396620316024474</c:v>
                </c:pt>
                <c:pt idx="97">
                  <c:v>-9.2116223724878155E-2</c:v>
                </c:pt>
                <c:pt idx="98">
                  <c:v>-0.10490338372606167</c:v>
                </c:pt>
                <c:pt idx="99">
                  <c:v>-9.8179769484417534E-2</c:v>
                </c:pt>
                <c:pt idx="100">
                  <c:v>-5.804643898471129E-2</c:v>
                </c:pt>
                <c:pt idx="101">
                  <c:v>-2.9315124777529067E-2</c:v>
                </c:pt>
                <c:pt idx="102">
                  <c:v>-2.8593383230176905E-2</c:v>
                </c:pt>
              </c:numCache>
            </c:numRef>
          </c:val>
          <c:smooth val="0"/>
        </c:ser>
        <c:ser>
          <c:idx val="1"/>
          <c:order val="1"/>
          <c:tx>
            <c:strRef>
              <c:f>市场表现!$Q$2</c:f>
              <c:strCache>
                <c:ptCount val="1"/>
                <c:pt idx="0">
                  <c:v>通信(中信)</c:v>
                </c:pt>
              </c:strCache>
            </c:strRef>
          </c:tx>
          <c:spPr>
            <a:ln w="25400">
              <a:solidFill>
                <a:srgbClr val="212121"/>
              </a:solidFill>
              <a:prstDash val="solid"/>
            </a:ln>
          </c:spPr>
          <c:marker>
            <c:symbol val="none"/>
          </c:marker>
          <c:cat>
            <c:numRef>
              <c:f>[0]!zsdate</c:f>
              <c:numCache>
                <c:formatCode>yyyy\-mm\-dd;@</c:formatCode>
                <c:ptCount val="102"/>
                <c:pt idx="0">
                  <c:v>41133</c:v>
                </c:pt>
                <c:pt idx="1">
                  <c:v>41140</c:v>
                </c:pt>
                <c:pt idx="2">
                  <c:v>41147</c:v>
                </c:pt>
                <c:pt idx="3">
                  <c:v>41154</c:v>
                </c:pt>
                <c:pt idx="4">
                  <c:v>41161</c:v>
                </c:pt>
                <c:pt idx="5">
                  <c:v>41168</c:v>
                </c:pt>
                <c:pt idx="6">
                  <c:v>41175</c:v>
                </c:pt>
                <c:pt idx="7">
                  <c:v>41182</c:v>
                </c:pt>
                <c:pt idx="8">
                  <c:v>41196</c:v>
                </c:pt>
                <c:pt idx="9">
                  <c:v>41203</c:v>
                </c:pt>
                <c:pt idx="10">
                  <c:v>41210</c:v>
                </c:pt>
                <c:pt idx="11">
                  <c:v>41217</c:v>
                </c:pt>
                <c:pt idx="12">
                  <c:v>41224</c:v>
                </c:pt>
                <c:pt idx="13">
                  <c:v>41231</c:v>
                </c:pt>
                <c:pt idx="14">
                  <c:v>41238</c:v>
                </c:pt>
                <c:pt idx="15">
                  <c:v>41245</c:v>
                </c:pt>
                <c:pt idx="16">
                  <c:v>41252</c:v>
                </c:pt>
                <c:pt idx="17">
                  <c:v>41259</c:v>
                </c:pt>
                <c:pt idx="18">
                  <c:v>41266</c:v>
                </c:pt>
                <c:pt idx="19">
                  <c:v>41273</c:v>
                </c:pt>
                <c:pt idx="20">
                  <c:v>41280</c:v>
                </c:pt>
                <c:pt idx="21">
                  <c:v>41287</c:v>
                </c:pt>
                <c:pt idx="22">
                  <c:v>41294</c:v>
                </c:pt>
                <c:pt idx="23">
                  <c:v>41301</c:v>
                </c:pt>
                <c:pt idx="24">
                  <c:v>41308</c:v>
                </c:pt>
                <c:pt idx="25">
                  <c:v>41315</c:v>
                </c:pt>
                <c:pt idx="26">
                  <c:v>41329</c:v>
                </c:pt>
                <c:pt idx="27">
                  <c:v>41336</c:v>
                </c:pt>
                <c:pt idx="28">
                  <c:v>41343</c:v>
                </c:pt>
                <c:pt idx="29">
                  <c:v>41350</c:v>
                </c:pt>
                <c:pt idx="30">
                  <c:v>41357</c:v>
                </c:pt>
                <c:pt idx="31">
                  <c:v>41364</c:v>
                </c:pt>
                <c:pt idx="32">
                  <c:v>41371</c:v>
                </c:pt>
                <c:pt idx="33">
                  <c:v>41378</c:v>
                </c:pt>
                <c:pt idx="34">
                  <c:v>41385</c:v>
                </c:pt>
                <c:pt idx="35">
                  <c:v>41392</c:v>
                </c:pt>
                <c:pt idx="36">
                  <c:v>41399</c:v>
                </c:pt>
                <c:pt idx="37">
                  <c:v>41406</c:v>
                </c:pt>
                <c:pt idx="38">
                  <c:v>41413</c:v>
                </c:pt>
                <c:pt idx="39">
                  <c:v>41420</c:v>
                </c:pt>
                <c:pt idx="40">
                  <c:v>41427</c:v>
                </c:pt>
                <c:pt idx="41">
                  <c:v>41434</c:v>
                </c:pt>
                <c:pt idx="42">
                  <c:v>41441</c:v>
                </c:pt>
                <c:pt idx="43">
                  <c:v>41448</c:v>
                </c:pt>
                <c:pt idx="44">
                  <c:v>41455</c:v>
                </c:pt>
                <c:pt idx="45">
                  <c:v>41462</c:v>
                </c:pt>
                <c:pt idx="46">
                  <c:v>41469</c:v>
                </c:pt>
                <c:pt idx="47">
                  <c:v>41476</c:v>
                </c:pt>
                <c:pt idx="48">
                  <c:v>41483</c:v>
                </c:pt>
                <c:pt idx="49">
                  <c:v>41490</c:v>
                </c:pt>
                <c:pt idx="50">
                  <c:v>41497</c:v>
                </c:pt>
                <c:pt idx="51">
                  <c:v>41504</c:v>
                </c:pt>
                <c:pt idx="52">
                  <c:v>41511</c:v>
                </c:pt>
                <c:pt idx="53">
                  <c:v>41518</c:v>
                </c:pt>
                <c:pt idx="54">
                  <c:v>41525</c:v>
                </c:pt>
                <c:pt idx="55">
                  <c:v>41532</c:v>
                </c:pt>
                <c:pt idx="56">
                  <c:v>41539</c:v>
                </c:pt>
                <c:pt idx="57">
                  <c:v>41546</c:v>
                </c:pt>
                <c:pt idx="58">
                  <c:v>41553</c:v>
                </c:pt>
                <c:pt idx="59">
                  <c:v>41560</c:v>
                </c:pt>
                <c:pt idx="60">
                  <c:v>41567</c:v>
                </c:pt>
                <c:pt idx="61">
                  <c:v>41574</c:v>
                </c:pt>
                <c:pt idx="62">
                  <c:v>41581</c:v>
                </c:pt>
                <c:pt idx="63">
                  <c:v>41588</c:v>
                </c:pt>
                <c:pt idx="64">
                  <c:v>41595</c:v>
                </c:pt>
                <c:pt idx="65">
                  <c:v>41602</c:v>
                </c:pt>
                <c:pt idx="66">
                  <c:v>41609</c:v>
                </c:pt>
                <c:pt idx="67">
                  <c:v>41616</c:v>
                </c:pt>
                <c:pt idx="68">
                  <c:v>41623</c:v>
                </c:pt>
                <c:pt idx="69">
                  <c:v>41630</c:v>
                </c:pt>
                <c:pt idx="70">
                  <c:v>41637</c:v>
                </c:pt>
                <c:pt idx="71">
                  <c:v>41644</c:v>
                </c:pt>
                <c:pt idx="72">
                  <c:v>41651</c:v>
                </c:pt>
                <c:pt idx="73">
                  <c:v>41658</c:v>
                </c:pt>
                <c:pt idx="74">
                  <c:v>41665</c:v>
                </c:pt>
                <c:pt idx="75">
                  <c:v>41672</c:v>
                </c:pt>
                <c:pt idx="76">
                  <c:v>41679</c:v>
                </c:pt>
                <c:pt idx="77">
                  <c:v>41686</c:v>
                </c:pt>
                <c:pt idx="78">
                  <c:v>41693</c:v>
                </c:pt>
                <c:pt idx="79">
                  <c:v>41700</c:v>
                </c:pt>
                <c:pt idx="80">
                  <c:v>41707</c:v>
                </c:pt>
                <c:pt idx="81">
                  <c:v>41714</c:v>
                </c:pt>
                <c:pt idx="82">
                  <c:v>41721</c:v>
                </c:pt>
                <c:pt idx="83">
                  <c:v>41728</c:v>
                </c:pt>
                <c:pt idx="84">
                  <c:v>41735</c:v>
                </c:pt>
                <c:pt idx="85">
                  <c:v>41742</c:v>
                </c:pt>
                <c:pt idx="86">
                  <c:v>41749</c:v>
                </c:pt>
                <c:pt idx="87">
                  <c:v>41756</c:v>
                </c:pt>
                <c:pt idx="88">
                  <c:v>41763</c:v>
                </c:pt>
                <c:pt idx="89">
                  <c:v>41770</c:v>
                </c:pt>
                <c:pt idx="90">
                  <c:v>41777</c:v>
                </c:pt>
                <c:pt idx="91">
                  <c:v>41784</c:v>
                </c:pt>
                <c:pt idx="92">
                  <c:v>41791</c:v>
                </c:pt>
                <c:pt idx="93">
                  <c:v>41798</c:v>
                </c:pt>
                <c:pt idx="94">
                  <c:v>41805</c:v>
                </c:pt>
                <c:pt idx="95">
                  <c:v>41812</c:v>
                </c:pt>
                <c:pt idx="96">
                  <c:v>41819</c:v>
                </c:pt>
                <c:pt idx="97">
                  <c:v>41826</c:v>
                </c:pt>
                <c:pt idx="98">
                  <c:v>41833</c:v>
                </c:pt>
                <c:pt idx="99">
                  <c:v>41840</c:v>
                </c:pt>
                <c:pt idx="100">
                  <c:v>41847</c:v>
                </c:pt>
                <c:pt idx="101">
                  <c:v>41854</c:v>
                </c:pt>
              </c:numCache>
            </c:numRef>
          </c:cat>
          <c:val>
            <c:numRef>
              <c:f>[0]!_zs2</c:f>
              <c:numCache>
                <c:formatCode>0.0%</c:formatCode>
                <c:ptCount val="104"/>
                <c:pt idx="0">
                  <c:v>0</c:v>
                </c:pt>
                <c:pt idx="1">
                  <c:v>-2.5051637041289099E-2</c:v>
                </c:pt>
                <c:pt idx="2">
                  <c:v>-3.7809603615149845E-3</c:v>
                </c:pt>
                <c:pt idx="3">
                  <c:v>-3.1459114116668796E-2</c:v>
                </c:pt>
                <c:pt idx="4">
                  <c:v>2.3800708846589913E-2</c:v>
                </c:pt>
                <c:pt idx="5">
                  <c:v>2.7293805622117029E-2</c:v>
                </c:pt>
                <c:pt idx="6">
                  <c:v>-3.0754020056955822E-2</c:v>
                </c:pt>
                <c:pt idx="7">
                  <c:v>-3.4170285367198794E-3</c:v>
                </c:pt>
                <c:pt idx="8">
                  <c:v>-4.9689223719170394E-3</c:v>
                </c:pt>
                <c:pt idx="9">
                  <c:v>-1.6798932754977347E-2</c:v>
                </c:pt>
                <c:pt idx="10">
                  <c:v>-5.1939151769174963E-2</c:v>
                </c:pt>
                <c:pt idx="11">
                  <c:v>-4.9942042489453997E-2</c:v>
                </c:pt>
                <c:pt idx="12">
                  <c:v>-8.6297063645137895E-2</c:v>
                </c:pt>
                <c:pt idx="13">
                  <c:v>-0.13244682458034474</c:v>
                </c:pt>
                <c:pt idx="14">
                  <c:v>-0.12829996072563765</c:v>
                </c:pt>
                <c:pt idx="15">
                  <c:v>-0.18545290336121756</c:v>
                </c:pt>
                <c:pt idx="16">
                  <c:v>-0.14186631134234051</c:v>
                </c:pt>
                <c:pt idx="17">
                  <c:v>-0.11562404099798218</c:v>
                </c:pt>
                <c:pt idx="18">
                  <c:v>-0.11031325676687731</c:v>
                </c:pt>
                <c:pt idx="19">
                  <c:v>-6.7082837103619175E-2</c:v>
                </c:pt>
                <c:pt idx="20">
                  <c:v>-6.2064623021772625E-2</c:v>
                </c:pt>
                <c:pt idx="21">
                  <c:v>-2.1944351249544858E-2</c:v>
                </c:pt>
                <c:pt idx="22">
                  <c:v>9.3415740592042162E-3</c:v>
                </c:pt>
                <c:pt idx="23">
                  <c:v>-1.8357186810810444E-2</c:v>
                </c:pt>
                <c:pt idx="24">
                  <c:v>1.4925847777659484E-2</c:v>
                </c:pt>
                <c:pt idx="25">
                  <c:v>3.9795964121995375E-2</c:v>
                </c:pt>
                <c:pt idx="26">
                  <c:v>2.837841404718322E-2</c:v>
                </c:pt>
                <c:pt idx="27">
                  <c:v>5.7844235016512702E-2</c:v>
                </c:pt>
                <c:pt idx="28">
                  <c:v>7.3650909750059057E-2</c:v>
                </c:pt>
                <c:pt idx="29">
                  <c:v>5.6098863269566923E-2</c:v>
                </c:pt>
                <c:pt idx="30">
                  <c:v>8.9270085179254943E-2</c:v>
                </c:pt>
                <c:pt idx="31">
                  <c:v>7.1897714931731027E-2</c:v>
                </c:pt>
                <c:pt idx="32">
                  <c:v>5.4059712931441517E-2</c:v>
                </c:pt>
                <c:pt idx="33">
                  <c:v>5.4445523915224614E-2</c:v>
                </c:pt>
                <c:pt idx="34">
                  <c:v>8.58908999553194E-2</c:v>
                </c:pt>
                <c:pt idx="35">
                  <c:v>9.0470958437548044E-2</c:v>
                </c:pt>
                <c:pt idx="36">
                  <c:v>0.13510520599959608</c:v>
                </c:pt>
                <c:pt idx="37">
                  <c:v>0.18393726278364597</c:v>
                </c:pt>
                <c:pt idx="38">
                  <c:v>0.24137438007724499</c:v>
                </c:pt>
                <c:pt idx="39">
                  <c:v>0.2761836132095421</c:v>
                </c:pt>
                <c:pt idx="40">
                  <c:v>0.26624608647673997</c:v>
                </c:pt>
                <c:pt idx="41">
                  <c:v>0.19214741719390238</c:v>
                </c:pt>
                <c:pt idx="42">
                  <c:v>0.20207470397148075</c:v>
                </c:pt>
                <c:pt idx="43">
                  <c:v>0.15979570971316992</c:v>
                </c:pt>
                <c:pt idx="44">
                  <c:v>0.14420801737612288</c:v>
                </c:pt>
                <c:pt idx="45">
                  <c:v>0.2034045625042733</c:v>
                </c:pt>
                <c:pt idx="46">
                  <c:v>0.23434430100380177</c:v>
                </c:pt>
                <c:pt idx="47">
                  <c:v>0.28128660903246727</c:v>
                </c:pt>
                <c:pt idx="48">
                  <c:v>0.35407265598043591</c:v>
                </c:pt>
                <c:pt idx="49">
                  <c:v>0.36236581126999279</c:v>
                </c:pt>
                <c:pt idx="50">
                  <c:v>0.37348538500800599</c:v>
                </c:pt>
                <c:pt idx="51">
                  <c:v>0.34120790130209611</c:v>
                </c:pt>
                <c:pt idx="52">
                  <c:v>0.43535621210699782</c:v>
                </c:pt>
                <c:pt idx="53">
                  <c:v>0.37780779095226813</c:v>
                </c:pt>
                <c:pt idx="54">
                  <c:v>0.44871852684569613</c:v>
                </c:pt>
                <c:pt idx="55">
                  <c:v>0.40146832053603942</c:v>
                </c:pt>
                <c:pt idx="56">
                  <c:v>0.41784378980106829</c:v>
                </c:pt>
                <c:pt idx="57">
                  <c:v>0.46457233081415583</c:v>
                </c:pt>
                <c:pt idx="58">
                  <c:v>0.49767498954538736</c:v>
                </c:pt>
                <c:pt idx="59">
                  <c:v>0.57230263837852546</c:v>
                </c:pt>
                <c:pt idx="60">
                  <c:v>0.53577958019363692</c:v>
                </c:pt>
                <c:pt idx="61">
                  <c:v>0.42749796870453438</c:v>
                </c:pt>
                <c:pt idx="62">
                  <c:v>0.36096077492928225</c:v>
                </c:pt>
                <c:pt idx="63">
                  <c:v>0.33485703019037727</c:v>
                </c:pt>
                <c:pt idx="64">
                  <c:v>0.38356302740142056</c:v>
                </c:pt>
                <c:pt idx="65">
                  <c:v>0.44133564633357114</c:v>
                </c:pt>
                <c:pt idx="66">
                  <c:v>0.50042260486016255</c:v>
                </c:pt>
                <c:pt idx="67">
                  <c:v>0.41796813211450301</c:v>
                </c:pt>
                <c:pt idx="68">
                  <c:v>0.42478056443778045</c:v>
                </c:pt>
                <c:pt idx="69">
                  <c:v>0.35439219346519124</c:v>
                </c:pt>
                <c:pt idx="70">
                  <c:v>0.3669496858846033</c:v>
                </c:pt>
                <c:pt idx="71">
                  <c:v>0.40167152958536123</c:v>
                </c:pt>
                <c:pt idx="72">
                  <c:v>0.35989378431537777</c:v>
                </c:pt>
                <c:pt idx="73">
                  <c:v>0.37219088930194988</c:v>
                </c:pt>
                <c:pt idx="74">
                  <c:v>0.47355633326920121</c:v>
                </c:pt>
                <c:pt idx="75">
                  <c:v>0.49364858826952696</c:v>
                </c:pt>
                <c:pt idx="76">
                  <c:v>0.53800031483092159</c:v>
                </c:pt>
                <c:pt idx="77">
                  <c:v>0.56082682868268696</c:v>
                </c:pt>
                <c:pt idx="78">
                  <c:v>0.58030246029234744</c:v>
                </c:pt>
                <c:pt idx="79">
                  <c:v>0.50725717075125321</c:v>
                </c:pt>
                <c:pt idx="80">
                  <c:v>0.5504594146370938</c:v>
                </c:pt>
                <c:pt idx="81">
                  <c:v>0.46414638683815945</c:v>
                </c:pt>
                <c:pt idx="82">
                  <c:v>0.50416018851693978</c:v>
                </c:pt>
                <c:pt idx="83">
                  <c:v>0.424773631797287</c:v>
                </c:pt>
                <c:pt idx="84">
                  <c:v>0.45695774746425943</c:v>
                </c:pt>
                <c:pt idx="85">
                  <c:v>0.50234688961360074</c:v>
                </c:pt>
                <c:pt idx="86">
                  <c:v>0.51730466569885292</c:v>
                </c:pt>
                <c:pt idx="87">
                  <c:v>0.41105813400666857</c:v>
                </c:pt>
                <c:pt idx="88">
                  <c:v>0.41333973595544027</c:v>
                </c:pt>
                <c:pt idx="89">
                  <c:v>0.39343898719846582</c:v>
                </c:pt>
                <c:pt idx="90">
                  <c:v>0.38344421847993893</c:v>
                </c:pt>
                <c:pt idx="91">
                  <c:v>0.43226190116535146</c:v>
                </c:pt>
                <c:pt idx="92">
                  <c:v>0.47309121033408652</c:v>
                </c:pt>
                <c:pt idx="93">
                  <c:v>0.45595893841557378</c:v>
                </c:pt>
                <c:pt idx="94">
                  <c:v>0.49268914898657834</c:v>
                </c:pt>
                <c:pt idx="95">
                  <c:v>0.47651078295906091</c:v>
                </c:pt>
                <c:pt idx="96">
                  <c:v>0.54160096293740434</c:v>
                </c:pt>
                <c:pt idx="97">
                  <c:v>0.59845014143540642</c:v>
                </c:pt>
                <c:pt idx="98">
                  <c:v>0.58983280570002972</c:v>
                </c:pt>
                <c:pt idx="99">
                  <c:v>0.54973390426913893</c:v>
                </c:pt>
                <c:pt idx="100">
                  <c:v>0.538351844225476</c:v>
                </c:pt>
                <c:pt idx="101">
                  <c:v>0.56388183346080267</c:v>
                </c:pt>
                <c:pt idx="102">
                  <c:v>0.6070899287496283</c:v>
                </c:pt>
              </c:numCache>
            </c:numRef>
          </c:val>
          <c:smooth val="0"/>
        </c:ser>
        <c:ser>
          <c:idx val="2"/>
          <c:order val="2"/>
          <c:tx>
            <c:strRef>
              <c:f>市场表现!$R$2</c:f>
              <c:strCache>
                <c:ptCount val="1"/>
                <c:pt idx="0">
                  <c:v>电信运营Ⅱ(中信)</c:v>
                </c:pt>
              </c:strCache>
            </c:strRef>
          </c:tx>
          <c:spPr>
            <a:ln w="25400">
              <a:solidFill>
                <a:schemeClr val="accent2">
                  <a:lumMod val="60000"/>
                  <a:lumOff val="40000"/>
                </a:schemeClr>
              </a:solidFill>
              <a:prstDash val="solid"/>
            </a:ln>
          </c:spPr>
          <c:marker>
            <c:symbol val="none"/>
          </c:marker>
          <c:cat>
            <c:numRef>
              <c:f>[0]!zsdate</c:f>
              <c:numCache>
                <c:formatCode>yyyy\-mm\-dd;@</c:formatCode>
                <c:ptCount val="102"/>
                <c:pt idx="0">
                  <c:v>41133</c:v>
                </c:pt>
                <c:pt idx="1">
                  <c:v>41140</c:v>
                </c:pt>
                <c:pt idx="2">
                  <c:v>41147</c:v>
                </c:pt>
                <c:pt idx="3">
                  <c:v>41154</c:v>
                </c:pt>
                <c:pt idx="4">
                  <c:v>41161</c:v>
                </c:pt>
                <c:pt idx="5">
                  <c:v>41168</c:v>
                </c:pt>
                <c:pt idx="6">
                  <c:v>41175</c:v>
                </c:pt>
                <c:pt idx="7">
                  <c:v>41182</c:v>
                </c:pt>
                <c:pt idx="8">
                  <c:v>41196</c:v>
                </c:pt>
                <c:pt idx="9">
                  <c:v>41203</c:v>
                </c:pt>
                <c:pt idx="10">
                  <c:v>41210</c:v>
                </c:pt>
                <c:pt idx="11">
                  <c:v>41217</c:v>
                </c:pt>
                <c:pt idx="12">
                  <c:v>41224</c:v>
                </c:pt>
                <c:pt idx="13">
                  <c:v>41231</c:v>
                </c:pt>
                <c:pt idx="14">
                  <c:v>41238</c:v>
                </c:pt>
                <c:pt idx="15">
                  <c:v>41245</c:v>
                </c:pt>
                <c:pt idx="16">
                  <c:v>41252</c:v>
                </c:pt>
                <c:pt idx="17">
                  <c:v>41259</c:v>
                </c:pt>
                <c:pt idx="18">
                  <c:v>41266</c:v>
                </c:pt>
                <c:pt idx="19">
                  <c:v>41273</c:v>
                </c:pt>
                <c:pt idx="20">
                  <c:v>41280</c:v>
                </c:pt>
                <c:pt idx="21">
                  <c:v>41287</c:v>
                </c:pt>
                <c:pt idx="22">
                  <c:v>41294</c:v>
                </c:pt>
                <c:pt idx="23">
                  <c:v>41301</c:v>
                </c:pt>
                <c:pt idx="24">
                  <c:v>41308</c:v>
                </c:pt>
                <c:pt idx="25">
                  <c:v>41315</c:v>
                </c:pt>
                <c:pt idx="26">
                  <c:v>41329</c:v>
                </c:pt>
                <c:pt idx="27">
                  <c:v>41336</c:v>
                </c:pt>
                <c:pt idx="28">
                  <c:v>41343</c:v>
                </c:pt>
                <c:pt idx="29">
                  <c:v>41350</c:v>
                </c:pt>
                <c:pt idx="30">
                  <c:v>41357</c:v>
                </c:pt>
                <c:pt idx="31">
                  <c:v>41364</c:v>
                </c:pt>
                <c:pt idx="32">
                  <c:v>41371</c:v>
                </c:pt>
                <c:pt idx="33">
                  <c:v>41378</c:v>
                </c:pt>
                <c:pt idx="34">
                  <c:v>41385</c:v>
                </c:pt>
                <c:pt idx="35">
                  <c:v>41392</c:v>
                </c:pt>
                <c:pt idx="36">
                  <c:v>41399</c:v>
                </c:pt>
                <c:pt idx="37">
                  <c:v>41406</c:v>
                </c:pt>
                <c:pt idx="38">
                  <c:v>41413</c:v>
                </c:pt>
                <c:pt idx="39">
                  <c:v>41420</c:v>
                </c:pt>
                <c:pt idx="40">
                  <c:v>41427</c:v>
                </c:pt>
                <c:pt idx="41">
                  <c:v>41434</c:v>
                </c:pt>
                <c:pt idx="42">
                  <c:v>41441</c:v>
                </c:pt>
                <c:pt idx="43">
                  <c:v>41448</c:v>
                </c:pt>
                <c:pt idx="44">
                  <c:v>41455</c:v>
                </c:pt>
                <c:pt idx="45">
                  <c:v>41462</c:v>
                </c:pt>
                <c:pt idx="46">
                  <c:v>41469</c:v>
                </c:pt>
                <c:pt idx="47">
                  <c:v>41476</c:v>
                </c:pt>
                <c:pt idx="48">
                  <c:v>41483</c:v>
                </c:pt>
                <c:pt idx="49">
                  <c:v>41490</c:v>
                </c:pt>
                <c:pt idx="50">
                  <c:v>41497</c:v>
                </c:pt>
                <c:pt idx="51">
                  <c:v>41504</c:v>
                </c:pt>
                <c:pt idx="52">
                  <c:v>41511</c:v>
                </c:pt>
                <c:pt idx="53">
                  <c:v>41518</c:v>
                </c:pt>
                <c:pt idx="54">
                  <c:v>41525</c:v>
                </c:pt>
                <c:pt idx="55">
                  <c:v>41532</c:v>
                </c:pt>
                <c:pt idx="56">
                  <c:v>41539</c:v>
                </c:pt>
                <c:pt idx="57">
                  <c:v>41546</c:v>
                </c:pt>
                <c:pt idx="58">
                  <c:v>41553</c:v>
                </c:pt>
                <c:pt idx="59">
                  <c:v>41560</c:v>
                </c:pt>
                <c:pt idx="60">
                  <c:v>41567</c:v>
                </c:pt>
                <c:pt idx="61">
                  <c:v>41574</c:v>
                </c:pt>
                <c:pt idx="62">
                  <c:v>41581</c:v>
                </c:pt>
                <c:pt idx="63">
                  <c:v>41588</c:v>
                </c:pt>
                <c:pt idx="64">
                  <c:v>41595</c:v>
                </c:pt>
                <c:pt idx="65">
                  <c:v>41602</c:v>
                </c:pt>
                <c:pt idx="66">
                  <c:v>41609</c:v>
                </c:pt>
                <c:pt idx="67">
                  <c:v>41616</c:v>
                </c:pt>
                <c:pt idx="68">
                  <c:v>41623</c:v>
                </c:pt>
                <c:pt idx="69">
                  <c:v>41630</c:v>
                </c:pt>
                <c:pt idx="70">
                  <c:v>41637</c:v>
                </c:pt>
                <c:pt idx="71">
                  <c:v>41644</c:v>
                </c:pt>
                <c:pt idx="72">
                  <c:v>41651</c:v>
                </c:pt>
                <c:pt idx="73">
                  <c:v>41658</c:v>
                </c:pt>
                <c:pt idx="74">
                  <c:v>41665</c:v>
                </c:pt>
                <c:pt idx="75">
                  <c:v>41672</c:v>
                </c:pt>
                <c:pt idx="76">
                  <c:v>41679</c:v>
                </c:pt>
                <c:pt idx="77">
                  <c:v>41686</c:v>
                </c:pt>
                <c:pt idx="78">
                  <c:v>41693</c:v>
                </c:pt>
                <c:pt idx="79">
                  <c:v>41700</c:v>
                </c:pt>
                <c:pt idx="80">
                  <c:v>41707</c:v>
                </c:pt>
                <c:pt idx="81">
                  <c:v>41714</c:v>
                </c:pt>
                <c:pt idx="82">
                  <c:v>41721</c:v>
                </c:pt>
                <c:pt idx="83">
                  <c:v>41728</c:v>
                </c:pt>
                <c:pt idx="84">
                  <c:v>41735</c:v>
                </c:pt>
                <c:pt idx="85">
                  <c:v>41742</c:v>
                </c:pt>
                <c:pt idx="86">
                  <c:v>41749</c:v>
                </c:pt>
                <c:pt idx="87">
                  <c:v>41756</c:v>
                </c:pt>
                <c:pt idx="88">
                  <c:v>41763</c:v>
                </c:pt>
                <c:pt idx="89">
                  <c:v>41770</c:v>
                </c:pt>
                <c:pt idx="90">
                  <c:v>41777</c:v>
                </c:pt>
                <c:pt idx="91">
                  <c:v>41784</c:v>
                </c:pt>
                <c:pt idx="92">
                  <c:v>41791</c:v>
                </c:pt>
                <c:pt idx="93">
                  <c:v>41798</c:v>
                </c:pt>
                <c:pt idx="94">
                  <c:v>41805</c:v>
                </c:pt>
                <c:pt idx="95">
                  <c:v>41812</c:v>
                </c:pt>
                <c:pt idx="96">
                  <c:v>41819</c:v>
                </c:pt>
                <c:pt idx="97">
                  <c:v>41826</c:v>
                </c:pt>
                <c:pt idx="98">
                  <c:v>41833</c:v>
                </c:pt>
                <c:pt idx="99">
                  <c:v>41840</c:v>
                </c:pt>
                <c:pt idx="100">
                  <c:v>41847</c:v>
                </c:pt>
                <c:pt idx="101">
                  <c:v>41854</c:v>
                </c:pt>
              </c:numCache>
            </c:numRef>
          </c:cat>
          <c:val>
            <c:numRef>
              <c:f>[0]!_zs3</c:f>
              <c:numCache>
                <c:formatCode>0.0%</c:formatCode>
                <c:ptCount val="104"/>
                <c:pt idx="0">
                  <c:v>0</c:v>
                </c:pt>
                <c:pt idx="1">
                  <c:v>-5.3909652138385278E-3</c:v>
                </c:pt>
                <c:pt idx="2">
                  <c:v>5.1212728218614778E-2</c:v>
                </c:pt>
                <c:pt idx="3">
                  <c:v>1.8867619662723767E-2</c:v>
                </c:pt>
                <c:pt idx="4">
                  <c:v>4.0430949508079905E-2</c:v>
                </c:pt>
                <c:pt idx="5">
                  <c:v>2.1563102269642753E-2</c:v>
                </c:pt>
                <c:pt idx="6">
                  <c:v>-5.3908590118389332E-2</c:v>
                </c:pt>
                <c:pt idx="7">
                  <c:v>-5.3879308709944285E-3</c:v>
                </c:pt>
                <c:pt idx="8">
                  <c:v>-2.6949515969215687E-3</c:v>
                </c:pt>
                <c:pt idx="9">
                  <c:v>-2.702537454031595E-3</c:v>
                </c:pt>
                <c:pt idx="10">
                  <c:v>-2.6962108492018078E-2</c:v>
                </c:pt>
                <c:pt idx="11">
                  <c:v>-2.6962108492018078E-2</c:v>
                </c:pt>
                <c:pt idx="12">
                  <c:v>-6.7394726888662215E-2</c:v>
                </c:pt>
                <c:pt idx="13">
                  <c:v>-0.11322088969056232</c:v>
                </c:pt>
                <c:pt idx="14">
                  <c:v>-0.12400797850107415</c:v>
                </c:pt>
                <c:pt idx="15">
                  <c:v>-0.14556698440787763</c:v>
                </c:pt>
                <c:pt idx="16">
                  <c:v>-9.4362448914941832E-2</c:v>
                </c:pt>
                <c:pt idx="17">
                  <c:v>-7.5496422282211206E-2</c:v>
                </c:pt>
                <c:pt idx="18">
                  <c:v>-8.6268339378502867E-2</c:v>
                </c:pt>
                <c:pt idx="19">
                  <c:v>-6.4701747614589245E-2</c:v>
                </c:pt>
                <c:pt idx="20">
                  <c:v>-5.9308203209333499E-2</c:v>
                </c:pt>
                <c:pt idx="21">
                  <c:v>-6.4701747614589245E-2</c:v>
                </c:pt>
                <c:pt idx="22">
                  <c:v>-3.2355652897274045E-2</c:v>
                </c:pt>
                <c:pt idx="23">
                  <c:v>-6.7402312745772242E-2</c:v>
                </c:pt>
                <c:pt idx="24">
                  <c:v>-1.8883170669799387E-2</c:v>
                </c:pt>
                <c:pt idx="25">
                  <c:v>8.0705175208264368E-3</c:v>
                </c:pt>
                <c:pt idx="26">
                  <c:v>-4.5833900376152314E-2</c:v>
                </c:pt>
                <c:pt idx="27">
                  <c:v>-4.8529307124500543E-2</c:v>
                </c:pt>
                <c:pt idx="28">
                  <c:v>-6.2006265007670036E-2</c:v>
                </c:pt>
                <c:pt idx="29">
                  <c:v>-8.0873884670393803E-2</c:v>
                </c:pt>
                <c:pt idx="30">
                  <c:v>-6.2006189149098945E-2</c:v>
                </c:pt>
                <c:pt idx="31">
                  <c:v>-4.8529231265929451E-2</c:v>
                </c:pt>
                <c:pt idx="32">
                  <c:v>-1.348917111311676E-2</c:v>
                </c:pt>
                <c:pt idx="33">
                  <c:v>-5.9310706542179625E-2</c:v>
                </c:pt>
                <c:pt idx="34">
                  <c:v>-4.852915540735836E-2</c:v>
                </c:pt>
                <c:pt idx="35">
                  <c:v>-3.7747604272536872E-2</c:v>
                </c:pt>
                <c:pt idx="36">
                  <c:v>-1.8879908751242014E-2</c:v>
                </c:pt>
                <c:pt idx="37">
                  <c:v>-1.348917111311676E-2</c:v>
                </c:pt>
                <c:pt idx="38">
                  <c:v>-1.2213229947266591E-5</c:v>
                </c:pt>
                <c:pt idx="39">
                  <c:v>-8.0984334749916176E-3</c:v>
                </c:pt>
                <c:pt idx="40">
                  <c:v>1.3464592936080155E-2</c:v>
                </c:pt>
                <c:pt idx="41">
                  <c:v>-2.9661535744634593E-2</c:v>
                </c:pt>
                <c:pt idx="42">
                  <c:v>-3.7747680131107963E-2</c:v>
                </c:pt>
                <c:pt idx="43">
                  <c:v>-9.7046173443340322E-2</c:v>
                </c:pt>
                <c:pt idx="44">
                  <c:v>-0.15904007350392113</c:v>
                </c:pt>
                <c:pt idx="45">
                  <c:v>-0.15357924254609889</c:v>
                </c:pt>
                <c:pt idx="46">
                  <c:v>-0.12900576874089786</c:v>
                </c:pt>
                <c:pt idx="47">
                  <c:v>-0.16177045105354659</c:v>
                </c:pt>
                <c:pt idx="48">
                  <c:v>-0.15903999764534993</c:v>
                </c:pt>
                <c:pt idx="49">
                  <c:v>-0.12627523947413033</c:v>
                </c:pt>
                <c:pt idx="50">
                  <c:v>-9.6240934711106951E-2</c:v>
                </c:pt>
                <c:pt idx="51">
                  <c:v>-9.8971312260732636E-2</c:v>
                </c:pt>
                <c:pt idx="52">
                  <c:v>-0.12354486192450465</c:v>
                </c:pt>
                <c:pt idx="53">
                  <c:v>-0.11535372927562804</c:v>
                </c:pt>
                <c:pt idx="54">
                  <c:v>-0.11262342758457367</c:v>
                </c:pt>
                <c:pt idx="55">
                  <c:v>-7.43979901726739E-2</c:v>
                </c:pt>
                <c:pt idx="56">
                  <c:v>-4.982444050890189E-2</c:v>
                </c:pt>
                <c:pt idx="57">
                  <c:v>-0.10716259662675143</c:v>
                </c:pt>
                <c:pt idx="58">
                  <c:v>-0.10443221907712597</c:v>
                </c:pt>
                <c:pt idx="59">
                  <c:v>-4.4363761268221946E-2</c:v>
                </c:pt>
                <c:pt idx="60">
                  <c:v>-6.8937235073422753E-2</c:v>
                </c:pt>
                <c:pt idx="61">
                  <c:v>-8.2589198680121712E-2</c:v>
                </c:pt>
                <c:pt idx="62">
                  <c:v>-6.8937159214851662E-2</c:v>
                </c:pt>
                <c:pt idx="63">
                  <c:v>-9.6241010569678265E-2</c:v>
                </c:pt>
                <c:pt idx="64">
                  <c:v>-0.10443214321855476</c:v>
                </c:pt>
                <c:pt idx="65">
                  <c:v>-9.0780103753284935E-2</c:v>
                </c:pt>
                <c:pt idx="66">
                  <c:v>-6.0745950707403962E-2</c:v>
                </c:pt>
                <c:pt idx="67">
                  <c:v>-7.4397914314102698E-2</c:v>
                </c:pt>
                <c:pt idx="68">
                  <c:v>-9.0780179611855916E-2</c:v>
                </c:pt>
                <c:pt idx="69">
                  <c:v>-0.12627523947413033</c:v>
                </c:pt>
                <c:pt idx="70">
                  <c:v>-0.12627531533270131</c:v>
                </c:pt>
                <c:pt idx="71">
                  <c:v>-0.13446652384014912</c:v>
                </c:pt>
                <c:pt idx="72">
                  <c:v>-0.1808830939009255</c:v>
                </c:pt>
                <c:pt idx="73">
                  <c:v>-0.18361347145055096</c:v>
                </c:pt>
                <c:pt idx="74">
                  <c:v>-0.1726918853934778</c:v>
                </c:pt>
                <c:pt idx="75">
                  <c:v>-0.1808830939009255</c:v>
                </c:pt>
                <c:pt idx="76">
                  <c:v>-0.17269196125204889</c:v>
                </c:pt>
                <c:pt idx="77">
                  <c:v>-0.14923391187631163</c:v>
                </c:pt>
                <c:pt idx="78">
                  <c:v>-0.12239423911805003</c:v>
                </c:pt>
                <c:pt idx="79">
                  <c:v>-0.14546844412401783</c:v>
                </c:pt>
                <c:pt idx="80">
                  <c:v>-9.8938389640874869E-2</c:v>
                </c:pt>
                <c:pt idx="81">
                  <c:v>-0.14575367235135628</c:v>
                </c:pt>
                <c:pt idx="82">
                  <c:v>-0.13518240117562585</c:v>
                </c:pt>
                <c:pt idx="83">
                  <c:v>-0.14661459127477749</c:v>
                </c:pt>
                <c:pt idx="84">
                  <c:v>-0.14952634666790476</c:v>
                </c:pt>
                <c:pt idx="85">
                  <c:v>-0.1271916868715971</c:v>
                </c:pt>
                <c:pt idx="86">
                  <c:v>-0.13157547783693224</c:v>
                </c:pt>
                <c:pt idx="87">
                  <c:v>-0.14806129008423796</c:v>
                </c:pt>
                <c:pt idx="88">
                  <c:v>-0.12098486272557119</c:v>
                </c:pt>
                <c:pt idx="89">
                  <c:v>-0.11049650496805363</c:v>
                </c:pt>
                <c:pt idx="90">
                  <c:v>-0.1070672424028779</c:v>
                </c:pt>
                <c:pt idx="91">
                  <c:v>-0.10945337375684872</c:v>
                </c:pt>
                <c:pt idx="92">
                  <c:v>-9.7267225319527695E-2</c:v>
                </c:pt>
                <c:pt idx="93">
                  <c:v>-0.11346841620806369</c:v>
                </c:pt>
                <c:pt idx="94">
                  <c:v>-0.1166821645727425</c:v>
                </c:pt>
                <c:pt idx="95">
                  <c:v>-0.1105432338478517</c:v>
                </c:pt>
                <c:pt idx="96">
                  <c:v>-6.8784152476941585E-2</c:v>
                </c:pt>
                <c:pt idx="97">
                  <c:v>-6.6576819775055029E-2</c:v>
                </c:pt>
                <c:pt idx="98">
                  <c:v>-4.5500046804738403E-2</c:v>
                </c:pt>
                <c:pt idx="99">
                  <c:v>-5.9032912454809128E-2</c:v>
                </c:pt>
                <c:pt idx="100">
                  <c:v>-2.6641606029117915E-2</c:v>
                </c:pt>
                <c:pt idx="101">
                  <c:v>-3.1600404963395889E-2</c:v>
                </c:pt>
                <c:pt idx="102">
                  <c:v>-2.1877005036857522E-2</c:v>
                </c:pt>
              </c:numCache>
            </c:numRef>
          </c:val>
          <c:smooth val="0"/>
        </c:ser>
        <c:ser>
          <c:idx val="3"/>
          <c:order val="3"/>
          <c:tx>
            <c:strRef>
              <c:f>市场表现!$S$2</c:f>
              <c:strCache>
                <c:ptCount val="1"/>
                <c:pt idx="0">
                  <c:v>通信设备制造(中信)</c:v>
                </c:pt>
              </c:strCache>
            </c:strRef>
          </c:tx>
          <c:marker>
            <c:symbol val="none"/>
          </c:marker>
          <c:val>
            <c:numRef>
              <c:f>[0]!_zs4</c:f>
              <c:numCache>
                <c:formatCode>0.0%</c:formatCode>
                <c:ptCount val="104"/>
                <c:pt idx="0">
                  <c:v>0</c:v>
                </c:pt>
                <c:pt idx="1">
                  <c:v>-3.3602310733021112E-2</c:v>
                </c:pt>
                <c:pt idx="2">
                  <c:v>-2.4329287742157257E-2</c:v>
                </c:pt>
                <c:pt idx="3">
                  <c:v>-5.5849318102379919E-2</c:v>
                </c:pt>
                <c:pt idx="4">
                  <c:v>9.182517209208152E-3</c:v>
                </c:pt>
                <c:pt idx="5">
                  <c:v>1.8639529779088893E-2</c:v>
                </c:pt>
                <c:pt idx="6">
                  <c:v>-3.7505194533373198E-2</c:v>
                </c:pt>
                <c:pt idx="7">
                  <c:v>-1.3519349689415705E-2</c:v>
                </c:pt>
                <c:pt idx="8">
                  <c:v>-1.6827536701292112E-2</c:v>
                </c:pt>
                <c:pt idx="9">
                  <c:v>-3.2967087035163378E-2</c:v>
                </c:pt>
                <c:pt idx="10">
                  <c:v>-6.9001077070593331E-2</c:v>
                </c:pt>
                <c:pt idx="11">
                  <c:v>-7.251643039241118E-2</c:v>
                </c:pt>
                <c:pt idx="12">
                  <c:v>-0.10902301857239505</c:v>
                </c:pt>
                <c:pt idx="13">
                  <c:v>-0.15449602360452941</c:v>
                </c:pt>
                <c:pt idx="14">
                  <c:v>-0.14714161960161021</c:v>
                </c:pt>
                <c:pt idx="15">
                  <c:v>-0.21002306861600673</c:v>
                </c:pt>
                <c:pt idx="16">
                  <c:v>-0.16747628771179435</c:v>
                </c:pt>
                <c:pt idx="17">
                  <c:v>-0.14022097006013079</c:v>
                </c:pt>
                <c:pt idx="18">
                  <c:v>-0.13361754393074898</c:v>
                </c:pt>
                <c:pt idx="19">
                  <c:v>-8.3179021407206899E-2</c:v>
                </c:pt>
                <c:pt idx="20">
                  <c:v>-7.493768663985112E-2</c:v>
                </c:pt>
                <c:pt idx="21">
                  <c:v>-3.3737486750257895E-2</c:v>
                </c:pt>
                <c:pt idx="22">
                  <c:v>-3.6401062840858422E-3</c:v>
                </c:pt>
                <c:pt idx="23">
                  <c:v>-2.8364110586153179E-2</c:v>
                </c:pt>
                <c:pt idx="24">
                  <c:v>5.6759037160909465E-3</c:v>
                </c:pt>
                <c:pt idx="25">
                  <c:v>1.6894606794135569E-2</c:v>
                </c:pt>
                <c:pt idx="26">
                  <c:v>1.6635001511990266E-2</c:v>
                </c:pt>
                <c:pt idx="27">
                  <c:v>5.2086659998069385E-2</c:v>
                </c:pt>
                <c:pt idx="28">
                  <c:v>7.7744142744838207E-2</c:v>
                </c:pt>
                <c:pt idx="29">
                  <c:v>6.7316814970769689E-2</c:v>
                </c:pt>
                <c:pt idx="30">
                  <c:v>0.10037667366910363</c:v>
                </c:pt>
                <c:pt idx="31">
                  <c:v>5.8727570281656094E-2</c:v>
                </c:pt>
                <c:pt idx="32">
                  <c:v>2.9670099951917939E-2</c:v>
                </c:pt>
                <c:pt idx="33">
                  <c:v>4.1572516592240927E-2</c:v>
                </c:pt>
                <c:pt idx="34">
                  <c:v>7.0289004123710086E-2</c:v>
                </c:pt>
                <c:pt idx="35">
                  <c:v>5.7230664213385962E-2</c:v>
                </c:pt>
                <c:pt idx="36">
                  <c:v>0.1003635962957885</c:v>
                </c:pt>
                <c:pt idx="37">
                  <c:v>0.14526708819399969</c:v>
                </c:pt>
                <c:pt idx="38">
                  <c:v>0.19654081464396489</c:v>
                </c:pt>
                <c:pt idx="39">
                  <c:v>0.24119920290172669</c:v>
                </c:pt>
                <c:pt idx="40">
                  <c:v>0.23210544350843376</c:v>
                </c:pt>
                <c:pt idx="41">
                  <c:v>0.15426885279778424</c:v>
                </c:pt>
                <c:pt idx="42">
                  <c:v>0.15012591503578765</c:v>
                </c:pt>
                <c:pt idx="43">
                  <c:v>0.12172956419264991</c:v>
                </c:pt>
                <c:pt idx="44">
                  <c:v>0.116249691597341</c:v>
                </c:pt>
                <c:pt idx="45">
                  <c:v>0.16763243931791272</c:v>
                </c:pt>
                <c:pt idx="46">
                  <c:v>0.17849662904807007</c:v>
                </c:pt>
                <c:pt idx="47">
                  <c:v>0.24598228456144211</c:v>
                </c:pt>
                <c:pt idx="48">
                  <c:v>0.31409189910456869</c:v>
                </c:pt>
                <c:pt idx="49">
                  <c:v>0.32225431645573144</c:v>
                </c:pt>
                <c:pt idx="50">
                  <c:v>0.33406040076193166</c:v>
                </c:pt>
                <c:pt idx="51">
                  <c:v>0.30502267597110988</c:v>
                </c:pt>
                <c:pt idx="52">
                  <c:v>0.41088032280654407</c:v>
                </c:pt>
                <c:pt idx="53">
                  <c:v>0.35492670941500304</c:v>
                </c:pt>
                <c:pt idx="54">
                  <c:v>0.41737310917852266</c:v>
                </c:pt>
                <c:pt idx="55">
                  <c:v>0.36910925025411845</c:v>
                </c:pt>
                <c:pt idx="56">
                  <c:v>0.37218165610949305</c:v>
                </c:pt>
                <c:pt idx="57">
                  <c:v>0.42454902645753312</c:v>
                </c:pt>
                <c:pt idx="58">
                  <c:v>0.45379281698727469</c:v>
                </c:pt>
                <c:pt idx="59">
                  <c:v>0.53478532747199425</c:v>
                </c:pt>
                <c:pt idx="60">
                  <c:v>0.50149803900902779</c:v>
                </c:pt>
                <c:pt idx="61">
                  <c:v>0.39680686797750697</c:v>
                </c:pt>
                <c:pt idx="62">
                  <c:v>0.32428137405903601</c:v>
                </c:pt>
                <c:pt idx="63">
                  <c:v>0.31086029888789879</c:v>
                </c:pt>
                <c:pt idx="64">
                  <c:v>0.36226609386045161</c:v>
                </c:pt>
                <c:pt idx="65">
                  <c:v>0.43604740405399856</c:v>
                </c:pt>
                <c:pt idx="66">
                  <c:v>0.4889515941026743</c:v>
                </c:pt>
                <c:pt idx="67">
                  <c:v>0.41038105199958519</c:v>
                </c:pt>
                <c:pt idx="68">
                  <c:v>0.40601165556503416</c:v>
                </c:pt>
                <c:pt idx="69">
                  <c:v>0.33693781132807388</c:v>
                </c:pt>
                <c:pt idx="70">
                  <c:v>0.33924551454187712</c:v>
                </c:pt>
                <c:pt idx="71">
                  <c:v>0.37968366610824544</c:v>
                </c:pt>
                <c:pt idx="72">
                  <c:v>0.32455399197502444</c:v>
                </c:pt>
                <c:pt idx="73">
                  <c:v>0.3314973003316537</c:v>
                </c:pt>
                <c:pt idx="74">
                  <c:v>0.44093057293720439</c:v>
                </c:pt>
                <c:pt idx="75">
                  <c:v>0.44760119863837344</c:v>
                </c:pt>
                <c:pt idx="76">
                  <c:v>0.49171862386930076</c:v>
                </c:pt>
                <c:pt idx="77">
                  <c:v>0.53453750477372663</c:v>
                </c:pt>
                <c:pt idx="78">
                  <c:v>0.54948811470694969</c:v>
                </c:pt>
                <c:pt idx="79">
                  <c:v>0.50332077883915249</c:v>
                </c:pt>
                <c:pt idx="80">
                  <c:v>0.54404728001317038</c:v>
                </c:pt>
                <c:pt idx="81">
                  <c:v>0.4537016638109006</c:v>
                </c:pt>
                <c:pt idx="82">
                  <c:v>0.49821639518061245</c:v>
                </c:pt>
                <c:pt idx="83">
                  <c:v>0.41756434957838739</c:v>
                </c:pt>
                <c:pt idx="84">
                  <c:v>0.45786395867498242</c:v>
                </c:pt>
                <c:pt idx="85">
                  <c:v>0.50980773865866413</c:v>
                </c:pt>
                <c:pt idx="86">
                  <c:v>0.52721553524620779</c:v>
                </c:pt>
                <c:pt idx="87">
                  <c:v>0.40573003886245762</c:v>
                </c:pt>
                <c:pt idx="88">
                  <c:v>0.38715524855522521</c:v>
                </c:pt>
                <c:pt idx="89">
                  <c:v>0.36776059757640001</c:v>
                </c:pt>
                <c:pt idx="90">
                  <c:v>0.36554715503362001</c:v>
                </c:pt>
                <c:pt idx="91">
                  <c:v>0.42567400425998669</c:v>
                </c:pt>
                <c:pt idx="92">
                  <c:v>0.46905987345893352</c:v>
                </c:pt>
                <c:pt idx="93">
                  <c:v>0.46040867309525302</c:v>
                </c:pt>
                <c:pt idx="94">
                  <c:v>0.50845688483890239</c:v>
                </c:pt>
                <c:pt idx="95">
                  <c:v>0.46862877331583985</c:v>
                </c:pt>
                <c:pt idx="96">
                  <c:v>0.53790745324175471</c:v>
                </c:pt>
                <c:pt idx="97">
                  <c:v>0.5760487130861196</c:v>
                </c:pt>
                <c:pt idx="98">
                  <c:v>0.58293459753121168</c:v>
                </c:pt>
                <c:pt idx="99">
                  <c:v>0.5608852397694315</c:v>
                </c:pt>
                <c:pt idx="100">
                  <c:v>0.55011440435769132</c:v>
                </c:pt>
                <c:pt idx="101">
                  <c:v>0.58004980666527817</c:v>
                </c:pt>
                <c:pt idx="102">
                  <c:v>0.6255410682284761</c:v>
                </c:pt>
              </c:numCache>
            </c:numRef>
          </c:val>
          <c:smooth val="0"/>
        </c:ser>
        <c:ser>
          <c:idx val="4"/>
          <c:order val="4"/>
          <c:tx>
            <c:strRef>
              <c:f>市场表现!$T$2</c:f>
              <c:strCache>
                <c:ptCount val="1"/>
                <c:pt idx="0">
                  <c:v>增值服务Ⅱ(中信)</c:v>
                </c:pt>
              </c:strCache>
            </c:strRef>
          </c:tx>
          <c:marker>
            <c:symbol val="none"/>
          </c:marker>
          <c:val>
            <c:numRef>
              <c:f>[0]!_zs5</c:f>
              <c:numCache>
                <c:formatCode>0.0%</c:formatCode>
                <c:ptCount val="104"/>
                <c:pt idx="0">
                  <c:v>0</c:v>
                </c:pt>
                <c:pt idx="1">
                  <c:v>-5.364988477042254E-3</c:v>
                </c:pt>
                <c:pt idx="2">
                  <c:v>3.1807099613949008E-2</c:v>
                </c:pt>
                <c:pt idx="3">
                  <c:v>3.1749834517954101E-2</c:v>
                </c:pt>
                <c:pt idx="4">
                  <c:v>8.106371887231334E-2</c:v>
                </c:pt>
                <c:pt idx="5">
                  <c:v>8.3359016572424949E-2</c:v>
                </c:pt>
                <c:pt idx="6">
                  <c:v>3.8923742887980284E-2</c:v>
                </c:pt>
                <c:pt idx="7">
                  <c:v>5.3429742721066598E-2</c:v>
                </c:pt>
                <c:pt idx="8">
                  <c:v>5.3585203375110968E-2</c:v>
                </c:pt>
                <c:pt idx="9">
                  <c:v>4.7758151287436768E-2</c:v>
                </c:pt>
                <c:pt idx="10">
                  <c:v>1.9232623305598384E-3</c:v>
                </c:pt>
                <c:pt idx="11">
                  <c:v>3.6008480115822028E-2</c:v>
                </c:pt>
                <c:pt idx="12">
                  <c:v>6.2658341510821725E-3</c:v>
                </c:pt>
                <c:pt idx="13">
                  <c:v>-4.3934063278682101E-2</c:v>
                </c:pt>
                <c:pt idx="14">
                  <c:v>-3.5659632416287557E-2</c:v>
                </c:pt>
                <c:pt idx="15">
                  <c:v>-0.11301585877037945</c:v>
                </c:pt>
                <c:pt idx="16">
                  <c:v>-7.4887068067452156E-2</c:v>
                </c:pt>
                <c:pt idx="17">
                  <c:v>-4.3672896890063928E-2</c:v>
                </c:pt>
                <c:pt idx="18">
                  <c:v>-2.23346078415817E-2</c:v>
                </c:pt>
                <c:pt idx="19">
                  <c:v>1.3057099027216301E-2</c:v>
                </c:pt>
                <c:pt idx="20">
                  <c:v>2.1469717137656552E-4</c:v>
                </c:pt>
                <c:pt idx="21">
                  <c:v>9.9621271185621252E-2</c:v>
                </c:pt>
                <c:pt idx="22">
                  <c:v>0.13571705710353332</c:v>
                </c:pt>
                <c:pt idx="23">
                  <c:v>0.1026816681191034</c:v>
                </c:pt>
                <c:pt idx="24">
                  <c:v>0.11015429376036701</c:v>
                </c:pt>
                <c:pt idx="25">
                  <c:v>0.20289549223245906</c:v>
                </c:pt>
                <c:pt idx="26">
                  <c:v>0.19311264241524295</c:v>
                </c:pt>
                <c:pt idx="27">
                  <c:v>0.23698972222954984</c:v>
                </c:pt>
                <c:pt idx="28">
                  <c:v>0.24302781027754516</c:v>
                </c:pt>
                <c:pt idx="29">
                  <c:v>0.18975390371934941</c:v>
                </c:pt>
                <c:pt idx="30">
                  <c:v>0.24354563694886688</c:v>
                </c:pt>
                <c:pt idx="31">
                  <c:v>0.30783678471318598</c:v>
                </c:pt>
                <c:pt idx="32">
                  <c:v>0.27206393638580084</c:v>
                </c:pt>
                <c:pt idx="33">
                  <c:v>0.2793922727605993</c:v>
                </c:pt>
                <c:pt idx="34">
                  <c:v>0.35423700220789822</c:v>
                </c:pt>
                <c:pt idx="35">
                  <c:v>0.44135429886728716</c:v>
                </c:pt>
                <c:pt idx="36">
                  <c:v>0.5314457193073403</c:v>
                </c:pt>
                <c:pt idx="37">
                  <c:v>0.65742508153000712</c:v>
                </c:pt>
                <c:pt idx="38">
                  <c:v>0.80214655865405637</c:v>
                </c:pt>
                <c:pt idx="39">
                  <c:v>0.83743528222727059</c:v>
                </c:pt>
                <c:pt idx="40">
                  <c:v>0.78305672257961789</c:v>
                </c:pt>
                <c:pt idx="41">
                  <c:v>0.68529957108443118</c:v>
                </c:pt>
                <c:pt idx="42">
                  <c:v>0.78536375493054833</c:v>
                </c:pt>
                <c:pt idx="43">
                  <c:v>0.69774618663746235</c:v>
                </c:pt>
                <c:pt idx="44">
                  <c:v>0.69244625506455804</c:v>
                </c:pt>
                <c:pt idx="45">
                  <c:v>0.84033636954124025</c:v>
                </c:pt>
                <c:pt idx="46">
                  <c:v>0.97961925845831277</c:v>
                </c:pt>
                <c:pt idx="47">
                  <c:v>1.0461535081959026</c:v>
                </c:pt>
                <c:pt idx="48">
                  <c:v>1.2360327379859943</c:v>
                </c:pt>
                <c:pt idx="49">
                  <c:v>1.2126163830933536</c:v>
                </c:pt>
                <c:pt idx="50">
                  <c:v>1.1983208559573488</c:v>
                </c:pt>
                <c:pt idx="51">
                  <c:v>1.1137523254557529</c:v>
                </c:pt>
                <c:pt idx="52">
                  <c:v>1.3004728688771059</c:v>
                </c:pt>
                <c:pt idx="53">
                  <c:v>1.1551146226610376</c:v>
                </c:pt>
                <c:pt idx="54">
                  <c:v>1.348666516525721</c:v>
                </c:pt>
                <c:pt idx="55">
                  <c:v>1.2023204943423496</c:v>
                </c:pt>
                <c:pt idx="56">
                  <c:v>1.2691160982229701</c:v>
                </c:pt>
                <c:pt idx="57">
                  <c:v>1.4145594910653778</c:v>
                </c:pt>
                <c:pt idx="58">
                  <c:v>1.5032620921117519</c:v>
                </c:pt>
                <c:pt idx="59">
                  <c:v>1.5709413621376145</c:v>
                </c:pt>
                <c:pt idx="60">
                  <c:v>1.5032967328009685</c:v>
                </c:pt>
                <c:pt idx="61">
                  <c:v>1.2622423152822799</c:v>
                </c:pt>
                <c:pt idx="62">
                  <c:v>1.1151362632346915</c:v>
                </c:pt>
                <c:pt idx="63">
                  <c:v>1.0265571107149287</c:v>
                </c:pt>
                <c:pt idx="64">
                  <c:v>1.134568093972586</c:v>
                </c:pt>
                <c:pt idx="65">
                  <c:v>1.1702563589368711</c:v>
                </c:pt>
                <c:pt idx="66">
                  <c:v>1.298360350098144</c:v>
                </c:pt>
                <c:pt idx="67">
                  <c:v>1.1108851278133476</c:v>
                </c:pt>
                <c:pt idx="68">
                  <c:v>1.2008349814259254</c:v>
                </c:pt>
                <c:pt idx="69">
                  <c:v>1.0781690152083891</c:v>
                </c:pt>
                <c:pt idx="70">
                  <c:v>1.1562999162709198</c:v>
                </c:pt>
                <c:pt idx="71">
                  <c:v>1.2176794624741358</c:v>
                </c:pt>
                <c:pt idx="72">
                  <c:v>1.2492050243456454</c:v>
                </c:pt>
                <c:pt idx="73">
                  <c:v>1.3014451551053292</c:v>
                </c:pt>
                <c:pt idx="74">
                  <c:v>1.5049195880705732</c:v>
                </c:pt>
                <c:pt idx="75">
                  <c:v>1.6319202404232813</c:v>
                </c:pt>
                <c:pt idx="76">
                  <c:v>1.7248899360161123</c:v>
                </c:pt>
                <c:pt idx="77">
                  <c:v>1.6434826265678315</c:v>
                </c:pt>
                <c:pt idx="78">
                  <c:v>1.6796666570598995</c:v>
                </c:pt>
                <c:pt idx="79">
                  <c:v>1.3922837442323019</c:v>
                </c:pt>
                <c:pt idx="80">
                  <c:v>1.441927606967679</c:v>
                </c:pt>
                <c:pt idx="81">
                  <c:v>1.3253680714045055</c:v>
                </c:pt>
                <c:pt idx="82">
                  <c:v>1.3800799890126121</c:v>
                </c:pt>
                <c:pt idx="83">
                  <c:v>1.2137634686801704</c:v>
                </c:pt>
                <c:pt idx="84">
                  <c:v>1.249731393842763</c:v>
                </c:pt>
                <c:pt idx="85">
                  <c:v>1.2904636811149008</c:v>
                </c:pt>
                <c:pt idx="86">
                  <c:v>1.3192502816081504</c:v>
                </c:pt>
                <c:pt idx="87">
                  <c:v>1.16932181134568</c:v>
                </c:pt>
                <c:pt idx="88">
                  <c:v>1.2483942069126859</c:v>
                </c:pt>
                <c:pt idx="89">
                  <c:v>1.1816332437212815</c:v>
                </c:pt>
                <c:pt idx="90">
                  <c:v>1.10861010758985</c:v>
                </c:pt>
                <c:pt idx="91">
                  <c:v>1.1675946584996</c:v>
                </c:pt>
                <c:pt idx="92">
                  <c:v>1.2334067108872122</c:v>
                </c:pt>
                <c:pt idx="93">
                  <c:v>1.1734931511414581</c:v>
                </c:pt>
                <c:pt idx="94">
                  <c:v>1.2061013049588851</c:v>
                </c:pt>
                <c:pt idx="95">
                  <c:v>1.2680415797168156</c:v>
                </c:pt>
                <c:pt idx="96">
                  <c:v>1.3449173425277925</c:v>
                </c:pt>
                <c:pt idx="97">
                  <c:v>1.5482741473532307</c:v>
                </c:pt>
                <c:pt idx="98">
                  <c:v>1.4355448956944441</c:v>
                </c:pt>
                <c:pt idx="99">
                  <c:v>1.2803842732021975</c:v>
                </c:pt>
                <c:pt idx="100">
                  <c:v>1.2132950214194929</c:v>
                </c:pt>
                <c:pt idx="101">
                  <c:v>1.2555505602450872</c:v>
                </c:pt>
                <c:pt idx="102">
                  <c:v>1.3297344880354909</c:v>
                </c:pt>
              </c:numCache>
            </c:numRef>
          </c:val>
          <c:smooth val="0"/>
        </c:ser>
        <c:dLbls>
          <c:showLegendKey val="0"/>
          <c:showVal val="0"/>
          <c:showCatName val="0"/>
          <c:showSerName val="0"/>
          <c:showPercent val="0"/>
          <c:showBubbleSize val="0"/>
        </c:dLbls>
        <c:marker val="1"/>
        <c:smooth val="0"/>
        <c:axId val="297841792"/>
        <c:axId val="297843328"/>
      </c:lineChart>
      <c:dateAx>
        <c:axId val="297841792"/>
        <c:scaling>
          <c:orientation val="minMax"/>
        </c:scaling>
        <c:delete val="0"/>
        <c:axPos val="b"/>
        <c:numFmt formatCode="yyyy/m/d" sourceLinked="0"/>
        <c:majorTickMark val="none"/>
        <c:minorTickMark val="none"/>
        <c:tickLblPos val="nextTo"/>
        <c:txPr>
          <a:bodyPr rot="-5400000" vert="horz"/>
          <a:lstStyle/>
          <a:p>
            <a:pPr>
              <a:defRPr/>
            </a:pPr>
            <a:endParaRPr lang="zh-CN"/>
          </a:p>
        </c:txPr>
        <c:crossAx val="297843328"/>
        <c:crosses val="autoZero"/>
        <c:auto val="0"/>
        <c:lblOffset val="100"/>
        <c:baseTimeUnit val="days"/>
        <c:majorUnit val="2"/>
        <c:majorTimeUnit val="months"/>
        <c:minorUnit val="6"/>
        <c:minorTimeUnit val="days"/>
      </c:dateAx>
      <c:valAx>
        <c:axId val="297843328"/>
        <c:scaling>
          <c:orientation val="minMax"/>
        </c:scaling>
        <c:delete val="0"/>
        <c:axPos val="l"/>
        <c:numFmt formatCode="0%" sourceLinked="0"/>
        <c:majorTickMark val="out"/>
        <c:minorTickMark val="none"/>
        <c:tickLblPos val="nextTo"/>
        <c:crossAx val="297841792"/>
        <c:crosses val="autoZero"/>
        <c:crossBetween val="between"/>
      </c:valAx>
      <c:spPr>
        <a:ln>
          <a:noFill/>
        </a:ln>
      </c:spPr>
    </c:plotArea>
    <c:legend>
      <c:legendPos val="r"/>
      <c:layout>
        <c:manualLayout>
          <c:xMode val="edge"/>
          <c:yMode val="edge"/>
          <c:x val="0.14566284779050737"/>
          <c:y val="1.6666666666666666E-2"/>
          <c:w val="0.80360065466448449"/>
          <c:h val="0.17333403324584429"/>
        </c:manualLayout>
      </c:layout>
      <c:overlay val="0"/>
    </c:legend>
    <c:plotVisOnly val="1"/>
    <c:dispBlanksAs val="gap"/>
    <c:showDLblsOverMax val="0"/>
  </c:chart>
  <c:spPr>
    <a:ln>
      <a:noFill/>
    </a:ln>
  </c:spPr>
  <c:txPr>
    <a:bodyPr/>
    <a:lstStyle/>
    <a:p>
      <a:pPr>
        <a:defRPr>
          <a:latin typeface="+mn-lt"/>
        </a:defRPr>
      </a:pPr>
      <a:endParaRPr lang="zh-CN"/>
    </a:p>
  </c:tx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2"/>
          <c:order val="0"/>
          <c:tx>
            <c:strRef>
              <c:f>运营数据!$M$2</c:f>
              <c:strCache>
                <c:ptCount val="1"/>
                <c:pt idx="0">
                  <c:v>3G移动用户数</c:v>
                </c:pt>
              </c:strCache>
            </c:strRef>
          </c:tx>
          <c:invertIfNegative val="0"/>
          <c:cat>
            <c:numRef>
              <c:f>运营数据!$I$3:$I$32</c:f>
              <c:numCache>
                <c:formatCode>yyyy\-m\-d;@</c:formatCode>
                <c:ptCount val="30"/>
                <c:pt idx="0">
                  <c:v>41820</c:v>
                </c:pt>
                <c:pt idx="1">
                  <c:v>41790</c:v>
                </c:pt>
                <c:pt idx="2">
                  <c:v>41759</c:v>
                </c:pt>
                <c:pt idx="3">
                  <c:v>41729</c:v>
                </c:pt>
                <c:pt idx="4">
                  <c:v>41698</c:v>
                </c:pt>
                <c:pt idx="5">
                  <c:v>41639</c:v>
                </c:pt>
                <c:pt idx="6">
                  <c:v>41608</c:v>
                </c:pt>
                <c:pt idx="7">
                  <c:v>41578</c:v>
                </c:pt>
                <c:pt idx="8">
                  <c:v>41547</c:v>
                </c:pt>
                <c:pt idx="9">
                  <c:v>41517</c:v>
                </c:pt>
                <c:pt idx="10">
                  <c:v>41486</c:v>
                </c:pt>
                <c:pt idx="11">
                  <c:v>41455</c:v>
                </c:pt>
                <c:pt idx="12">
                  <c:v>41425</c:v>
                </c:pt>
                <c:pt idx="13">
                  <c:v>41394</c:v>
                </c:pt>
                <c:pt idx="14">
                  <c:v>41364</c:v>
                </c:pt>
                <c:pt idx="15">
                  <c:v>41333</c:v>
                </c:pt>
                <c:pt idx="16">
                  <c:v>41274</c:v>
                </c:pt>
                <c:pt idx="17">
                  <c:v>41243</c:v>
                </c:pt>
                <c:pt idx="18">
                  <c:v>41213</c:v>
                </c:pt>
                <c:pt idx="19">
                  <c:v>41182</c:v>
                </c:pt>
                <c:pt idx="20">
                  <c:v>41152</c:v>
                </c:pt>
                <c:pt idx="21">
                  <c:v>41121</c:v>
                </c:pt>
                <c:pt idx="22">
                  <c:v>41090</c:v>
                </c:pt>
                <c:pt idx="23">
                  <c:v>41060</c:v>
                </c:pt>
                <c:pt idx="24">
                  <c:v>41029</c:v>
                </c:pt>
                <c:pt idx="25">
                  <c:v>40999</c:v>
                </c:pt>
                <c:pt idx="26">
                  <c:v>40968</c:v>
                </c:pt>
                <c:pt idx="27">
                  <c:v>40939</c:v>
                </c:pt>
                <c:pt idx="28">
                  <c:v>40908</c:v>
                </c:pt>
                <c:pt idx="29">
                  <c:v>40877</c:v>
                </c:pt>
              </c:numCache>
            </c:numRef>
          </c:cat>
          <c:val>
            <c:numRef>
              <c:f>运营数据!$M$3:$M$32</c:f>
              <c:numCache>
                <c:formatCode>###,###,###,###,##0.00_ </c:formatCode>
                <c:ptCount val="30"/>
                <c:pt idx="0">
                  <c:v>46406.5</c:v>
                </c:pt>
                <c:pt idx="1">
                  <c:v>45419.5</c:v>
                </c:pt>
                <c:pt idx="2">
                  <c:v>44501.8</c:v>
                </c:pt>
                <c:pt idx="3">
                  <c:v>42978.6</c:v>
                </c:pt>
                <c:pt idx="4">
                  <c:v>41923.800000000003</c:v>
                </c:pt>
                <c:pt idx="5">
                  <c:v>40161.1</c:v>
                </c:pt>
                <c:pt idx="6">
                  <c:v>38687.800000000003</c:v>
                </c:pt>
                <c:pt idx="7">
                  <c:v>37940.6</c:v>
                </c:pt>
                <c:pt idx="8">
                  <c:v>36759.800000000003</c:v>
                </c:pt>
                <c:pt idx="9">
                  <c:v>35129</c:v>
                </c:pt>
                <c:pt idx="10">
                  <c:v>33373.9</c:v>
                </c:pt>
                <c:pt idx="11">
                  <c:v>31887</c:v>
                </c:pt>
                <c:pt idx="12">
                  <c:v>30437.3</c:v>
                </c:pt>
                <c:pt idx="13">
                  <c:v>28874.3</c:v>
                </c:pt>
                <c:pt idx="14">
                  <c:v>27726.7</c:v>
                </c:pt>
                <c:pt idx="15">
                  <c:v>25991.599999999999</c:v>
                </c:pt>
                <c:pt idx="16">
                  <c:v>24588</c:v>
                </c:pt>
                <c:pt idx="17">
                  <c:v>23280.3</c:v>
                </c:pt>
                <c:pt idx="18">
                  <c:v>22048.6</c:v>
                </c:pt>
                <c:pt idx="19">
                  <c:v>21241.5</c:v>
                </c:pt>
                <c:pt idx="20">
                  <c:v>20263.900000000001</c:v>
                </c:pt>
                <c:pt idx="21">
                  <c:v>19255.7</c:v>
                </c:pt>
                <c:pt idx="22">
                  <c:v>18376.099999999999</c:v>
                </c:pt>
                <c:pt idx="23">
                  <c:v>17575.3</c:v>
                </c:pt>
                <c:pt idx="24">
                  <c:v>16667.5</c:v>
                </c:pt>
                <c:pt idx="25">
                  <c:v>15897.1</c:v>
                </c:pt>
                <c:pt idx="26">
                  <c:v>15206</c:v>
                </c:pt>
                <c:pt idx="27">
                  <c:v>14391.9</c:v>
                </c:pt>
                <c:pt idx="28">
                  <c:v>13660</c:v>
                </c:pt>
                <c:pt idx="29">
                  <c:v>12842.4</c:v>
                </c:pt>
              </c:numCache>
            </c:numRef>
          </c:val>
        </c:ser>
        <c:dLbls>
          <c:showLegendKey val="0"/>
          <c:showVal val="0"/>
          <c:showCatName val="0"/>
          <c:showSerName val="0"/>
          <c:showPercent val="0"/>
          <c:showBubbleSize val="0"/>
        </c:dLbls>
        <c:gapWidth val="150"/>
        <c:axId val="297933440"/>
        <c:axId val="297939328"/>
      </c:barChart>
      <c:lineChart>
        <c:grouping val="standard"/>
        <c:varyColors val="0"/>
        <c:ser>
          <c:idx val="3"/>
          <c:order val="1"/>
          <c:tx>
            <c:strRef>
              <c:f>运营数据!$N$2</c:f>
              <c:strCache>
                <c:ptCount val="1"/>
                <c:pt idx="0">
                  <c:v>3G渗透率</c:v>
                </c:pt>
              </c:strCache>
            </c:strRef>
          </c:tx>
          <c:marker>
            <c:symbol val="none"/>
          </c:marker>
          <c:cat>
            <c:numRef>
              <c:f>运营数据!$I$3:$I$32</c:f>
              <c:numCache>
                <c:formatCode>yyyy\-m\-d;@</c:formatCode>
                <c:ptCount val="30"/>
                <c:pt idx="0">
                  <c:v>41820</c:v>
                </c:pt>
                <c:pt idx="1">
                  <c:v>41790</c:v>
                </c:pt>
                <c:pt idx="2">
                  <c:v>41759</c:v>
                </c:pt>
                <c:pt idx="3">
                  <c:v>41729</c:v>
                </c:pt>
                <c:pt idx="4">
                  <c:v>41698</c:v>
                </c:pt>
                <c:pt idx="5">
                  <c:v>41639</c:v>
                </c:pt>
                <c:pt idx="6">
                  <c:v>41608</c:v>
                </c:pt>
                <c:pt idx="7">
                  <c:v>41578</c:v>
                </c:pt>
                <c:pt idx="8">
                  <c:v>41547</c:v>
                </c:pt>
                <c:pt idx="9">
                  <c:v>41517</c:v>
                </c:pt>
                <c:pt idx="10">
                  <c:v>41486</c:v>
                </c:pt>
                <c:pt idx="11">
                  <c:v>41455</c:v>
                </c:pt>
                <c:pt idx="12">
                  <c:v>41425</c:v>
                </c:pt>
                <c:pt idx="13">
                  <c:v>41394</c:v>
                </c:pt>
                <c:pt idx="14">
                  <c:v>41364</c:v>
                </c:pt>
                <c:pt idx="15">
                  <c:v>41333</c:v>
                </c:pt>
                <c:pt idx="16">
                  <c:v>41274</c:v>
                </c:pt>
                <c:pt idx="17">
                  <c:v>41243</c:v>
                </c:pt>
                <c:pt idx="18">
                  <c:v>41213</c:v>
                </c:pt>
                <c:pt idx="19">
                  <c:v>41182</c:v>
                </c:pt>
                <c:pt idx="20">
                  <c:v>41152</c:v>
                </c:pt>
                <c:pt idx="21">
                  <c:v>41121</c:v>
                </c:pt>
                <c:pt idx="22">
                  <c:v>41090</c:v>
                </c:pt>
                <c:pt idx="23">
                  <c:v>41060</c:v>
                </c:pt>
                <c:pt idx="24">
                  <c:v>41029</c:v>
                </c:pt>
                <c:pt idx="25">
                  <c:v>40999</c:v>
                </c:pt>
                <c:pt idx="26">
                  <c:v>40968</c:v>
                </c:pt>
                <c:pt idx="27">
                  <c:v>40939</c:v>
                </c:pt>
                <c:pt idx="28">
                  <c:v>40908</c:v>
                </c:pt>
                <c:pt idx="29">
                  <c:v>40877</c:v>
                </c:pt>
              </c:numCache>
            </c:numRef>
          </c:cat>
          <c:val>
            <c:numRef>
              <c:f>运营数据!$N$3:$N$32</c:f>
              <c:numCache>
                <c:formatCode>###,###,###,###,##0.00_ </c:formatCode>
                <c:ptCount val="30"/>
                <c:pt idx="0">
                  <c:v>36.94</c:v>
                </c:pt>
                <c:pt idx="1">
                  <c:v>36.28</c:v>
                </c:pt>
                <c:pt idx="2">
                  <c:v>35.9</c:v>
                </c:pt>
                <c:pt idx="3">
                  <c:v>34.700000000000003</c:v>
                </c:pt>
                <c:pt idx="4">
                  <c:v>33.94</c:v>
                </c:pt>
                <c:pt idx="5">
                  <c:v>32.700000000000003</c:v>
                </c:pt>
                <c:pt idx="6">
                  <c:v>31.6</c:v>
                </c:pt>
                <c:pt idx="7">
                  <c:v>31.2</c:v>
                </c:pt>
                <c:pt idx="8">
                  <c:v>30.47</c:v>
                </c:pt>
                <c:pt idx="9">
                  <c:v>29.4</c:v>
                </c:pt>
                <c:pt idx="10">
                  <c:v>28.16</c:v>
                </c:pt>
                <c:pt idx="11">
                  <c:v>27.1</c:v>
                </c:pt>
                <c:pt idx="12">
                  <c:v>26.1</c:v>
                </c:pt>
                <c:pt idx="13">
                  <c:v>25</c:v>
                </c:pt>
                <c:pt idx="14">
                  <c:v>24.2</c:v>
                </c:pt>
                <c:pt idx="15">
                  <c:v>23</c:v>
                </c:pt>
                <c:pt idx="16">
                  <c:v>21.9</c:v>
                </c:pt>
                <c:pt idx="17">
                  <c:v>20.9</c:v>
                </c:pt>
                <c:pt idx="18">
                  <c:v>20</c:v>
                </c:pt>
                <c:pt idx="19">
                  <c:v>19</c:v>
                </c:pt>
                <c:pt idx="20">
                  <c:v>18.7</c:v>
                </c:pt>
                <c:pt idx="21">
                  <c:v>18</c:v>
                </c:pt>
                <c:pt idx="22">
                  <c:v>17.3</c:v>
                </c:pt>
                <c:pt idx="23">
                  <c:v>16.7</c:v>
                </c:pt>
                <c:pt idx="24">
                  <c:v>16</c:v>
                </c:pt>
                <c:pt idx="25">
                  <c:v>15.4</c:v>
                </c:pt>
                <c:pt idx="26">
                  <c:v>14.9</c:v>
                </c:pt>
                <c:pt idx="27">
                  <c:v>14.3</c:v>
                </c:pt>
                <c:pt idx="28">
                  <c:v>13.7</c:v>
                </c:pt>
                <c:pt idx="29">
                  <c:v>13</c:v>
                </c:pt>
              </c:numCache>
            </c:numRef>
          </c:val>
          <c:smooth val="0"/>
        </c:ser>
        <c:dLbls>
          <c:showLegendKey val="0"/>
          <c:showVal val="0"/>
          <c:showCatName val="0"/>
          <c:showSerName val="0"/>
          <c:showPercent val="0"/>
          <c:showBubbleSize val="0"/>
        </c:dLbls>
        <c:marker val="1"/>
        <c:smooth val="0"/>
        <c:axId val="297942400"/>
        <c:axId val="297940864"/>
      </c:lineChart>
      <c:dateAx>
        <c:axId val="297933440"/>
        <c:scaling>
          <c:orientation val="minMax"/>
        </c:scaling>
        <c:delete val="0"/>
        <c:axPos val="b"/>
        <c:numFmt formatCode="yyyy\-m\-d;@" sourceLinked="1"/>
        <c:majorTickMark val="out"/>
        <c:minorTickMark val="none"/>
        <c:tickLblPos val="nextTo"/>
        <c:crossAx val="297939328"/>
        <c:crosses val="autoZero"/>
        <c:auto val="1"/>
        <c:lblOffset val="100"/>
        <c:baseTimeUnit val="months"/>
      </c:dateAx>
      <c:valAx>
        <c:axId val="297939328"/>
        <c:scaling>
          <c:orientation val="minMax"/>
        </c:scaling>
        <c:delete val="0"/>
        <c:axPos val="l"/>
        <c:majorGridlines/>
        <c:numFmt formatCode="###,###,###,###,##0.00_ " sourceLinked="1"/>
        <c:majorTickMark val="out"/>
        <c:minorTickMark val="none"/>
        <c:tickLblPos val="nextTo"/>
        <c:crossAx val="297933440"/>
        <c:crosses val="autoZero"/>
        <c:crossBetween val="between"/>
      </c:valAx>
      <c:valAx>
        <c:axId val="297940864"/>
        <c:scaling>
          <c:orientation val="minMax"/>
        </c:scaling>
        <c:delete val="0"/>
        <c:axPos val="r"/>
        <c:numFmt formatCode="###,###,###,###,##0.00_ " sourceLinked="1"/>
        <c:majorTickMark val="out"/>
        <c:minorTickMark val="none"/>
        <c:tickLblPos val="nextTo"/>
        <c:crossAx val="297942400"/>
        <c:crosses val="max"/>
        <c:crossBetween val="between"/>
      </c:valAx>
      <c:dateAx>
        <c:axId val="297942400"/>
        <c:scaling>
          <c:orientation val="minMax"/>
        </c:scaling>
        <c:delete val="1"/>
        <c:axPos val="b"/>
        <c:numFmt formatCode="yyyy\-m\-d;@" sourceLinked="1"/>
        <c:majorTickMark val="out"/>
        <c:minorTickMark val="none"/>
        <c:tickLblPos val="nextTo"/>
        <c:crossAx val="297940864"/>
        <c:crosses val="autoZero"/>
        <c:auto val="1"/>
        <c:lblOffset val="100"/>
        <c:baseTimeUnit val="months"/>
      </c:dateAx>
    </c:plotArea>
    <c:legend>
      <c:legendPos val="t"/>
      <c:layout>
        <c:manualLayout>
          <c:xMode val="edge"/>
          <c:yMode val="edge"/>
          <c:x val="0.26572439088181998"/>
          <c:y val="2.1857932902169828E-2"/>
          <c:w val="0.47020644959014196"/>
          <c:h val="9.8813776865787559E-2"/>
        </c:manualLayout>
      </c:layout>
      <c:overlay val="0"/>
    </c:legend>
    <c:plotVisOnly val="1"/>
    <c:dispBlanksAs val="gap"/>
    <c:showDLblsOverMax val="0"/>
  </c:chart>
  <c:printSettings>
    <c:headerFooter/>
    <c:pageMargins b="0.75" l="0.7" r="0.7" t="0.75" header="0.3" footer="0.3"/>
    <c:pageSetup/>
  </c:printSettings>
</c:chartSpace>
</file>

<file path=xl/ctrlProps/ctrlProp1.xml><?xml version="1.0" encoding="utf-8"?>
<formControlPr xmlns="http://schemas.microsoft.com/office/spreadsheetml/2009/9/main" objectType="Drop" dropLines="3" dropStyle="combo" dx="16" fmlaLink="$B$10:$B$12" fmlaRange="$A$10:$A$12" noThreeD="1" sel="2"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36890;&#20449;&#34892;&#19994;&#21608;&#25253;!A1"/><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jpeg"/><Relationship Id="rId1" Type="http://schemas.openxmlformats.org/officeDocument/2006/relationships/hyperlink" Target="#&#36890;&#20449;&#34892;&#19994;&#21608;&#25253;!A1"/><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5.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36890;&#20449;&#34892;&#19994;&#21608;&#25253;!A1"/><Relationship Id="rId1" Type="http://schemas.openxmlformats.org/officeDocument/2006/relationships/image" Target="../media/image7.emf"/><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drawing1.xml><?xml version="1.0" encoding="utf-8"?>
<xdr:wsDr xmlns:xdr="http://schemas.openxmlformats.org/drawingml/2006/spreadsheetDrawing" xmlns:a="http://schemas.openxmlformats.org/drawingml/2006/main">
  <xdr:twoCellAnchor>
    <xdr:from>
      <xdr:col>0</xdr:col>
      <xdr:colOff>323850</xdr:colOff>
      <xdr:row>0</xdr:row>
      <xdr:rowOff>66675</xdr:rowOff>
    </xdr:from>
    <xdr:to>
      <xdr:col>2</xdr:col>
      <xdr:colOff>504825</xdr:colOff>
      <xdr:row>2</xdr:row>
      <xdr:rowOff>123825</xdr:rowOff>
    </xdr:to>
    <xdr:pic>
      <xdr:nvPicPr>
        <xdr:cNvPr id="3387423"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666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12</xdr:row>
      <xdr:rowOff>85725</xdr:rowOff>
    </xdr:from>
    <xdr:to>
      <xdr:col>7</xdr:col>
      <xdr:colOff>0</xdr:colOff>
      <xdr:row>52</xdr:row>
      <xdr:rowOff>161925</xdr:rowOff>
    </xdr:to>
    <xdr:sp macro="" textlink="">
      <xdr:nvSpPr>
        <xdr:cNvPr id="252940" name="TextBox 4"/>
        <xdr:cNvSpPr txBox="1">
          <a:spLocks noChangeArrowheads="1"/>
        </xdr:cNvSpPr>
      </xdr:nvSpPr>
      <xdr:spPr bwMode="auto">
        <a:xfrm>
          <a:off x="19050" y="2047875"/>
          <a:ext cx="4791075" cy="7343775"/>
        </a:xfrm>
        <a:prstGeom prst="rect">
          <a:avLst/>
        </a:prstGeom>
        <a:solidFill>
          <a:srgbClr val="FFFFFF"/>
        </a:solidFill>
        <a:ln w="9525">
          <a:solidFill>
            <a:schemeClr val="accent1"/>
          </a:solidFill>
          <a:miter lim="800000"/>
          <a:headEnd/>
          <a:tailEnd/>
        </a:ln>
      </xdr:spPr>
      <xdr:txBody>
        <a:bodyPr vertOverflow="clip" wrap="square" lIns="36576" tIns="18288" rIns="0" bIns="0" anchor="t" upright="1"/>
        <a:lstStyle/>
        <a:p>
          <a:pPr algn="l" rtl="0">
            <a:defRPr sz="1000"/>
          </a:pPr>
          <a:r>
            <a:rPr lang="zh-CN" altLang="en-US" sz="1100" b="1" i="0" u="none" strike="noStrike" baseline="0">
              <a:solidFill>
                <a:srgbClr val="000000"/>
              </a:solidFill>
              <a:latin typeface="仿宋_GB2312"/>
              <a:ea typeface="仿宋_GB2312"/>
            </a:rPr>
            <a:t>上周回顾：</a:t>
          </a:r>
          <a:endParaRPr lang="en-US" altLang="zh-CN" sz="1100" b="1" i="0" u="none" strike="noStrike" baseline="0">
            <a:solidFill>
              <a:srgbClr val="000000"/>
            </a:solidFill>
            <a:latin typeface="仿宋_GB2312"/>
            <a:ea typeface="仿宋_GB2312"/>
          </a:endParaRPr>
        </a:p>
        <a:p>
          <a:pPr marL="0" indent="0" algn="l" rtl="0">
            <a:defRPr sz="1000"/>
          </a:pPr>
          <a:r>
            <a:rPr lang="en-US" altLang="zh-CN" sz="1100" b="0" i="0" u="none" strike="noStrike" baseline="0">
              <a:solidFill>
                <a:srgbClr val="000000"/>
              </a:solidFill>
              <a:latin typeface="仿宋_GB2312"/>
              <a:ea typeface="仿宋_GB2312"/>
              <a:cs typeface="+mn-cs"/>
            </a:rPr>
            <a:t>    </a:t>
          </a:r>
          <a:r>
            <a:rPr lang="zh-CN" altLang="zh-CN" sz="1100" b="0" i="0" u="none" strike="noStrike" baseline="0">
              <a:solidFill>
                <a:srgbClr val="000000"/>
              </a:solidFill>
              <a:latin typeface="仿宋_GB2312"/>
              <a:ea typeface="仿宋_GB2312"/>
              <a:cs typeface="+mn-cs"/>
            </a:rPr>
            <a:t>上周</a:t>
          </a:r>
          <a:r>
            <a:rPr lang="en-US" altLang="zh-CN" sz="1100" b="0" i="0" u="none" strike="noStrike" baseline="0">
              <a:solidFill>
                <a:srgbClr val="000000"/>
              </a:solidFill>
              <a:latin typeface="仿宋_GB2312"/>
              <a:ea typeface="仿宋_GB2312"/>
              <a:cs typeface="+mn-cs"/>
            </a:rPr>
            <a:t>A</a:t>
          </a:r>
          <a:r>
            <a:rPr lang="zh-CN" altLang="zh-CN" sz="1100" b="0" i="0" u="none" strike="noStrike" baseline="0">
              <a:solidFill>
                <a:srgbClr val="000000"/>
              </a:solidFill>
              <a:latin typeface="仿宋_GB2312"/>
              <a:ea typeface="仿宋_GB2312"/>
              <a:cs typeface="+mn-cs"/>
            </a:rPr>
            <a:t>股市场</a:t>
          </a:r>
          <a:r>
            <a:rPr lang="zh-CN" altLang="en-US" sz="1100" b="0" i="0" u="none" strike="noStrike" baseline="0">
              <a:solidFill>
                <a:srgbClr val="000000"/>
              </a:solidFill>
              <a:latin typeface="仿宋_GB2312"/>
              <a:ea typeface="仿宋_GB2312"/>
              <a:cs typeface="+mn-cs"/>
            </a:rPr>
            <a:t>横盘整固，风格偏向中小盘。截至上周五收盘，上证综指报</a:t>
          </a:r>
          <a:r>
            <a:rPr lang="en-US" altLang="zh-CN" sz="1100" b="0" i="0" u="none" strike="noStrike" baseline="0">
              <a:solidFill>
                <a:srgbClr val="000000"/>
              </a:solidFill>
              <a:latin typeface="仿宋_GB2312"/>
              <a:ea typeface="仿宋_GB2312"/>
              <a:cs typeface="+mn-cs"/>
            </a:rPr>
            <a:t>2194.43</a:t>
          </a:r>
          <a:r>
            <a:rPr lang="zh-CN" altLang="en-US" sz="1100" b="0" i="0" u="none" strike="noStrike" baseline="0">
              <a:solidFill>
                <a:srgbClr val="000000"/>
              </a:solidFill>
              <a:latin typeface="仿宋_GB2312"/>
              <a:ea typeface="仿宋_GB2312"/>
              <a:cs typeface="+mn-cs"/>
            </a:rPr>
            <a:t>点，周涨</a:t>
          </a:r>
          <a:r>
            <a:rPr lang="en-US" altLang="zh-CN" sz="1100" b="0" i="0" u="none" strike="noStrike" baseline="0">
              <a:solidFill>
                <a:srgbClr val="000000"/>
              </a:solidFill>
              <a:latin typeface="仿宋_GB2312"/>
              <a:ea typeface="仿宋_GB2312"/>
              <a:cs typeface="+mn-cs"/>
            </a:rPr>
            <a:t>0.42%</a:t>
          </a:r>
          <a:r>
            <a:rPr lang="zh-CN" altLang="en-US" sz="1100" b="0" i="0" u="none" strike="noStrike" baseline="0">
              <a:solidFill>
                <a:srgbClr val="000000"/>
              </a:solidFill>
              <a:latin typeface="仿宋_GB2312"/>
              <a:ea typeface="仿宋_GB2312"/>
              <a:cs typeface="+mn-cs"/>
            </a:rPr>
            <a:t>；深证成指报</a:t>
          </a:r>
          <a:r>
            <a:rPr lang="en-US" altLang="zh-CN" sz="1100" b="0" i="0" u="none" strike="noStrike" baseline="0">
              <a:solidFill>
                <a:srgbClr val="000000"/>
              </a:solidFill>
              <a:latin typeface="仿宋_GB2312"/>
              <a:ea typeface="仿宋_GB2312"/>
              <a:cs typeface="+mn-cs"/>
            </a:rPr>
            <a:t>7885.33</a:t>
          </a:r>
          <a:r>
            <a:rPr lang="zh-CN" altLang="en-US" sz="1100" b="0" i="0" u="none" strike="noStrike" baseline="0">
              <a:solidFill>
                <a:srgbClr val="000000"/>
              </a:solidFill>
              <a:latin typeface="仿宋_GB2312"/>
              <a:ea typeface="仿宋_GB2312"/>
              <a:cs typeface="+mn-cs"/>
            </a:rPr>
            <a:t>点，周涨</a:t>
          </a:r>
          <a:r>
            <a:rPr lang="en-US" altLang="zh-CN" sz="1100" b="0" i="0" u="none" strike="noStrike" baseline="0">
              <a:solidFill>
                <a:srgbClr val="000000"/>
              </a:solidFill>
              <a:latin typeface="仿宋_GB2312"/>
              <a:ea typeface="仿宋_GB2312"/>
              <a:cs typeface="+mn-cs"/>
            </a:rPr>
            <a:t>0.06%</a:t>
          </a:r>
          <a:r>
            <a:rPr lang="zh-CN" altLang="en-US" sz="1100" b="0" i="0" u="none" strike="noStrike" baseline="0">
              <a:solidFill>
                <a:srgbClr val="000000"/>
              </a:solidFill>
              <a:latin typeface="仿宋_GB2312"/>
              <a:ea typeface="仿宋_GB2312"/>
              <a:cs typeface="+mn-cs"/>
            </a:rPr>
            <a:t>。沪深股指均连续四周上扬。中小板指数周涨</a:t>
          </a:r>
          <a:r>
            <a:rPr lang="en-US" altLang="zh-CN" sz="1100" b="0" i="0" u="none" strike="noStrike" baseline="0">
              <a:solidFill>
                <a:srgbClr val="000000"/>
              </a:solidFill>
              <a:latin typeface="仿宋_GB2312"/>
              <a:ea typeface="仿宋_GB2312"/>
              <a:cs typeface="+mn-cs"/>
            </a:rPr>
            <a:t>2.13%</a:t>
          </a:r>
          <a:r>
            <a:rPr lang="zh-CN" altLang="en-US" sz="1100" b="0" i="0" u="none" strike="noStrike" baseline="0">
              <a:solidFill>
                <a:srgbClr val="000000"/>
              </a:solidFill>
              <a:latin typeface="仿宋_GB2312"/>
              <a:ea typeface="仿宋_GB2312"/>
              <a:cs typeface="+mn-cs"/>
            </a:rPr>
            <a:t>；而创业板指一周上涨</a:t>
          </a:r>
          <a:r>
            <a:rPr lang="en-US" altLang="zh-CN" sz="1100" b="0" i="0" u="none" strike="noStrike" baseline="0">
              <a:solidFill>
                <a:srgbClr val="000000"/>
              </a:solidFill>
              <a:latin typeface="仿宋_GB2312"/>
              <a:ea typeface="仿宋_GB2312"/>
              <a:cs typeface="+mn-cs"/>
            </a:rPr>
            <a:t>3.88%</a:t>
          </a:r>
          <a:r>
            <a:rPr lang="zh-CN" altLang="en-US" sz="1100" b="0" i="0" u="none" strike="noStrike" baseline="0">
              <a:solidFill>
                <a:srgbClr val="000000"/>
              </a:solidFill>
              <a:latin typeface="仿宋_GB2312"/>
              <a:ea typeface="仿宋_GB2312"/>
              <a:cs typeface="+mn-cs"/>
            </a:rPr>
            <a:t>。在大盘继续上行的带动下，通信板块当周上涨</a:t>
          </a:r>
          <a:r>
            <a:rPr lang="en-US" altLang="zh-CN" sz="1100" b="0" i="0" u="none" strike="noStrike" baseline="0">
              <a:solidFill>
                <a:srgbClr val="000000"/>
              </a:solidFill>
              <a:latin typeface="仿宋_GB2312"/>
              <a:ea typeface="仿宋_GB2312"/>
              <a:cs typeface="+mn-cs"/>
            </a:rPr>
            <a:t>2.76%</a:t>
          </a:r>
          <a:r>
            <a:rPr lang="zh-CN" altLang="en-US" sz="1100" b="0" i="0" u="none" strike="noStrike" baseline="0">
              <a:solidFill>
                <a:srgbClr val="000000"/>
              </a:solidFill>
              <a:latin typeface="仿宋_GB2312"/>
              <a:ea typeface="仿宋_GB2312"/>
              <a:cs typeface="+mn-cs"/>
            </a:rPr>
            <a:t>，报收于</a:t>
          </a:r>
          <a:r>
            <a:rPr lang="en-US" altLang="zh-CN" sz="1100" b="0" i="0" u="none" strike="noStrike" baseline="0">
              <a:solidFill>
                <a:srgbClr val="000000"/>
              </a:solidFill>
              <a:latin typeface="仿宋_GB2312"/>
              <a:ea typeface="仿宋_GB2312"/>
              <a:cs typeface="+mn-cs"/>
            </a:rPr>
            <a:t>2526.78</a:t>
          </a:r>
          <a:r>
            <a:rPr lang="zh-CN" altLang="en-US" sz="1100" b="0" i="0" u="none" strike="noStrike" baseline="0">
              <a:solidFill>
                <a:srgbClr val="000000"/>
              </a:solidFill>
              <a:latin typeface="仿宋_GB2312"/>
              <a:ea typeface="仿宋_GB2312"/>
              <a:cs typeface="+mn-cs"/>
            </a:rPr>
            <a:t>。个股方面，本周涨幅居前的有硕贝德，信维通信，朗玛信息，梅泰诺和网宿科技，本周跌幅居前的有象屿股份，金信诺，佳都科技，盛路通信和动力源。</a:t>
          </a:r>
          <a:r>
            <a:rPr lang="en-US" altLang="zh-CN" sz="1100" b="0" i="0" u="none" strike="noStrike" baseline="0">
              <a:solidFill>
                <a:srgbClr val="000000"/>
              </a:solidFill>
              <a:latin typeface="仿宋_GB2312"/>
              <a:ea typeface="仿宋_GB2312"/>
              <a:cs typeface="+mn-cs"/>
            </a:rPr>
            <a:t>	</a:t>
          </a:r>
        </a:p>
        <a:p>
          <a:pPr algn="l" rtl="0">
            <a:defRPr sz="1000"/>
          </a:pPr>
          <a:endParaRPr lang="zh-CN" altLang="en-US" sz="1100" b="1" i="0" u="none" strike="noStrike" baseline="0">
            <a:solidFill>
              <a:srgbClr val="000000"/>
            </a:solidFill>
            <a:latin typeface="仿宋_GB2312"/>
            <a:ea typeface="仿宋_GB2312"/>
          </a:endParaRPr>
        </a:p>
        <a:p>
          <a:pPr algn="l" rtl="0">
            <a:defRPr sz="1000"/>
          </a:pPr>
          <a:r>
            <a:rPr lang="zh-CN" altLang="en-US" sz="1100" b="1" i="0" u="none" strike="noStrike" baseline="0">
              <a:solidFill>
                <a:srgbClr val="000000"/>
              </a:solidFill>
              <a:latin typeface="仿宋_GB2312"/>
              <a:ea typeface="仿宋_GB2312"/>
            </a:rPr>
            <a:t>行业动态：</a:t>
          </a:r>
          <a:endParaRPr lang="en-US" altLang="zh-CN" sz="1100" b="1" i="0" u="none" strike="noStrike" baseline="0">
            <a:solidFill>
              <a:srgbClr val="000000"/>
            </a:solidFill>
            <a:latin typeface="仿宋_GB2312"/>
            <a:ea typeface="仿宋_GB2312"/>
          </a:endParaRPr>
        </a:p>
        <a:p>
          <a:pPr algn="l" rtl="0">
            <a:defRPr sz="1000"/>
          </a:pPr>
          <a:r>
            <a:rPr lang="en-US" altLang="zh-CN" sz="1100" b="1" i="0" u="none" strike="noStrike" baseline="0">
              <a:solidFill>
                <a:srgbClr val="000000"/>
              </a:solidFill>
              <a:latin typeface="仿宋_GB2312"/>
              <a:ea typeface="仿宋_GB2312"/>
            </a:rPr>
            <a:t>   </a:t>
          </a:r>
          <a:r>
            <a:rPr lang="en-US" altLang="zh-CN" sz="1100" b="0" i="0" u="none" strike="noStrike" baseline="0">
              <a:solidFill>
                <a:srgbClr val="000000"/>
              </a:solidFill>
              <a:latin typeface="仿宋_GB2312"/>
              <a:ea typeface="仿宋_GB2312"/>
              <a:cs typeface="+mn-cs"/>
            </a:rPr>
            <a:t> 8</a:t>
          </a:r>
          <a:r>
            <a:rPr lang="zh-CN" altLang="en-US" sz="1100" b="0" i="0" u="none" strike="noStrike" baseline="0">
              <a:solidFill>
                <a:srgbClr val="000000"/>
              </a:solidFill>
              <a:latin typeface="仿宋_GB2312"/>
              <a:ea typeface="仿宋_GB2312"/>
              <a:cs typeface="+mn-cs"/>
            </a:rPr>
            <a:t>月</a:t>
          </a:r>
          <a:r>
            <a:rPr lang="en-US" altLang="zh-CN" sz="1100" b="0" i="0" u="none" strike="noStrike" baseline="0">
              <a:solidFill>
                <a:srgbClr val="000000"/>
              </a:solidFill>
              <a:latin typeface="仿宋_GB2312"/>
              <a:ea typeface="仿宋_GB2312"/>
              <a:cs typeface="+mn-cs"/>
            </a:rPr>
            <a:t>7</a:t>
          </a:r>
          <a:r>
            <a:rPr lang="zh-CN" altLang="en-US" sz="1100" b="0" i="0" u="none" strike="noStrike" baseline="0">
              <a:solidFill>
                <a:srgbClr val="000000"/>
              </a:solidFill>
              <a:latin typeface="仿宋_GB2312"/>
              <a:ea typeface="仿宋_GB2312"/>
              <a:cs typeface="+mn-cs"/>
            </a:rPr>
            <a:t>号，发改委发文力推高新产业发展，明确透露将抓紧在云计算、物联网、生物、电子商务等关键领域研究出台一批重大产业政策。并且，发改委将加快实施宽带中国战略，完善宽带普遍服务机制，加大投入实施“宽带乡村”工程。同时重点突破深刻影响产业发展的关键核心技术，推动传统产业改造升级，加快培育新的经济增长点。</a:t>
          </a:r>
          <a:endParaRPr lang="en-US" altLang="zh-CN" sz="1100" b="0" i="0" u="none" strike="noStrike" baseline="0">
            <a:solidFill>
              <a:srgbClr val="000000"/>
            </a:solidFill>
            <a:latin typeface="仿宋_GB2312"/>
            <a:ea typeface="仿宋_GB2312"/>
            <a:cs typeface="+mn-cs"/>
          </a:endParaRPr>
        </a:p>
        <a:p>
          <a:pPr algn="l" rtl="0">
            <a:defRPr sz="1000"/>
          </a:pPr>
          <a:r>
            <a:rPr lang="en-US" altLang="zh-CN" sz="1100" b="0" i="0" u="none" strike="noStrike" baseline="0">
              <a:solidFill>
                <a:srgbClr val="000000"/>
              </a:solidFill>
              <a:latin typeface="仿宋_GB2312"/>
              <a:ea typeface="仿宋_GB2312"/>
              <a:cs typeface="+mn-cs"/>
            </a:rPr>
            <a:t>    </a:t>
          </a:r>
          <a:r>
            <a:rPr lang="zh-CN" altLang="en-US" sz="1100" b="0" i="0" u="none" strike="noStrike" baseline="0">
              <a:solidFill>
                <a:srgbClr val="000000"/>
              </a:solidFill>
              <a:latin typeface="仿宋_GB2312"/>
              <a:ea typeface="仿宋_GB2312"/>
              <a:cs typeface="+mn-cs"/>
            </a:rPr>
            <a:t>根据工信部近期公布的信息，今年上半年全国手机市场累积出货量达到</a:t>
          </a:r>
          <a:r>
            <a:rPr lang="en-US" altLang="zh-CN" sz="1100" b="0" i="0" u="none" strike="noStrike" baseline="0">
              <a:solidFill>
                <a:srgbClr val="000000"/>
              </a:solidFill>
              <a:latin typeface="仿宋_GB2312"/>
              <a:ea typeface="仿宋_GB2312"/>
              <a:cs typeface="+mn-cs"/>
            </a:rPr>
            <a:t>2.2</a:t>
          </a:r>
          <a:r>
            <a:rPr lang="zh-CN" altLang="en-US" sz="1100" b="0" i="0" u="none" strike="noStrike" baseline="0">
              <a:solidFill>
                <a:srgbClr val="000000"/>
              </a:solidFill>
              <a:latin typeface="仿宋_GB2312"/>
              <a:ea typeface="仿宋_GB2312"/>
              <a:cs typeface="+mn-cs"/>
            </a:rPr>
            <a:t>亿部，其中</a:t>
          </a:r>
          <a:r>
            <a:rPr lang="en-US" altLang="zh-CN" sz="1100" b="0" i="0" u="none" strike="noStrike" baseline="0">
              <a:solidFill>
                <a:srgbClr val="000000"/>
              </a:solidFill>
              <a:latin typeface="仿宋_GB2312"/>
              <a:ea typeface="仿宋_GB2312"/>
              <a:cs typeface="+mn-cs"/>
            </a:rPr>
            <a:t>4G</a:t>
          </a:r>
          <a:r>
            <a:rPr lang="zh-CN" altLang="en-US" sz="1100" b="0" i="0" u="none" strike="noStrike" baseline="0">
              <a:solidFill>
                <a:srgbClr val="000000"/>
              </a:solidFill>
              <a:latin typeface="仿宋_GB2312"/>
              <a:ea typeface="仿宋_GB2312"/>
              <a:cs typeface="+mn-cs"/>
            </a:rPr>
            <a:t>手机出货量达到</a:t>
          </a:r>
          <a:r>
            <a:rPr lang="en-US" altLang="zh-CN" sz="1100" b="0" i="0" u="none" strike="noStrike" baseline="0">
              <a:solidFill>
                <a:srgbClr val="000000"/>
              </a:solidFill>
              <a:latin typeface="仿宋_GB2312"/>
              <a:ea typeface="仿宋_GB2312"/>
              <a:cs typeface="+mn-cs"/>
            </a:rPr>
            <a:t>4039.4</a:t>
          </a:r>
          <a:r>
            <a:rPr lang="zh-CN" altLang="en-US" sz="1100" b="0" i="0" u="none" strike="noStrike" baseline="0">
              <a:solidFill>
                <a:srgbClr val="000000"/>
              </a:solidFill>
              <a:latin typeface="仿宋_GB2312"/>
              <a:ea typeface="仿宋_GB2312"/>
              <a:cs typeface="+mn-cs"/>
            </a:rPr>
            <a:t>万部，在手机整体出货量中所占比例进一步提高。在机型方面，</a:t>
          </a:r>
          <a:r>
            <a:rPr lang="en-US" altLang="zh-CN" sz="1100" b="0" i="0" u="none" strike="noStrike" baseline="0">
              <a:solidFill>
                <a:srgbClr val="000000"/>
              </a:solidFill>
              <a:latin typeface="仿宋_GB2312"/>
              <a:ea typeface="仿宋_GB2312"/>
              <a:cs typeface="+mn-cs"/>
            </a:rPr>
            <a:t>4G</a:t>
          </a:r>
          <a:r>
            <a:rPr lang="zh-CN" altLang="en-US" sz="1100" b="0" i="0" u="none" strike="noStrike" baseline="0">
              <a:solidFill>
                <a:srgbClr val="000000"/>
              </a:solidFill>
              <a:latin typeface="仿宋_GB2312"/>
              <a:ea typeface="仿宋_GB2312"/>
              <a:cs typeface="+mn-cs"/>
            </a:rPr>
            <a:t>手机也成为市场追逐的热点。日前三大运营商纷纷出台降低</a:t>
          </a:r>
          <a:r>
            <a:rPr lang="en-US" altLang="zh-CN" sz="1100" b="0" i="0" u="none" strike="noStrike" baseline="0">
              <a:solidFill>
                <a:srgbClr val="000000"/>
              </a:solidFill>
              <a:latin typeface="仿宋_GB2312"/>
              <a:ea typeface="仿宋_GB2312"/>
              <a:cs typeface="+mn-cs"/>
            </a:rPr>
            <a:t>4G</a:t>
          </a:r>
          <a:r>
            <a:rPr lang="zh-CN" altLang="en-US" sz="1100" b="0" i="0" u="none" strike="noStrike" baseline="0">
              <a:solidFill>
                <a:srgbClr val="000000"/>
              </a:solidFill>
              <a:latin typeface="仿宋_GB2312"/>
              <a:ea typeface="仿宋_GB2312"/>
              <a:cs typeface="+mn-cs"/>
            </a:rPr>
            <a:t>资费标准的政策，这将进一步提升</a:t>
          </a:r>
          <a:r>
            <a:rPr lang="en-US" altLang="zh-CN" sz="1100" b="0" i="0" u="none" strike="noStrike" baseline="0">
              <a:solidFill>
                <a:srgbClr val="000000"/>
              </a:solidFill>
              <a:latin typeface="仿宋_GB2312"/>
              <a:ea typeface="仿宋_GB2312"/>
              <a:cs typeface="+mn-cs"/>
            </a:rPr>
            <a:t>4G</a:t>
          </a:r>
          <a:r>
            <a:rPr lang="zh-CN" altLang="en-US" sz="1100" b="0" i="0" u="none" strike="noStrike" baseline="0">
              <a:solidFill>
                <a:srgbClr val="000000"/>
              </a:solidFill>
              <a:latin typeface="仿宋_GB2312"/>
              <a:ea typeface="仿宋_GB2312"/>
              <a:cs typeface="+mn-cs"/>
            </a:rPr>
            <a:t>手机对用户的吸引力，对相关产业链的发展将起到提振作用，</a:t>
          </a:r>
        </a:p>
        <a:p>
          <a:pPr algn="l" rtl="0">
            <a:defRPr sz="1000"/>
          </a:pPr>
          <a:endParaRPr lang="en-US" altLang="zh-CN" sz="1100" b="0" i="0" u="none" strike="noStrike" baseline="0">
            <a:solidFill>
              <a:srgbClr val="000000"/>
            </a:solidFill>
            <a:latin typeface="仿宋_GB2312"/>
            <a:ea typeface="仿宋_GB2312"/>
          </a:endParaRPr>
        </a:p>
        <a:p>
          <a:pPr algn="l" rtl="0">
            <a:defRPr sz="1000"/>
          </a:pPr>
          <a:r>
            <a:rPr lang="zh-CN" altLang="en-US" sz="1100" b="1" i="0" u="none" strike="noStrike" baseline="0">
              <a:solidFill>
                <a:srgbClr val="000000"/>
              </a:solidFill>
              <a:latin typeface="仿宋_GB2312"/>
              <a:ea typeface="仿宋_GB2312"/>
            </a:rPr>
            <a:t>本周观点：</a:t>
          </a:r>
        </a:p>
        <a:p>
          <a:pPr algn="l" rtl="0">
            <a:defRPr sz="1000"/>
          </a:pPr>
          <a:r>
            <a:rPr lang="zh-CN" altLang="en-US" sz="1100" b="0" i="0" u="none" strike="noStrike" baseline="0">
              <a:solidFill>
                <a:srgbClr val="000000"/>
              </a:solidFill>
              <a:latin typeface="仿宋_GB2312"/>
              <a:ea typeface="仿宋_GB2312"/>
            </a:rPr>
            <a:t>    本周通信板块随着市场行情走势而景气上行，已公布的公司中报或预告也显示出良好的业绩支撑。但我们也注意到通信板块总体而言上涨较为平稳，在当前板块景气的天时下也未能走出独立行情，则需要多一些居安思危的考虑。敏锐的设备商已经开始在云计算，企业网和智慧城市等方面探索。随着基础设施的建设完善和</a:t>
          </a:r>
          <a:r>
            <a:rPr lang="en-US" altLang="zh-CN" sz="1100" b="0" i="0" u="none" strike="noStrike" baseline="0">
              <a:solidFill>
                <a:srgbClr val="000000"/>
              </a:solidFill>
              <a:latin typeface="仿宋_GB2312"/>
              <a:ea typeface="仿宋_GB2312"/>
            </a:rPr>
            <a:t>4G</a:t>
          </a:r>
          <a:r>
            <a:rPr lang="zh-CN" altLang="en-US" sz="1100" b="0" i="0" u="none" strike="noStrike" baseline="0">
              <a:solidFill>
                <a:srgbClr val="000000"/>
              </a:solidFill>
              <a:latin typeface="仿宋_GB2312"/>
              <a:ea typeface="仿宋_GB2312"/>
            </a:rPr>
            <a:t>终端的放量增长，预示着未来将是由信息消费来驱动。我们建议在上行中保持谨慎乐观，把握好有转型意识的传统设备及服务提供商，如中兴通讯，鹏博士等。关注近期因</a:t>
          </a:r>
          <a:r>
            <a:rPr lang="en-US" altLang="zh-CN" sz="1100" b="0" i="0" u="none" strike="noStrike" baseline="0">
              <a:solidFill>
                <a:srgbClr val="000000"/>
              </a:solidFill>
              <a:latin typeface="仿宋_GB2312"/>
              <a:ea typeface="仿宋_GB2312"/>
            </a:rPr>
            <a:t>4G</a:t>
          </a:r>
          <a:r>
            <a:rPr lang="zh-CN" altLang="en-US" sz="1100" b="0" i="0" u="none" strike="noStrike" baseline="0">
              <a:solidFill>
                <a:srgbClr val="000000"/>
              </a:solidFill>
              <a:latin typeface="仿宋_GB2312"/>
              <a:ea typeface="仿宋_GB2312"/>
            </a:rPr>
            <a:t>终端的放量的终端天线厂商市场表现，及因</a:t>
          </a:r>
          <a:r>
            <a:rPr lang="en-US" altLang="zh-CN" sz="1100" b="0" i="0" u="none" strike="noStrike" baseline="0">
              <a:solidFill>
                <a:srgbClr val="000000"/>
              </a:solidFill>
              <a:latin typeface="仿宋_GB2312"/>
              <a:ea typeface="仿宋_GB2312"/>
            </a:rPr>
            <a:t>4G</a:t>
          </a:r>
          <a:r>
            <a:rPr lang="zh-CN" altLang="en-US" sz="1100" b="0" i="0" u="none" strike="noStrike" baseline="0">
              <a:solidFill>
                <a:srgbClr val="000000"/>
              </a:solidFill>
              <a:latin typeface="仿宋_GB2312"/>
              <a:ea typeface="仿宋_GB2312"/>
            </a:rPr>
            <a:t>基站的光口传输和数据中心的光纤改造而带动的光器件增长。</a:t>
          </a:r>
          <a:endParaRPr lang="en-US" altLang="zh-CN" sz="1100" b="0" i="0" u="none" strike="noStrike" baseline="0">
            <a:solidFill>
              <a:srgbClr val="000000"/>
            </a:solidFill>
            <a:latin typeface="仿宋_GB2312"/>
            <a:ea typeface="仿宋_GB2312"/>
          </a:endParaRPr>
        </a:p>
        <a:p>
          <a:pPr algn="l" rtl="0">
            <a:defRPr sz="1000"/>
          </a:pPr>
          <a:endParaRPr lang="zh-CN" altLang="en-US" sz="1100" b="1" i="0" u="none" strike="noStrike" baseline="0">
            <a:solidFill>
              <a:srgbClr val="000000"/>
            </a:solidFill>
            <a:latin typeface="仿宋_GB2312"/>
            <a:ea typeface="仿宋_GB2312"/>
          </a:endParaRPr>
        </a:p>
        <a:p>
          <a:pPr algn="l" rtl="0">
            <a:defRPr sz="1000"/>
          </a:pPr>
          <a:r>
            <a:rPr lang="zh-CN" altLang="en-US" sz="1100" b="1" i="0" u="none" strike="noStrike" baseline="0">
              <a:solidFill>
                <a:srgbClr val="000000"/>
              </a:solidFill>
              <a:latin typeface="仿宋_GB2312"/>
              <a:ea typeface="仿宋_GB2312"/>
            </a:rPr>
            <a:t>风险提示：</a:t>
          </a:r>
          <a:endParaRPr lang="en-US" altLang="zh-CN" sz="1100" b="1" i="0" u="none" strike="noStrike" baseline="0">
            <a:solidFill>
              <a:srgbClr val="000000"/>
            </a:solidFill>
            <a:latin typeface="仿宋_GB2312"/>
            <a:ea typeface="仿宋_GB2312"/>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zh-CN" sz="1100" b="1" i="0" u="none" strike="noStrike" baseline="0">
              <a:solidFill>
                <a:srgbClr val="000000"/>
              </a:solidFill>
              <a:latin typeface="仿宋_GB2312"/>
              <a:ea typeface="仿宋_GB2312"/>
            </a:rPr>
            <a:t>    </a:t>
          </a:r>
          <a:r>
            <a:rPr lang="zh-CN" altLang="zh-CN" sz="1100" b="0" i="0" u="none" strike="noStrike" baseline="0">
              <a:solidFill>
                <a:srgbClr val="000000"/>
              </a:solidFill>
              <a:latin typeface="仿宋_GB2312"/>
              <a:ea typeface="仿宋_GB2312"/>
              <a:cs typeface="+mn-cs"/>
            </a:rPr>
            <a:t>创业板系统性风险；</a:t>
          </a:r>
          <a:r>
            <a:rPr lang="zh-CN" altLang="en-US" sz="1100" b="0" i="0" u="none" strike="noStrike" baseline="0">
              <a:solidFill>
                <a:srgbClr val="000000"/>
              </a:solidFill>
              <a:latin typeface="仿宋_GB2312"/>
              <a:ea typeface="仿宋_GB2312"/>
              <a:cs typeface="+mn-cs"/>
            </a:rPr>
            <a:t>板块估值切换的阶段性调整；</a:t>
          </a:r>
        </a:p>
      </xdr:txBody>
    </xdr:sp>
    <xdr:clientData/>
  </xdr:twoCellAnchor>
  <xdr:twoCellAnchor editAs="oneCell">
    <xdr:from>
      <xdr:col>7</xdr:col>
      <xdr:colOff>1</xdr:colOff>
      <xdr:row>15</xdr:row>
      <xdr:rowOff>9526</xdr:rowOff>
    </xdr:from>
    <xdr:to>
      <xdr:col>10</xdr:col>
      <xdr:colOff>19050</xdr:colOff>
      <xdr:row>25</xdr:row>
      <xdr:rowOff>104776</xdr:rowOff>
    </xdr:to>
    <xdr:pic>
      <xdr:nvPicPr>
        <xdr:cNvPr id="2" name="图片 1"/>
        <xdr:cNvPicPr>
          <a:picLocks noChangeAspect="1"/>
        </xdr:cNvPicPr>
      </xdr:nvPicPr>
      <xdr:blipFill>
        <a:blip xmlns:r="http://schemas.openxmlformats.org/officeDocument/2006/relationships" r:embed="rId2"/>
        <a:stretch>
          <a:fillRect/>
        </a:stretch>
      </xdr:blipFill>
      <xdr:spPr>
        <a:xfrm>
          <a:off x="4810126" y="2438401"/>
          <a:ext cx="2533649" cy="1905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8</xdr:row>
      <xdr:rowOff>123825</xdr:rowOff>
    </xdr:from>
    <xdr:to>
      <xdr:col>6</xdr:col>
      <xdr:colOff>457200</xdr:colOff>
      <xdr:row>24</xdr:row>
      <xdr:rowOff>85725</xdr:rowOff>
    </xdr:to>
    <xdr:graphicFrame macro="">
      <xdr:nvGraphicFramePr>
        <xdr:cNvPr id="40632" name="图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714375</xdr:colOff>
          <xdr:row>8</xdr:row>
          <xdr:rowOff>19050</xdr:rowOff>
        </xdr:to>
        <xdr:sp macro="" textlink="">
          <xdr:nvSpPr>
            <xdr:cNvPr id="39938" name="Drop Down 2" hidden="1">
              <a:extLst>
                <a:ext uri="{63B3BB69-23CF-44E3-9099-C40C66FF867C}">
                  <a14:compatExt spid="_x0000_s39938"/>
                </a:ext>
              </a:extLst>
            </xdr:cNvPr>
            <xdr:cNvSpPr/>
          </xdr:nvSpPr>
          <xdr:spPr>
            <a:xfrm>
              <a:off x="0" y="0"/>
              <a:ext cx="0" cy="0"/>
            </a:xfrm>
            <a:prstGeom prst="rect">
              <a:avLst/>
            </a:prstGeom>
          </xdr:spPr>
        </xdr:sp>
        <xdr:clientData/>
      </xdr:twoCellAnchor>
    </mc:Choice>
    <mc:Fallback/>
  </mc:AlternateContent>
  <xdr:twoCellAnchor>
    <xdr:from>
      <xdr:col>0</xdr:col>
      <xdr:colOff>171450</xdr:colOff>
      <xdr:row>0</xdr:row>
      <xdr:rowOff>123825</xdr:rowOff>
    </xdr:from>
    <xdr:to>
      <xdr:col>2</xdr:col>
      <xdr:colOff>314325</xdr:colOff>
      <xdr:row>2</xdr:row>
      <xdr:rowOff>133350</xdr:rowOff>
    </xdr:to>
    <xdr:pic>
      <xdr:nvPicPr>
        <xdr:cNvPr id="6"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1450" y="12382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0</xdr:row>
      <xdr:rowOff>123825</xdr:rowOff>
    </xdr:from>
    <xdr:to>
      <xdr:col>2</xdr:col>
      <xdr:colOff>333375</xdr:colOff>
      <xdr:row>2</xdr:row>
      <xdr:rowOff>85725</xdr:rowOff>
    </xdr:to>
    <xdr:pic>
      <xdr:nvPicPr>
        <xdr:cNvPr id="8"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2382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209550</xdr:colOff>
      <xdr:row>6</xdr:row>
      <xdr:rowOff>85724</xdr:rowOff>
    </xdr:from>
    <xdr:to>
      <xdr:col>6</xdr:col>
      <xdr:colOff>679339</xdr:colOff>
      <xdr:row>20</xdr:row>
      <xdr:rowOff>38100</xdr:rowOff>
    </xdr:to>
    <xdr:pic>
      <xdr:nvPicPr>
        <xdr:cNvPr id="5" name="图片 4"/>
        <xdr:cNvPicPr>
          <a:picLocks noChangeAspect="1"/>
        </xdr:cNvPicPr>
      </xdr:nvPicPr>
      <xdr:blipFill>
        <a:blip xmlns:r="http://schemas.openxmlformats.org/officeDocument/2006/relationships" r:embed="rId3"/>
        <a:stretch>
          <a:fillRect/>
        </a:stretch>
      </xdr:blipFill>
      <xdr:spPr>
        <a:xfrm>
          <a:off x="209550" y="1314449"/>
          <a:ext cx="4584589" cy="2752726"/>
        </a:xfrm>
        <a:prstGeom prst="rect">
          <a:avLst/>
        </a:prstGeom>
      </xdr:spPr>
    </xdr:pic>
    <xdr:clientData/>
  </xdr:twoCellAnchor>
  <xdr:twoCellAnchor editAs="oneCell">
    <xdr:from>
      <xdr:col>7</xdr:col>
      <xdr:colOff>257175</xdr:colOff>
      <xdr:row>6</xdr:row>
      <xdr:rowOff>85725</xdr:rowOff>
    </xdr:from>
    <xdr:to>
      <xdr:col>14</xdr:col>
      <xdr:colOff>57150</xdr:colOff>
      <xdr:row>20</xdr:row>
      <xdr:rowOff>41006</xdr:rowOff>
    </xdr:to>
    <xdr:pic>
      <xdr:nvPicPr>
        <xdr:cNvPr id="6" name="图片 5"/>
        <xdr:cNvPicPr>
          <a:picLocks noChangeAspect="1"/>
        </xdr:cNvPicPr>
      </xdr:nvPicPr>
      <xdr:blipFill>
        <a:blip xmlns:r="http://schemas.openxmlformats.org/officeDocument/2006/relationships" r:embed="rId4"/>
        <a:stretch>
          <a:fillRect/>
        </a:stretch>
      </xdr:blipFill>
      <xdr:spPr>
        <a:xfrm>
          <a:off x="5057775" y="1314450"/>
          <a:ext cx="4648200" cy="2755631"/>
        </a:xfrm>
        <a:prstGeom prst="rect">
          <a:avLst/>
        </a:prstGeom>
      </xdr:spPr>
    </xdr:pic>
    <xdr:clientData/>
  </xdr:twoCellAnchor>
  <xdr:twoCellAnchor editAs="oneCell">
    <xdr:from>
      <xdr:col>0</xdr:col>
      <xdr:colOff>190500</xdr:colOff>
      <xdr:row>21</xdr:row>
      <xdr:rowOff>161925</xdr:rowOff>
    </xdr:from>
    <xdr:to>
      <xdr:col>7</xdr:col>
      <xdr:colOff>12589</xdr:colOff>
      <xdr:row>35</xdr:row>
      <xdr:rowOff>117206</xdr:rowOff>
    </xdr:to>
    <xdr:pic>
      <xdr:nvPicPr>
        <xdr:cNvPr id="10" name="图片 9"/>
        <xdr:cNvPicPr>
          <a:picLocks noChangeAspect="1"/>
        </xdr:cNvPicPr>
      </xdr:nvPicPr>
      <xdr:blipFill>
        <a:blip xmlns:r="http://schemas.openxmlformats.org/officeDocument/2006/relationships" r:embed="rId5"/>
        <a:stretch>
          <a:fillRect/>
        </a:stretch>
      </xdr:blipFill>
      <xdr:spPr>
        <a:xfrm>
          <a:off x="190500" y="4391025"/>
          <a:ext cx="4622689" cy="2755631"/>
        </a:xfrm>
        <a:prstGeom prst="rect">
          <a:avLst/>
        </a:prstGeom>
      </xdr:spPr>
    </xdr:pic>
    <xdr:clientData/>
  </xdr:twoCellAnchor>
  <xdr:twoCellAnchor editAs="oneCell">
    <xdr:from>
      <xdr:col>7</xdr:col>
      <xdr:colOff>295275</xdr:colOff>
      <xdr:row>21</xdr:row>
      <xdr:rowOff>190500</xdr:rowOff>
    </xdr:from>
    <xdr:to>
      <xdr:col>14</xdr:col>
      <xdr:colOff>76200</xdr:colOff>
      <xdr:row>35</xdr:row>
      <xdr:rowOff>145781</xdr:rowOff>
    </xdr:to>
    <xdr:pic>
      <xdr:nvPicPr>
        <xdr:cNvPr id="15" name="图片 14"/>
        <xdr:cNvPicPr>
          <a:picLocks noChangeAspect="1"/>
        </xdr:cNvPicPr>
      </xdr:nvPicPr>
      <xdr:blipFill>
        <a:blip xmlns:r="http://schemas.openxmlformats.org/officeDocument/2006/relationships" r:embed="rId6"/>
        <a:stretch>
          <a:fillRect/>
        </a:stretch>
      </xdr:blipFill>
      <xdr:spPr>
        <a:xfrm>
          <a:off x="5095875" y="4419600"/>
          <a:ext cx="4629150" cy="27556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133350</xdr:colOff>
      <xdr:row>0</xdr:row>
      <xdr:rowOff>104775</xdr:rowOff>
    </xdr:from>
    <xdr:to>
      <xdr:col>2</xdr:col>
      <xdr:colOff>314325</xdr:colOff>
      <xdr:row>2</xdr:row>
      <xdr:rowOff>123825</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1047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114299</xdr:colOff>
      <xdr:row>3</xdr:row>
      <xdr:rowOff>169501</xdr:rowOff>
    </xdr:from>
    <xdr:to>
      <xdr:col>7</xdr:col>
      <xdr:colOff>847724</xdr:colOff>
      <xdr:row>20</xdr:row>
      <xdr:rowOff>36119</xdr:rowOff>
    </xdr:to>
    <xdr:pic>
      <xdr:nvPicPr>
        <xdr:cNvPr id="6" name="图片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299" y="855301"/>
          <a:ext cx="5534025" cy="29527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323850</xdr:colOff>
      <xdr:row>1</xdr:row>
      <xdr:rowOff>0</xdr:rowOff>
    </xdr:from>
    <xdr:to>
      <xdr:col>2</xdr:col>
      <xdr:colOff>504825</xdr:colOff>
      <xdr:row>3</xdr:row>
      <xdr:rowOff>19050</xdr:rowOff>
    </xdr:to>
    <xdr:pic>
      <xdr:nvPicPr>
        <xdr:cNvPr id="7"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3850" y="1809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180974</xdr:colOff>
      <xdr:row>33</xdr:row>
      <xdr:rowOff>142875</xdr:rowOff>
    </xdr:from>
    <xdr:to>
      <xdr:col>7</xdr:col>
      <xdr:colOff>266700</xdr:colOff>
      <xdr:row>46</xdr:row>
      <xdr:rowOff>114299</xdr:rowOff>
    </xdr:to>
    <xdr:graphicFrame macro="">
      <xdr:nvGraphicFramePr>
        <xdr:cNvPr id="9" name="图表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200025</xdr:colOff>
      <xdr:row>48</xdr:row>
      <xdr:rowOff>47625</xdr:rowOff>
    </xdr:from>
    <xdr:to>
      <xdr:col>7</xdr:col>
      <xdr:colOff>304800</xdr:colOff>
      <xdr:row>62</xdr:row>
      <xdr:rowOff>12027</xdr:rowOff>
    </xdr:to>
    <xdr:pic>
      <xdr:nvPicPr>
        <xdr:cNvPr id="2" name="图片 1"/>
        <xdr:cNvPicPr>
          <a:picLocks noChangeAspect="1"/>
        </xdr:cNvPicPr>
      </xdr:nvPicPr>
      <xdr:blipFill>
        <a:blip xmlns:r="http://schemas.openxmlformats.org/officeDocument/2006/relationships" r:embed="rId5"/>
        <a:stretch>
          <a:fillRect/>
        </a:stretch>
      </xdr:blipFill>
      <xdr:spPr>
        <a:xfrm>
          <a:off x="200025" y="8886825"/>
          <a:ext cx="4905375" cy="2498052"/>
        </a:xfrm>
        <a:prstGeom prst="rect">
          <a:avLst/>
        </a:prstGeom>
      </xdr:spPr>
    </xdr:pic>
    <xdr:clientData/>
  </xdr:twoCellAnchor>
  <xdr:twoCellAnchor editAs="oneCell">
    <xdr:from>
      <xdr:col>0</xdr:col>
      <xdr:colOff>171451</xdr:colOff>
      <xdr:row>20</xdr:row>
      <xdr:rowOff>9525</xdr:rowOff>
    </xdr:from>
    <xdr:to>
      <xdr:col>7</xdr:col>
      <xdr:colOff>333375</xdr:colOff>
      <xdr:row>32</xdr:row>
      <xdr:rowOff>28575</xdr:rowOff>
    </xdr:to>
    <xdr:pic>
      <xdr:nvPicPr>
        <xdr:cNvPr id="3" name="图片 2"/>
        <xdr:cNvPicPr>
          <a:picLocks noChangeAspect="1"/>
        </xdr:cNvPicPr>
      </xdr:nvPicPr>
      <xdr:blipFill>
        <a:blip xmlns:r="http://schemas.openxmlformats.org/officeDocument/2006/relationships" r:embed="rId6"/>
        <a:stretch>
          <a:fillRect/>
        </a:stretch>
      </xdr:blipFill>
      <xdr:spPr>
        <a:xfrm>
          <a:off x="171451" y="3781425"/>
          <a:ext cx="4962524" cy="21907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238125</xdr:colOff>
      <xdr:row>0</xdr:row>
      <xdr:rowOff>85725</xdr:rowOff>
    </xdr:from>
    <xdr:to>
      <xdr:col>2</xdr:col>
      <xdr:colOff>361950</xdr:colOff>
      <xdr:row>2</xdr:row>
      <xdr:rowOff>104775</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8572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238125</xdr:colOff>
      <xdr:row>0</xdr:row>
      <xdr:rowOff>85725</xdr:rowOff>
    </xdr:from>
    <xdr:to>
      <xdr:col>2</xdr:col>
      <xdr:colOff>361950</xdr:colOff>
      <xdr:row>2</xdr:row>
      <xdr:rowOff>104775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8572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142875</xdr:colOff>
      <xdr:row>0</xdr:row>
      <xdr:rowOff>85725</xdr:rowOff>
    </xdr:from>
    <xdr:to>
      <xdr:col>2</xdr:col>
      <xdr:colOff>381000</xdr:colOff>
      <xdr:row>2</xdr:row>
      <xdr:rowOff>123825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142875" y="85725"/>
          <a:ext cx="1609725" cy="4381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142875</xdr:colOff>
      <xdr:row>0</xdr:row>
      <xdr:rowOff>85725</xdr:rowOff>
    </xdr:from>
    <xdr:to>
      <xdr:col>2</xdr:col>
      <xdr:colOff>381000</xdr:colOff>
      <xdr:row>2</xdr:row>
      <xdr:rowOff>123825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142875" y="85725"/>
          <a:ext cx="1609725" cy="4381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161925</xdr:colOff>
      <xdr:row>0</xdr:row>
      <xdr:rowOff>66675</xdr:rowOff>
    </xdr:from>
    <xdr:to>
      <xdr:col>2</xdr:col>
      <xdr:colOff>342900</xdr:colOff>
      <xdr:row>2</xdr:row>
      <xdr:rowOff>85725</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666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257175</xdr:colOff>
      <xdr:row>0</xdr:row>
      <xdr:rowOff>57150</xdr:rowOff>
    </xdr:from>
    <xdr:to>
      <xdr:col>1</xdr:col>
      <xdr:colOff>990600</xdr:colOff>
      <xdr:row>2</xdr:row>
      <xdr:rowOff>114300</xdr:rowOff>
    </xdr:to>
    <xdr:pic>
      <xdr:nvPicPr>
        <xdr:cNvPr id="4" name="图片 3">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7175" y="57150"/>
          <a:ext cx="14192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200025</xdr:colOff>
      <xdr:row>0</xdr:row>
      <xdr:rowOff>76200</xdr:rowOff>
    </xdr:from>
    <xdr:to>
      <xdr:col>2</xdr:col>
      <xdr:colOff>247650</xdr:colOff>
      <xdr:row>2</xdr:row>
      <xdr:rowOff>142875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76200"/>
          <a:ext cx="14192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323850</xdr:colOff>
      <xdr:row>0</xdr:row>
      <xdr:rowOff>66675</xdr:rowOff>
    </xdr:from>
    <xdr:to>
      <xdr:col>2</xdr:col>
      <xdr:colOff>504825</xdr:colOff>
      <xdr:row>2</xdr:row>
      <xdr:rowOff>123825</xdr:rowOff>
    </xdr:to>
    <xdr:pic>
      <xdr:nvPicPr>
        <xdr:cNvPr id="279221"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3850" y="666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14</xdr:row>
      <xdr:rowOff>1</xdr:rowOff>
    </xdr:from>
    <xdr:to>
      <xdr:col>10</xdr:col>
      <xdr:colOff>0</xdr:colOff>
      <xdr:row>39</xdr:row>
      <xdr:rowOff>19050</xdr:rowOff>
    </xdr:to>
    <xdr:sp macro="" textlink="">
      <xdr:nvSpPr>
        <xdr:cNvPr id="1424387" name="TextBox 4"/>
        <xdr:cNvSpPr txBox="1">
          <a:spLocks noChangeArrowheads="1"/>
        </xdr:cNvSpPr>
      </xdr:nvSpPr>
      <xdr:spPr bwMode="auto">
        <a:xfrm>
          <a:off x="9525" y="3276601"/>
          <a:ext cx="6981825" cy="447674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zh-CN" altLang="en-US" sz="1100" b="0" i="0" u="none" strike="noStrike" baseline="0">
              <a:solidFill>
                <a:srgbClr val="000000"/>
              </a:solidFill>
              <a:latin typeface="宋体"/>
              <a:ea typeface="宋体"/>
            </a:rPr>
            <a:t>信息披露和免责声明</a:t>
          </a: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0" i="0" u="none" strike="noStrike" baseline="0">
              <a:solidFill>
                <a:srgbClr val="000000"/>
              </a:solidFill>
              <a:latin typeface="Calibri"/>
              <a:cs typeface="Calibri"/>
            </a:rPr>
            <a:t>          张彬</a:t>
          </a:r>
          <a:r>
            <a:rPr lang="zh-CN" altLang="en-US" sz="1000" b="0" i="0" u="none" strike="noStrike" baseline="0">
              <a:solidFill>
                <a:srgbClr val="000000"/>
              </a:solidFill>
              <a:latin typeface="宋体"/>
              <a:ea typeface="宋体"/>
            </a:rPr>
            <a:t>，在此声明，本人具有中国证券业协会授予的证券投资咨询执业资格并注册为证券分析师，以勤勉的职业态度，独立、客观地出具本报告。本报告清晰准确地反映了本人的研究观点。本人不曾因，不因，也将不会因本报告中的具体推荐意见或观点而直接或间接收到任何形式的补偿等。华融证券股份有限公司（已具备中国证监会批复的证券投资咨询业务资格）已在知晓范围内按照相关法律规定履行披露义务。华融证券股份有限公司（以下简称本公司）的资产管理和证券自营部门以及其他投资业务部门可能独立做出与本报告中的意见和建议不一致的投资决策。本报告仅提供给本公司客户有偿使用。本公司不会因接收人收到本报告而视其为客户。本公司会授权相关媒体刊登研究报告，但相关媒体客户并不视为本公司客户。本报告版权归本公司所有。未获得本公司书面授权，任何人不得对本报告进行任何形式的发布、复制、传播，不得以任何形式侵害该报告版权及所有相关权利。本报告中的信息、建议等均仅供本公司客户参考之用，不构成所述证券买卖的出价或征价。本报告并未考虑到客户的具体投资目的、财务状况以及特定需求，在任何时候均不构成对任何人的个人推荐。客户应当对本报告中的信息和意见进行独立评估，并应同时考量各自的投资目的、财务状况和特定需求，必要时可就研究报告相关问题咨询本公司的投资顾问。本公司市场研究部及其分析师认为本报告所载资料来源可靠，但本公司对这些信息的准确性和完整性均不作任何保证，也不承担任何投资者因使用本报告而产生的任何责任。本公司及其关联方可能会持有报告中提到的公司所发行的证券并进行交易，还可能为这些公司提供投资银行服务或其他服务，敬请投资者注意可能存在的利益冲突及由此造成的对本报告客观性的影响。</a:t>
          </a:r>
        </a:p>
        <a:p>
          <a:pPr algn="l" rtl="0">
            <a:defRPr sz="1000"/>
          </a:pPr>
          <a:endParaRPr lang="zh-CN" altLang="en-US" sz="1000" b="0" i="0" u="none" strike="noStrike" baseline="0">
            <a:solidFill>
              <a:srgbClr val="000000"/>
            </a:solidFill>
            <a:latin typeface="宋体"/>
            <a:ea typeface="宋体"/>
          </a:endParaRPr>
        </a:p>
        <a:p>
          <a:pPr algn="l" rtl="0">
            <a:lnSpc>
              <a:spcPts val="1200"/>
            </a:lnSpc>
            <a:defRPr sz="1000"/>
          </a:pPr>
          <a:endParaRPr lang="zh-CN" altLang="en-US" sz="1000" b="0" i="0" u="none" strike="noStrike" baseline="0">
            <a:solidFill>
              <a:srgbClr val="000000"/>
            </a:solidFill>
            <a:latin typeface="宋体"/>
            <a:ea typeface="宋体"/>
          </a:endParaRPr>
        </a:p>
        <a:p>
          <a:pPr algn="l" rtl="0">
            <a:defRPr sz="1000"/>
          </a:pP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1" i="0" u="none" strike="noStrike" baseline="0">
              <a:solidFill>
                <a:srgbClr val="000000"/>
              </a:solidFill>
              <a:latin typeface="宋体"/>
              <a:ea typeface="宋体"/>
            </a:rPr>
            <a:t>华融证券股份有限公司市场研究部</a:t>
          </a:r>
          <a:r>
            <a:rPr lang="zh-CN" altLang="en-US" sz="1000" b="1" i="0" u="none" strike="noStrike" baseline="0">
              <a:solidFill>
                <a:srgbClr val="000000"/>
              </a:solidFill>
              <a:latin typeface="Calibri"/>
              <a:cs typeface="Calibri"/>
            </a:rPr>
            <a:t> </a:t>
          </a:r>
          <a:endParaRPr lang="zh-CN" altLang="en-US" sz="1000" b="0" i="0" u="none" strike="noStrike" baseline="0">
            <a:solidFill>
              <a:srgbClr val="000000"/>
            </a:solidFill>
            <a:latin typeface="宋体"/>
            <a:ea typeface="宋体"/>
          </a:endParaRPr>
        </a:p>
        <a:p>
          <a:pPr algn="l" rtl="0">
            <a:defRPr sz="1000"/>
          </a:pPr>
          <a:r>
            <a:rPr lang="zh-CN" altLang="en-US" sz="1000" b="0" i="0" u="none" strike="noStrike" baseline="0">
              <a:solidFill>
                <a:srgbClr val="000000"/>
              </a:solidFill>
              <a:latin typeface="宋体"/>
              <a:ea typeface="宋体"/>
            </a:rPr>
            <a:t>地址：北京市西城区金融大街</a:t>
          </a:r>
          <a:r>
            <a:rPr lang="en-US" altLang="zh-CN" sz="1000" b="0" i="0" u="none" strike="noStrike" baseline="0">
              <a:solidFill>
                <a:srgbClr val="000000"/>
              </a:solidFill>
              <a:latin typeface="Calibri"/>
              <a:cs typeface="Calibri"/>
            </a:rPr>
            <a:t>8</a:t>
          </a:r>
          <a:r>
            <a:rPr lang="zh-CN" altLang="en-US" sz="1000" b="0" i="0" u="none" strike="noStrike" baseline="0">
              <a:solidFill>
                <a:srgbClr val="000000"/>
              </a:solidFill>
              <a:latin typeface="宋体"/>
              <a:ea typeface="宋体"/>
            </a:rPr>
            <a:t>号</a:t>
          </a:r>
          <a:r>
            <a:rPr lang="en-US" altLang="zh-CN" sz="1000" b="0" i="0" u="none" strike="noStrike" baseline="0">
              <a:solidFill>
                <a:srgbClr val="000000"/>
              </a:solidFill>
              <a:latin typeface="Calibri"/>
              <a:cs typeface="Calibri"/>
            </a:rPr>
            <a:t>A</a:t>
          </a:r>
          <a:r>
            <a:rPr lang="zh-CN" altLang="en-US" sz="1000" b="0" i="0" u="none" strike="noStrike" baseline="0">
              <a:solidFill>
                <a:srgbClr val="000000"/>
              </a:solidFill>
              <a:latin typeface="宋体"/>
              <a:ea typeface="宋体"/>
            </a:rPr>
            <a:t>座</a:t>
          </a:r>
          <a:r>
            <a:rPr lang="en-US" altLang="zh-CN" sz="1000" b="0" i="0" u="none" strike="noStrike" baseline="0">
              <a:solidFill>
                <a:srgbClr val="000000"/>
              </a:solidFill>
              <a:latin typeface="Calibri"/>
              <a:cs typeface="Calibri"/>
            </a:rPr>
            <a:t>5</a:t>
          </a:r>
          <a:r>
            <a:rPr lang="zh-CN" altLang="en-US" sz="1000" b="0" i="0" u="none" strike="noStrike" baseline="0">
              <a:solidFill>
                <a:srgbClr val="000000"/>
              </a:solidFill>
              <a:latin typeface="宋体"/>
              <a:ea typeface="宋体"/>
            </a:rPr>
            <a:t>层</a:t>
          </a:r>
          <a:r>
            <a:rPr lang="zh-CN" altLang="en-US" sz="1000" b="0" i="0" u="none" strike="noStrike" baseline="0">
              <a:solidFill>
                <a:srgbClr val="000000"/>
              </a:solidFill>
              <a:latin typeface="Calibri"/>
              <a:cs typeface="Calibri"/>
            </a:rPr>
            <a:t> </a:t>
          </a:r>
          <a:r>
            <a:rPr lang="en-US" altLang="zh-CN" sz="1000" b="0" i="0" u="none" strike="noStrike" baseline="0">
              <a:solidFill>
                <a:srgbClr val="000000"/>
              </a:solidFill>
              <a:latin typeface="Calibri"/>
              <a:cs typeface="Calibri"/>
            </a:rPr>
            <a:t>(100033</a:t>
          </a:r>
          <a:r>
            <a:rPr lang="zh-CN" altLang="en-US" sz="1000" b="0" i="0" u="none" strike="noStrike" baseline="0">
              <a:solidFill>
                <a:srgbClr val="000000"/>
              </a:solidFill>
              <a:latin typeface="宋体"/>
              <a:ea typeface="宋体"/>
            </a:rPr>
            <a:t>）</a:t>
          </a:r>
        </a:p>
        <a:p>
          <a:pPr algn="l" rtl="0">
            <a:lnSpc>
              <a:spcPts val="1200"/>
            </a:lnSpc>
            <a:defRPr sz="1000"/>
          </a:pPr>
          <a:r>
            <a:rPr lang="zh-CN" altLang="en-US" sz="1000" b="0" i="0" u="none" strike="noStrike" baseline="0">
              <a:solidFill>
                <a:srgbClr val="000000"/>
              </a:solidFill>
              <a:latin typeface="宋体"/>
              <a:ea typeface="宋体"/>
            </a:rPr>
            <a:t>传真：</a:t>
          </a:r>
          <a:r>
            <a:rPr lang="en-US" altLang="zh-CN" sz="1000" b="0" i="0" u="none" strike="noStrike" baseline="0">
              <a:solidFill>
                <a:srgbClr val="000000"/>
              </a:solidFill>
              <a:latin typeface="Calibri"/>
              <a:cs typeface="Calibri"/>
            </a:rPr>
            <a:t>010</a:t>
          </a:r>
          <a:r>
            <a:rPr lang="zh-CN" altLang="en-US" sz="1000" b="0" i="0" u="none" strike="noStrike" baseline="0">
              <a:solidFill>
                <a:srgbClr val="000000"/>
              </a:solidFill>
              <a:latin typeface="宋体"/>
              <a:ea typeface="宋体"/>
            </a:rPr>
            <a:t>－</a:t>
          </a:r>
          <a:r>
            <a:rPr lang="en-US" altLang="zh-CN" sz="1000" b="0" i="0" u="none" strike="noStrike" baseline="0">
              <a:solidFill>
                <a:srgbClr val="000000"/>
              </a:solidFill>
              <a:latin typeface="Calibri"/>
              <a:cs typeface="Calibri"/>
            </a:rPr>
            <a:t>58568159       </a:t>
          </a:r>
          <a:r>
            <a:rPr lang="zh-CN" altLang="en-US" sz="1000" b="0" i="0" u="none" strike="noStrike" baseline="0">
              <a:solidFill>
                <a:srgbClr val="000000"/>
              </a:solidFill>
              <a:latin typeface="宋体"/>
              <a:ea typeface="宋体"/>
            </a:rPr>
            <a:t>网址：</a:t>
          </a:r>
          <a:r>
            <a:rPr lang="en-US" altLang="zh-CN" sz="1000" b="1" i="0" u="none" strike="noStrike" baseline="0">
              <a:solidFill>
                <a:srgbClr val="000000"/>
              </a:solidFill>
              <a:latin typeface="Calibri"/>
              <a:cs typeface="Calibri"/>
            </a:rPr>
            <a:t>www.hrsec.com.cn</a:t>
          </a: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pPr algn="l" rtl="0">
            <a:lnSpc>
              <a:spcPts val="1200"/>
            </a:lnSpc>
            <a:defRPr sz="1000"/>
          </a:pPr>
          <a:endParaRPr lang="en-US" altLang="zh-CN" sz="1000" b="0" i="0" u="none" strike="noStrike" baseline="0">
            <a:solidFill>
              <a:srgbClr val="000000"/>
            </a:solidFill>
            <a:latin typeface="仿宋_GB2312"/>
            <a:ea typeface="仿宋_GB2312"/>
          </a:endParaRPr>
        </a:p>
        <a:p>
          <a:pPr algn="l" rtl="0">
            <a:defRPr sz="1000"/>
          </a:pPr>
          <a:endParaRPr lang="en-US" altLang="zh-CN" sz="1000" b="0" i="0" u="none" strike="noStrike" baseline="0">
            <a:solidFill>
              <a:srgbClr val="000000"/>
            </a:solidFill>
            <a:latin typeface="仿宋_GB2312"/>
            <a:ea typeface="仿宋_GB2312"/>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326;&#34701;/&#36890;&#20449;/&#21608;&#25253;/&#21326;&#34701;&#35777;&#21048;_&#34892;&#19994;&#30740;&#31350;_&#20256;&#23186;&#34892;&#19994;&#21608;&#25253;201406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869;&#37096;&#25253;&#21578;/&#21608;&#25253;/&#21326;&#34701;&#35777;&#21048;_&#34892;&#19994;&#30740;&#31350;_&#35745;&#31639;&#26426;&#34892;&#19994;_&#21608;&#25253;_20120618-20120624&#65288;&#20165;&#20379;&#20869;&#37096;&#20351;&#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重点个股表现"/>
      <sheetName val="传媒板块表现"/>
      <sheetName val="历史业绩表现"/>
      <sheetName val="限售股解禁信息"/>
      <sheetName val="股权激励一览"/>
      <sheetName val="重要行业资讯"/>
      <sheetName val="重点公司公告"/>
      <sheetName val="新三板文娱板块资讯"/>
      <sheetName val="免责声明"/>
    </sheetNames>
    <sheetDataSet>
      <sheetData sheetId="0"/>
      <sheetData sheetId="1"/>
      <sheetData sheetId="2">
        <row r="4">
          <cell r="T4">
            <v>40706</v>
          </cell>
        </row>
        <row r="10">
          <cell r="B10">
            <v>3</v>
          </cell>
        </row>
      </sheetData>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股票概况"/>
      <sheetName val="二级行业市场表现"/>
      <sheetName val="行业动态资讯"/>
      <sheetName val="公司公告及动态资讯"/>
      <sheetName val="机构观点"/>
      <sheetName val="免责声明"/>
    </sheetNames>
    <sheetDataSet>
      <sheetData sheetId="0"/>
      <sheetData sheetId="1"/>
      <sheetData sheetId="2">
        <row r="4">
          <cell r="N4">
            <v>39990</v>
          </cell>
        </row>
        <row r="10">
          <cell r="B10">
            <v>1</v>
          </cell>
        </row>
        <row r="72">
          <cell r="B72" t="str">
            <v>日期</v>
          </cell>
        </row>
      </sheetData>
      <sheetData sheetId="3"/>
      <sheetData sheetId="4"/>
      <sheetData sheetId="5"/>
      <sheetData sheetId="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3"/>
  <sheetViews>
    <sheetView showGridLines="0" tabSelected="1" topLeftCell="A13" workbookViewId="0">
      <pane xSplit="10" topLeftCell="K1" activePane="topRight" state="frozenSplit"/>
      <selection pane="topRight" activeCell="N34" sqref="N34"/>
    </sheetView>
  </sheetViews>
  <sheetFormatPr defaultRowHeight="14.25"/>
  <cols>
    <col min="1" max="4" width="9" style="56"/>
    <col min="5" max="5" width="2.25" style="56" customWidth="1"/>
    <col min="6" max="6" width="15.875" style="56" customWidth="1"/>
    <col min="7" max="8" width="9" style="56"/>
    <col min="9" max="9" width="11.125" style="56" customWidth="1"/>
    <col min="10" max="10" width="12.875" style="56" customWidth="1"/>
    <col min="11" max="16384" width="9" style="56"/>
  </cols>
  <sheetData>
    <row r="1" spans="1:10" ht="18" customHeight="1">
      <c r="A1" s="32"/>
      <c r="B1" s="30"/>
      <c r="C1" s="30"/>
      <c r="D1" s="30"/>
      <c r="E1" s="30"/>
      <c r="F1" s="30"/>
      <c r="G1" s="168" t="s">
        <v>12</v>
      </c>
      <c r="H1" s="168"/>
      <c r="I1" s="168"/>
      <c r="J1" s="169"/>
    </row>
    <row r="2" spans="1:10" ht="14.25" customHeight="1">
      <c r="A2" s="32"/>
      <c r="B2" s="30"/>
      <c r="C2" s="30"/>
      <c r="D2" s="30"/>
      <c r="E2" s="30"/>
      <c r="F2" s="30"/>
      <c r="G2" s="168"/>
      <c r="H2" s="168"/>
      <c r="I2" s="168"/>
      <c r="J2" s="169"/>
    </row>
    <row r="3" spans="1:10" ht="14.25" customHeight="1">
      <c r="A3" s="32"/>
      <c r="B3" s="30"/>
      <c r="C3" s="30"/>
      <c r="D3" s="30"/>
      <c r="E3" s="30"/>
      <c r="F3" s="30"/>
      <c r="G3" s="168"/>
      <c r="H3" s="168"/>
      <c r="I3" s="168"/>
      <c r="J3" s="169"/>
    </row>
    <row r="4" spans="1:10" ht="5.25" customHeight="1">
      <c r="A4" s="32"/>
      <c r="B4" s="30"/>
      <c r="C4" s="30"/>
      <c r="D4" s="30"/>
      <c r="E4" s="30"/>
      <c r="F4" s="30"/>
      <c r="G4" s="30"/>
      <c r="H4" s="30"/>
      <c r="I4" s="30"/>
      <c r="J4" s="31"/>
    </row>
    <row r="5" spans="1:10" ht="8.25" customHeight="1">
      <c r="A5" s="33"/>
      <c r="B5" s="59"/>
      <c r="C5" s="59"/>
      <c r="D5" s="59"/>
      <c r="E5" s="74"/>
      <c r="F5" s="75"/>
      <c r="G5" s="75"/>
      <c r="H5" s="75"/>
      <c r="I5" s="75"/>
      <c r="J5" s="75"/>
    </row>
    <row r="6" spans="1:10" ht="6.75" customHeight="1">
      <c r="A6" s="32"/>
      <c r="B6" s="30"/>
      <c r="C6" s="30"/>
      <c r="D6" s="30"/>
      <c r="E6" s="30"/>
      <c r="F6" s="30"/>
      <c r="G6" s="30"/>
      <c r="H6" s="30"/>
      <c r="I6" s="30"/>
      <c r="J6" s="31"/>
    </row>
    <row r="7" spans="1:10" ht="24.75" customHeight="1">
      <c r="A7" s="60" t="s">
        <v>136</v>
      </c>
      <c r="B7" s="61"/>
      <c r="C7" s="61"/>
      <c r="D7" s="61"/>
      <c r="E7" s="61"/>
      <c r="F7" s="61"/>
      <c r="G7" s="61"/>
      <c r="H7" s="177">
        <v>41863</v>
      </c>
      <c r="I7" s="178"/>
      <c r="J7" s="179"/>
    </row>
    <row r="8" spans="1:10" ht="12" customHeight="1">
      <c r="A8" s="180" t="s">
        <v>460</v>
      </c>
      <c r="B8" s="180"/>
      <c r="C8" s="180"/>
      <c r="D8" s="180"/>
      <c r="E8" s="180"/>
      <c r="F8" s="180"/>
      <c r="G8" s="181"/>
      <c r="H8" s="37"/>
      <c r="I8" s="38"/>
      <c r="J8" s="39"/>
    </row>
    <row r="9" spans="1:10" ht="14.25" customHeight="1">
      <c r="A9" s="182"/>
      <c r="B9" s="182"/>
      <c r="C9" s="182"/>
      <c r="D9" s="182"/>
      <c r="E9" s="182"/>
      <c r="F9" s="182"/>
      <c r="G9" s="183"/>
      <c r="H9" s="170" t="s">
        <v>31</v>
      </c>
      <c r="I9" s="171"/>
      <c r="J9" s="172"/>
    </row>
    <row r="10" spans="1:10" ht="14.25" customHeight="1">
      <c r="A10" s="184" t="s">
        <v>377</v>
      </c>
      <c r="B10" s="185"/>
      <c r="C10" s="185"/>
      <c r="D10" s="185"/>
      <c r="E10" s="185"/>
      <c r="F10" s="185"/>
      <c r="G10" s="186"/>
      <c r="H10" s="64"/>
      <c r="I10" s="58"/>
      <c r="J10" s="65"/>
    </row>
    <row r="11" spans="1:10" ht="15.75">
      <c r="A11" s="174" t="s">
        <v>47</v>
      </c>
      <c r="B11" s="175"/>
      <c r="C11" s="175"/>
      <c r="D11" s="175"/>
      <c r="E11" s="175"/>
      <c r="F11" s="175"/>
      <c r="G11" s="176"/>
      <c r="H11" s="170" t="s">
        <v>46</v>
      </c>
      <c r="I11" s="171"/>
      <c r="J11" s="172"/>
    </row>
    <row r="12" spans="1:10" ht="6.75" customHeight="1">
      <c r="A12" s="34"/>
      <c r="B12" s="35"/>
      <c r="C12" s="35"/>
      <c r="D12" s="35"/>
      <c r="E12" s="35"/>
      <c r="F12" s="35"/>
      <c r="G12" s="36"/>
      <c r="H12" s="40"/>
      <c r="I12" s="41"/>
      <c r="J12" s="42"/>
    </row>
    <row r="13" spans="1:10" ht="8.25" customHeight="1">
      <c r="A13" s="61"/>
      <c r="B13" s="61"/>
      <c r="C13" s="61"/>
      <c r="D13" s="61"/>
      <c r="E13" s="61"/>
      <c r="F13" s="61"/>
      <c r="G13" s="61"/>
      <c r="H13" s="40"/>
      <c r="I13" s="41"/>
      <c r="J13" s="42"/>
    </row>
    <row r="14" spans="1:10">
      <c r="A14" s="173"/>
      <c r="B14" s="173"/>
      <c r="C14" s="173"/>
      <c r="D14" s="173"/>
      <c r="E14" s="173"/>
      <c r="F14" s="173"/>
      <c r="G14" s="173"/>
      <c r="H14" s="43"/>
      <c r="I14" s="44"/>
      <c r="J14" s="45"/>
    </row>
    <row r="15" spans="1:10">
      <c r="A15" s="173"/>
      <c r="B15" s="173"/>
      <c r="C15" s="173"/>
      <c r="D15" s="173"/>
      <c r="E15" s="173"/>
      <c r="F15" s="173"/>
      <c r="G15" s="173"/>
      <c r="H15" s="62" t="s">
        <v>30</v>
      </c>
      <c r="I15" s="61"/>
      <c r="J15" s="63"/>
    </row>
    <row r="16" spans="1:10">
      <c r="A16" s="173"/>
      <c r="B16" s="173"/>
      <c r="C16" s="173"/>
      <c r="D16" s="173"/>
      <c r="E16" s="173"/>
      <c r="F16" s="173"/>
      <c r="G16" s="173"/>
      <c r="H16" s="41"/>
      <c r="I16" s="41"/>
      <c r="J16" s="42"/>
    </row>
    <row r="17" spans="1:10">
      <c r="A17" s="173"/>
      <c r="B17" s="173"/>
      <c r="C17" s="173"/>
      <c r="D17" s="173"/>
      <c r="E17" s="173"/>
      <c r="F17" s="173"/>
      <c r="G17" s="173"/>
      <c r="H17" s="41"/>
      <c r="I17" s="41"/>
      <c r="J17" s="42"/>
    </row>
    <row r="18" spans="1:10">
      <c r="A18" s="173"/>
      <c r="B18" s="173"/>
      <c r="C18" s="173"/>
      <c r="D18" s="173"/>
      <c r="E18" s="173"/>
      <c r="F18" s="173"/>
      <c r="G18" s="173"/>
      <c r="H18" s="41"/>
      <c r="I18" s="41"/>
      <c r="J18" s="42"/>
    </row>
    <row r="19" spans="1:10">
      <c r="A19" s="173"/>
      <c r="B19" s="173"/>
      <c r="C19" s="173"/>
      <c r="D19" s="173"/>
      <c r="E19" s="173"/>
      <c r="F19" s="173"/>
      <c r="G19" s="173"/>
      <c r="H19" s="41"/>
      <c r="I19" s="41"/>
      <c r="J19" s="42"/>
    </row>
    <row r="20" spans="1:10">
      <c r="A20" s="173"/>
      <c r="B20" s="173"/>
      <c r="C20" s="173"/>
      <c r="D20" s="173"/>
      <c r="E20" s="173"/>
      <c r="F20" s="173"/>
      <c r="G20" s="173"/>
      <c r="H20" s="41"/>
      <c r="I20" s="41"/>
      <c r="J20" s="42"/>
    </row>
    <row r="21" spans="1:10">
      <c r="A21" s="173"/>
      <c r="B21" s="173"/>
      <c r="C21" s="173"/>
      <c r="D21" s="173"/>
      <c r="E21" s="173"/>
      <c r="F21" s="173"/>
      <c r="G21" s="173"/>
      <c r="H21" s="41"/>
      <c r="I21" s="41"/>
      <c r="J21" s="42"/>
    </row>
    <row r="22" spans="1:10">
      <c r="A22" s="173"/>
      <c r="B22" s="173"/>
      <c r="C22" s="173"/>
      <c r="D22" s="173"/>
      <c r="E22" s="173"/>
      <c r="F22" s="173"/>
      <c r="G22" s="173"/>
      <c r="H22" s="41"/>
      <c r="I22" s="41"/>
      <c r="J22" s="42"/>
    </row>
    <row r="23" spans="1:10">
      <c r="A23" s="173"/>
      <c r="B23" s="173"/>
      <c r="C23" s="173"/>
      <c r="D23" s="173"/>
      <c r="E23" s="173"/>
      <c r="F23" s="173"/>
      <c r="G23" s="173"/>
      <c r="H23" s="41"/>
      <c r="I23" s="41"/>
      <c r="J23" s="42"/>
    </row>
    <row r="24" spans="1:10">
      <c r="A24" s="173"/>
      <c r="B24" s="173"/>
      <c r="C24" s="173"/>
      <c r="D24" s="173"/>
      <c r="E24" s="173"/>
      <c r="F24" s="173"/>
      <c r="G24" s="173"/>
      <c r="H24" s="41"/>
      <c r="I24" s="41"/>
      <c r="J24" s="42"/>
    </row>
    <row r="25" spans="1:10">
      <c r="A25" s="173"/>
      <c r="B25" s="173"/>
      <c r="C25" s="173"/>
      <c r="D25" s="173"/>
      <c r="E25" s="173"/>
      <c r="F25" s="173"/>
      <c r="G25" s="173"/>
      <c r="H25" s="41"/>
      <c r="I25" s="41"/>
      <c r="J25" s="42"/>
    </row>
    <row r="26" spans="1:10">
      <c r="A26" s="173"/>
      <c r="B26" s="173"/>
      <c r="C26" s="173"/>
      <c r="D26" s="173"/>
      <c r="E26" s="173"/>
      <c r="F26" s="173"/>
      <c r="G26" s="173"/>
      <c r="H26" s="47"/>
      <c r="I26" s="41"/>
      <c r="J26" s="42"/>
    </row>
    <row r="27" spans="1:10">
      <c r="A27" s="173"/>
      <c r="B27" s="173"/>
      <c r="C27" s="173"/>
      <c r="D27" s="173"/>
      <c r="E27" s="173"/>
      <c r="F27" s="173"/>
      <c r="G27" s="173"/>
      <c r="H27" s="41"/>
      <c r="I27" s="41"/>
      <c r="J27" s="42"/>
    </row>
    <row r="28" spans="1:10">
      <c r="A28" s="173"/>
      <c r="B28" s="173"/>
      <c r="C28" s="173"/>
      <c r="D28" s="173"/>
      <c r="E28" s="173"/>
      <c r="F28" s="173"/>
      <c r="G28" s="173"/>
      <c r="H28" s="41"/>
      <c r="I28" s="41"/>
      <c r="J28" s="42"/>
    </row>
    <row r="29" spans="1:10">
      <c r="A29" s="173"/>
      <c r="B29" s="173"/>
      <c r="C29" s="173"/>
      <c r="D29" s="173"/>
      <c r="E29" s="173"/>
      <c r="F29" s="173"/>
      <c r="G29" s="173"/>
      <c r="H29" s="41"/>
      <c r="I29" s="41"/>
      <c r="J29" s="42"/>
    </row>
    <row r="30" spans="1:10">
      <c r="A30" s="173"/>
      <c r="B30" s="173"/>
      <c r="C30" s="173"/>
      <c r="D30" s="173"/>
      <c r="E30" s="173"/>
      <c r="F30" s="173"/>
      <c r="G30" s="173"/>
      <c r="H30" s="41"/>
      <c r="I30" s="41"/>
      <c r="J30" s="42"/>
    </row>
    <row r="31" spans="1:10">
      <c r="A31" s="173"/>
      <c r="B31" s="173"/>
      <c r="C31" s="173"/>
      <c r="D31" s="173"/>
      <c r="E31" s="173"/>
      <c r="F31" s="173"/>
      <c r="G31" s="173"/>
      <c r="H31" s="41"/>
      <c r="I31" s="41"/>
      <c r="J31" s="42"/>
    </row>
    <row r="32" spans="1:10">
      <c r="A32" s="173"/>
      <c r="B32" s="173"/>
      <c r="C32" s="173"/>
      <c r="D32" s="173"/>
      <c r="E32" s="173"/>
      <c r="F32" s="173"/>
      <c r="G32" s="173"/>
      <c r="H32" s="41"/>
      <c r="I32" s="41"/>
      <c r="J32" s="42"/>
    </row>
    <row r="33" spans="1:10">
      <c r="A33" s="173"/>
      <c r="B33" s="173"/>
      <c r="C33" s="173"/>
      <c r="D33" s="173"/>
      <c r="E33" s="173"/>
      <c r="F33" s="173"/>
      <c r="G33" s="173"/>
      <c r="H33" s="41"/>
      <c r="I33" s="41"/>
      <c r="J33" s="42"/>
    </row>
    <row r="34" spans="1:10">
      <c r="A34" s="173"/>
      <c r="B34" s="173"/>
      <c r="C34" s="173"/>
      <c r="D34" s="173"/>
      <c r="E34" s="173"/>
      <c r="F34" s="173"/>
      <c r="G34" s="173"/>
      <c r="H34" s="41"/>
      <c r="I34" s="41"/>
      <c r="J34" s="42"/>
    </row>
    <row r="35" spans="1:10">
      <c r="A35" s="173"/>
      <c r="B35" s="173"/>
      <c r="C35" s="173"/>
      <c r="D35" s="173"/>
      <c r="E35" s="173"/>
      <c r="F35" s="173"/>
      <c r="G35" s="173"/>
      <c r="H35" s="41"/>
      <c r="I35" s="41"/>
      <c r="J35" s="42"/>
    </row>
    <row r="36" spans="1:10" ht="15">
      <c r="A36" s="173"/>
      <c r="B36" s="173"/>
      <c r="C36" s="173"/>
      <c r="D36" s="173"/>
      <c r="E36" s="173"/>
      <c r="F36" s="173"/>
      <c r="G36" s="173"/>
      <c r="H36" s="57" t="s">
        <v>221</v>
      </c>
      <c r="I36" s="71"/>
      <c r="J36" s="42"/>
    </row>
    <row r="37" spans="1:10" ht="15">
      <c r="A37" s="173"/>
      <c r="B37" s="173"/>
      <c r="C37" s="173"/>
      <c r="D37" s="173"/>
      <c r="E37" s="173"/>
      <c r="F37" s="173"/>
      <c r="G37" s="173"/>
      <c r="H37" s="57" t="s">
        <v>42</v>
      </c>
      <c r="I37" s="71"/>
      <c r="J37" s="42"/>
    </row>
    <row r="38" spans="1:10" ht="15">
      <c r="A38" s="173"/>
      <c r="B38" s="173"/>
      <c r="C38" s="173"/>
      <c r="D38" s="173"/>
      <c r="E38" s="173"/>
      <c r="F38" s="173"/>
      <c r="G38" s="173"/>
      <c r="H38" s="57" t="s">
        <v>44</v>
      </c>
      <c r="I38" s="71"/>
      <c r="J38" s="42"/>
    </row>
    <row r="39" spans="1:10" ht="15">
      <c r="A39" s="173"/>
      <c r="B39" s="173"/>
      <c r="C39" s="173"/>
      <c r="D39" s="173"/>
      <c r="E39" s="173"/>
      <c r="F39" s="173"/>
      <c r="G39" s="173"/>
      <c r="H39" s="57" t="s">
        <v>43</v>
      </c>
      <c r="I39" s="71"/>
      <c r="J39" s="42"/>
    </row>
    <row r="40" spans="1:10" ht="15">
      <c r="A40" s="173"/>
      <c r="B40" s="173"/>
      <c r="C40" s="173"/>
      <c r="D40" s="173"/>
      <c r="E40" s="173"/>
      <c r="F40" s="173"/>
      <c r="G40" s="173"/>
      <c r="H40" s="57"/>
      <c r="I40" s="71"/>
      <c r="J40" s="42"/>
    </row>
    <row r="41" spans="1:10" ht="15.75">
      <c r="A41" s="173"/>
      <c r="B41" s="173"/>
      <c r="C41" s="173"/>
      <c r="D41" s="173"/>
      <c r="E41" s="173"/>
      <c r="F41" s="173"/>
      <c r="G41" s="173"/>
      <c r="H41" s="68"/>
      <c r="I41" s="71"/>
      <c r="J41" s="42"/>
    </row>
    <row r="42" spans="1:10" ht="15">
      <c r="A42" s="173"/>
      <c r="B42" s="173"/>
      <c r="C42" s="173"/>
      <c r="D42" s="173"/>
      <c r="E42" s="173"/>
      <c r="F42" s="173"/>
      <c r="G42" s="173"/>
      <c r="H42" s="57" t="s">
        <v>36</v>
      </c>
      <c r="I42" s="77" t="s">
        <v>38</v>
      </c>
      <c r="J42" s="42"/>
    </row>
    <row r="43" spans="1:10" ht="15">
      <c r="A43" s="30"/>
      <c r="B43" s="30"/>
      <c r="C43" s="30"/>
      <c r="D43" s="30"/>
      <c r="E43" s="30"/>
      <c r="F43" s="30"/>
      <c r="G43" s="30"/>
      <c r="H43" s="57" t="s">
        <v>40</v>
      </c>
      <c r="I43" s="71"/>
      <c r="J43" s="42"/>
    </row>
    <row r="44" spans="1:10" ht="15">
      <c r="A44" s="30"/>
      <c r="B44" s="30"/>
      <c r="C44" s="30"/>
      <c r="D44" s="30"/>
      <c r="E44" s="30"/>
      <c r="F44" s="30"/>
      <c r="G44" s="30"/>
      <c r="H44" s="57" t="s">
        <v>39</v>
      </c>
      <c r="I44" s="71"/>
      <c r="J44" s="42"/>
    </row>
    <row r="45" spans="1:10" ht="15">
      <c r="A45" s="30"/>
      <c r="B45" s="30"/>
      <c r="C45" s="30"/>
      <c r="D45" s="30"/>
      <c r="E45" s="30"/>
      <c r="F45" s="30"/>
      <c r="G45" s="30"/>
      <c r="H45" s="57"/>
      <c r="I45" s="71"/>
      <c r="J45" s="42"/>
    </row>
    <row r="46" spans="1:10">
      <c r="A46" s="30"/>
      <c r="B46" s="30"/>
      <c r="C46" s="30"/>
      <c r="D46" s="30"/>
      <c r="E46" s="30"/>
      <c r="F46" s="30"/>
      <c r="G46" s="30"/>
      <c r="H46" s="46"/>
      <c r="I46" s="41"/>
      <c r="J46" s="42"/>
    </row>
    <row r="47" spans="1:10">
      <c r="A47" s="30"/>
      <c r="B47" s="30"/>
      <c r="C47" s="30"/>
      <c r="D47" s="30"/>
      <c r="E47" s="30"/>
      <c r="F47" s="30"/>
      <c r="G47" s="30"/>
      <c r="H47" s="46"/>
      <c r="I47" s="41"/>
      <c r="J47" s="42"/>
    </row>
    <row r="48" spans="1:10">
      <c r="A48" s="30"/>
      <c r="B48" s="30"/>
      <c r="C48" s="30"/>
      <c r="D48" s="30"/>
      <c r="E48" s="30"/>
      <c r="F48" s="30"/>
      <c r="G48" s="30"/>
      <c r="H48" s="46"/>
      <c r="I48" s="41"/>
      <c r="J48" s="42"/>
    </row>
    <row r="49" spans="8:10">
      <c r="H49" s="46"/>
      <c r="I49" s="41"/>
      <c r="J49" s="42"/>
    </row>
    <row r="50" spans="8:10">
      <c r="H50" s="46"/>
      <c r="I50" s="41"/>
      <c r="J50" s="42"/>
    </row>
    <row r="51" spans="8:10">
      <c r="H51" s="46"/>
      <c r="I51" s="41"/>
      <c r="J51" s="42"/>
    </row>
    <row r="52" spans="8:10">
      <c r="H52" s="46"/>
      <c r="I52" s="41"/>
      <c r="J52" s="42"/>
    </row>
    <row r="53" spans="8:10">
      <c r="H53" s="67"/>
      <c r="I53" s="44"/>
      <c r="J53" s="45"/>
    </row>
  </sheetData>
  <mergeCells count="8">
    <mergeCell ref="G1:J3"/>
    <mergeCell ref="H9:J9"/>
    <mergeCell ref="H11:J11"/>
    <mergeCell ref="A14:G42"/>
    <mergeCell ref="A11:G11"/>
    <mergeCell ref="H7:J7"/>
    <mergeCell ref="A8:G9"/>
    <mergeCell ref="A10:G10"/>
  </mergeCells>
  <phoneticPr fontId="4"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I352"/>
  <sheetViews>
    <sheetView showGridLines="0" workbookViewId="0">
      <pane xSplit="7" topLeftCell="H1" activePane="topRight" state="frozenSplit"/>
      <selection pane="topRight" activeCell="A7" sqref="A7"/>
    </sheetView>
  </sheetViews>
  <sheetFormatPr defaultRowHeight="12.75"/>
  <cols>
    <col min="1" max="1" width="9" style="1"/>
    <col min="2" max="2" width="9.5" style="1" bestFit="1" customWidth="1"/>
    <col min="3" max="3" width="9.125" style="1" bestFit="1" customWidth="1"/>
    <col min="4" max="4" width="14.875" style="1" customWidth="1"/>
    <col min="5" max="5" width="14.5" style="1" customWidth="1"/>
    <col min="6" max="6" width="13.625" style="1" customWidth="1"/>
    <col min="7" max="7" width="9" style="1"/>
    <col min="8" max="8" width="11.625" style="1" bestFit="1" customWidth="1"/>
    <col min="9" max="9" width="13" style="1" customWidth="1"/>
    <col min="10" max="11" width="12" style="1" customWidth="1"/>
    <col min="12" max="12" width="15.5" style="1" bestFit="1" customWidth="1"/>
    <col min="13" max="13" width="13.875" style="1" bestFit="1" customWidth="1"/>
    <col min="14" max="14" width="6.5" style="15" customWidth="1"/>
    <col min="15" max="15" width="11.625" style="3" customWidth="1"/>
    <col min="16" max="19" width="9" style="2"/>
    <col min="20" max="20" width="10.625" style="2" bestFit="1" customWidth="1"/>
    <col min="21" max="21" width="0.75" style="15" customWidth="1"/>
    <col min="22" max="22" width="11.625" style="1" customWidth="1"/>
    <col min="23" max="24" width="9" style="1"/>
    <col min="25" max="25" width="13.5" style="1" customWidth="1"/>
    <col min="26" max="26" width="16.375" style="1" customWidth="1"/>
    <col min="27" max="27" width="14" style="1" customWidth="1"/>
    <col min="28" max="28" width="0.75" style="15" customWidth="1"/>
    <col min="29" max="29" width="10.5" style="1" customWidth="1"/>
    <col min="30" max="32" width="10.375" style="1" customWidth="1"/>
    <col min="33" max="33" width="9" style="1"/>
    <col min="34" max="34" width="10.625" style="1" bestFit="1" customWidth="1"/>
    <col min="35" max="16384" width="9" style="1"/>
  </cols>
  <sheetData>
    <row r="1" spans="1:35" ht="19.5" customHeight="1">
      <c r="H1" s="162"/>
      <c r="I1" s="80" t="s">
        <v>160</v>
      </c>
      <c r="J1" s="80" t="s">
        <v>161</v>
      </c>
      <c r="K1" s="80" t="s">
        <v>162</v>
      </c>
      <c r="L1" s="80" t="s">
        <v>163</v>
      </c>
      <c r="M1" s="80" t="s">
        <v>378</v>
      </c>
      <c r="N1" s="29"/>
      <c r="O1" s="187" t="s">
        <v>4</v>
      </c>
      <c r="P1" s="187"/>
      <c r="Q1" s="187"/>
      <c r="R1" s="187"/>
      <c r="S1" s="187"/>
      <c r="T1" s="188"/>
      <c r="U1" s="29"/>
      <c r="V1" s="189" t="s">
        <v>5</v>
      </c>
      <c r="W1" s="187"/>
      <c r="X1" s="187"/>
      <c r="Y1" s="187"/>
      <c r="Z1" s="187"/>
      <c r="AA1" s="187"/>
      <c r="AB1" s="29"/>
      <c r="AC1" s="187" t="s">
        <v>6</v>
      </c>
      <c r="AD1" s="187"/>
      <c r="AE1" s="187"/>
      <c r="AF1" s="187"/>
      <c r="AG1" s="187"/>
      <c r="AH1" s="187"/>
    </row>
    <row r="2" spans="1:35">
      <c r="H2" s="80"/>
      <c r="I2" s="80" t="s">
        <v>164</v>
      </c>
      <c r="J2" s="80" t="s">
        <v>165</v>
      </c>
      <c r="K2" s="80" t="s">
        <v>166</v>
      </c>
      <c r="L2" s="80" t="s">
        <v>167</v>
      </c>
      <c r="M2" s="80" t="s">
        <v>379</v>
      </c>
      <c r="N2" s="26"/>
      <c r="O2" s="23"/>
      <c r="P2" s="23" t="str">
        <f t="array" ref="P2:T2">I2:M2</f>
        <v>沪深300</v>
      </c>
      <c r="Q2" s="23" t="str">
        <v>通信(中信)</v>
      </c>
      <c r="R2" s="23" t="str">
        <v>电信运营Ⅱ(中信)</v>
      </c>
      <c r="S2" s="23" t="str">
        <v>通信设备制造(中信)</v>
      </c>
      <c r="T2" s="27" t="str">
        <v>增值服务Ⅱ(中信)</v>
      </c>
      <c r="U2" s="26"/>
      <c r="V2" s="28"/>
      <c r="W2" s="23" t="str">
        <f t="array" ref="W2:AA2">I2:M2</f>
        <v>沪深300</v>
      </c>
      <c r="X2" s="23" t="str">
        <v>通信(中信)</v>
      </c>
      <c r="Y2" s="23" t="str">
        <v>电信运营Ⅱ(中信)</v>
      </c>
      <c r="Z2" s="23" t="str">
        <v>通信设备制造(中信)</v>
      </c>
      <c r="AA2" s="23" t="str">
        <v>增值服务Ⅱ(中信)</v>
      </c>
      <c r="AB2" s="26"/>
      <c r="AC2" s="23"/>
      <c r="AD2" s="23" t="str">
        <f t="array" ref="AD2:AH2">I2:M2</f>
        <v>沪深300</v>
      </c>
      <c r="AE2" s="23" t="str">
        <v>通信(中信)</v>
      </c>
      <c r="AF2" s="23" t="str">
        <v>电信运营Ⅱ(中信)</v>
      </c>
      <c r="AG2" s="23" t="str">
        <v>通信设备制造(中信)</v>
      </c>
      <c r="AH2" s="23" t="str">
        <v>增值服务Ⅱ(中信)</v>
      </c>
    </row>
    <row r="3" spans="1:35">
      <c r="H3" s="80" t="s">
        <v>35</v>
      </c>
      <c r="I3" s="80" t="s">
        <v>168</v>
      </c>
      <c r="J3" s="80" t="s">
        <v>168</v>
      </c>
      <c r="K3" s="80" t="s">
        <v>168</v>
      </c>
      <c r="L3" s="80" t="s">
        <v>168</v>
      </c>
      <c r="M3" s="80" t="s">
        <v>168</v>
      </c>
      <c r="N3" s="25"/>
      <c r="O3" s="12" t="s">
        <v>2</v>
      </c>
      <c r="P3" s="16" t="s">
        <v>11</v>
      </c>
      <c r="Q3" s="16" t="s">
        <v>3</v>
      </c>
      <c r="R3" s="24" t="s">
        <v>3</v>
      </c>
      <c r="S3" s="16" t="s">
        <v>11</v>
      </c>
      <c r="T3" s="24" t="s">
        <v>11</v>
      </c>
      <c r="U3" s="25"/>
      <c r="V3" s="11" t="s">
        <v>2</v>
      </c>
      <c r="W3" s="16" t="s">
        <v>11</v>
      </c>
      <c r="X3" s="16"/>
      <c r="Y3" s="16"/>
      <c r="Z3" s="16" t="s">
        <v>11</v>
      </c>
      <c r="AA3" s="16" t="s">
        <v>11</v>
      </c>
      <c r="AB3" s="25"/>
      <c r="AC3" s="12" t="s">
        <v>2</v>
      </c>
      <c r="AD3" s="16" t="s">
        <v>11</v>
      </c>
      <c r="AE3" s="16"/>
      <c r="AF3" s="16"/>
      <c r="AG3" s="16" t="s">
        <v>11</v>
      </c>
      <c r="AH3" s="16" t="s">
        <v>11</v>
      </c>
    </row>
    <row r="4" spans="1:35">
      <c r="A4" s="6"/>
      <c r="B4" s="7"/>
      <c r="H4" s="136">
        <v>40769</v>
      </c>
      <c r="I4" s="78">
        <v>2875.3649999999998</v>
      </c>
      <c r="J4" s="78">
        <v>2108.3872000000001</v>
      </c>
      <c r="K4" s="78">
        <v>1663.8430000000001</v>
      </c>
      <c r="L4" s="78">
        <v>2151.5083</v>
      </c>
      <c r="M4" s="78">
        <v>1241.845</v>
      </c>
      <c r="O4" s="13">
        <f t="shared" ref="O4:O35" si="0">H4</f>
        <v>40769</v>
      </c>
      <c r="P4" s="2">
        <v>0</v>
      </c>
      <c r="Q4" s="2">
        <v>0</v>
      </c>
      <c r="R4" s="2">
        <v>0</v>
      </c>
      <c r="S4" s="2">
        <v>0</v>
      </c>
      <c r="T4" s="2">
        <v>0</v>
      </c>
      <c r="V4" s="13">
        <f>H54</f>
        <v>41133</v>
      </c>
      <c r="W4" s="79">
        <v>0</v>
      </c>
      <c r="X4" s="79">
        <v>0</v>
      </c>
      <c r="Y4" s="79">
        <v>0</v>
      </c>
      <c r="Z4" s="79">
        <v>0</v>
      </c>
      <c r="AA4" s="79">
        <v>0</v>
      </c>
      <c r="AC4" s="13">
        <f>H104</f>
        <v>41497</v>
      </c>
      <c r="AD4" s="79">
        <v>0</v>
      </c>
      <c r="AE4" s="79">
        <v>0</v>
      </c>
      <c r="AF4" s="79">
        <v>0</v>
      </c>
      <c r="AG4" s="79">
        <v>0</v>
      </c>
      <c r="AH4" s="79">
        <v>0</v>
      </c>
    </row>
    <row r="5" spans="1:35">
      <c r="A5" s="17" t="s">
        <v>10</v>
      </c>
      <c r="B5" s="18" t="str">
        <f>P2</f>
        <v>沪深300</v>
      </c>
      <c r="C5" s="18" t="str">
        <f>Q2</f>
        <v>通信(中信)</v>
      </c>
      <c r="D5" s="18" t="str">
        <f>R2</f>
        <v>电信运营Ⅱ(中信)</v>
      </c>
      <c r="E5" s="18" t="str">
        <f>S2</f>
        <v>通信设备制造(中信)</v>
      </c>
      <c r="F5" s="18" t="str">
        <f>T2</f>
        <v>增值服务Ⅱ(中信)</v>
      </c>
      <c r="H5" s="136">
        <v>40776</v>
      </c>
      <c r="I5" s="78">
        <v>2807.6640000000002</v>
      </c>
      <c r="J5" s="78">
        <v>2061.3820999999998</v>
      </c>
      <c r="K5" s="78">
        <v>1600.3914</v>
      </c>
      <c r="L5" s="78">
        <v>2103.3998999999999</v>
      </c>
      <c r="M5" s="78">
        <v>1251.3905999999999</v>
      </c>
      <c r="O5" s="13">
        <f t="shared" si="0"/>
        <v>40776</v>
      </c>
      <c r="P5" s="2">
        <f t="shared" ref="P5:P36" si="1">I5/I$4-1</f>
        <v>-2.3545184698290367E-2</v>
      </c>
      <c r="Q5" s="2">
        <f t="shared" ref="Q5:Q36" si="2">J5/J$4-1</f>
        <v>-2.2294339483753367E-2</v>
      </c>
      <c r="R5" s="2">
        <f t="shared" ref="R5:R36" si="3">K5/K$4-1</f>
        <v>-3.8135569281476767E-2</v>
      </c>
      <c r="S5" s="2">
        <f t="shared" ref="S5:S36" si="4">L5/L$4-1</f>
        <v>-2.2360313460096815E-2</v>
      </c>
      <c r="T5" s="2">
        <f t="shared" ref="T5:T36" si="5">M5/M$4-1</f>
        <v>7.6866275581894961E-3</v>
      </c>
      <c r="V5" s="13">
        <f t="shared" ref="V5:V68" si="6">H55</f>
        <v>41140</v>
      </c>
      <c r="W5" s="79">
        <f>I55/I$54-1</f>
        <v>-3.5951646650006608E-2</v>
      </c>
      <c r="X5" s="79">
        <f t="shared" ref="X5:AA20" si="7">J55/J$54-1</f>
        <v>-2.5051637041289099E-2</v>
      </c>
      <c r="Y5" s="79">
        <f t="shared" si="7"/>
        <v>-5.3909652138385278E-3</v>
      </c>
      <c r="Z5" s="79">
        <f t="shared" si="7"/>
        <v>-3.3602310733021112E-2</v>
      </c>
      <c r="AA5" s="79">
        <f t="shared" si="7"/>
        <v>-5.364988477042254E-3</v>
      </c>
      <c r="AC5" s="13">
        <f t="shared" ref="AC5:AC56" si="8">H105</f>
        <v>41504</v>
      </c>
      <c r="AD5" s="79">
        <f>I105/I$104-1</f>
        <v>7.9325987200404846E-3</v>
      </c>
      <c r="AE5" s="79">
        <f t="shared" ref="AE5:AH20" si="9">J105/J$104-1</f>
        <v>-2.3500420214316087E-2</v>
      </c>
      <c r="AF5" s="79">
        <f t="shared" si="9"/>
        <v>-3.0211343426500559E-3</v>
      </c>
      <c r="AG5" s="79">
        <f t="shared" si="9"/>
        <v>-2.1766424349480173E-2</v>
      </c>
      <c r="AH5" s="79">
        <f t="shared" si="9"/>
        <v>-3.8469602957375004E-2</v>
      </c>
    </row>
    <row r="6" spans="1:35">
      <c r="A6" s="19">
        <f>通信行业周报!H7-2</f>
        <v>41861</v>
      </c>
      <c r="B6" s="55">
        <f ca="1">OFFSET(I$1,MATCH($A$6,$H$1:$H$156)-1,0)/OFFSET(I$1,MATCH($A$6,$H$1:$H$156)-2,0)-1</f>
        <v>7.4353847038843845E-4</v>
      </c>
      <c r="C6" s="55">
        <f ca="1">OFFSET(J$1,MATCH($A$6,$H$1:$H$156)-1,0)/OFFSET(J$1,MATCH($A$6,$H$1:$H$156)-2,0)-1</f>
        <v>2.7628746855641984E-2</v>
      </c>
      <c r="D6" s="55">
        <f ca="1">OFFSET(K$1,MATCH($A$6,$H$1:$H$156)-1,0)/OFFSET(K$1,MATCH($A$6,$H$1:$H$156)-2,0)-1</f>
        <v>1.0040689790014712E-2</v>
      </c>
      <c r="E6" s="55">
        <f ca="1">OFFSET(L$1,MATCH($A$6,$H$1:$H$156)-1,0)/OFFSET(L$1,MATCH($A$6,$H$1:$H$156)-2,0)-1</f>
        <v>2.8791030112657046E-2</v>
      </c>
      <c r="F6" s="55">
        <f ca="1">OFFSET(M$1,MATCH($A$6,$H$1:$H$156)-1,0)/OFFSET(M$1,MATCH($A$6,$H$1:$H$156)-2,0)-1</f>
        <v>3.2889498953347696E-2</v>
      </c>
      <c r="H6" s="136">
        <v>40783</v>
      </c>
      <c r="I6" s="78">
        <v>2901.2159999999999</v>
      </c>
      <c r="J6" s="78">
        <v>2170.2334000000001</v>
      </c>
      <c r="K6" s="78">
        <v>1741.3949</v>
      </c>
      <c r="L6" s="78">
        <v>2208.1687000000002</v>
      </c>
      <c r="M6" s="78">
        <v>1278.3828000000001</v>
      </c>
      <c r="O6" s="13">
        <f t="shared" si="0"/>
        <v>40783</v>
      </c>
      <c r="P6" s="2">
        <f t="shared" si="1"/>
        <v>8.9905107699370657E-3</v>
      </c>
      <c r="Q6" s="2">
        <f t="shared" si="2"/>
        <v>2.9333416556503344E-2</v>
      </c>
      <c r="R6" s="2">
        <f t="shared" si="3"/>
        <v>4.6610106843013366E-2</v>
      </c>
      <c r="S6" s="2">
        <f t="shared" si="4"/>
        <v>2.6335199357585548E-2</v>
      </c>
      <c r="T6" s="2">
        <f t="shared" si="5"/>
        <v>2.9422190369973844E-2</v>
      </c>
      <c r="V6" s="13">
        <f t="shared" si="6"/>
        <v>41147</v>
      </c>
      <c r="W6" s="79">
        <f t="shared" ref="W6:AA69" si="10">I56/I$54-1</f>
        <v>-5.1702864172157859E-2</v>
      </c>
      <c r="X6" s="79">
        <f t="shared" si="7"/>
        <v>-3.7809603615149845E-3</v>
      </c>
      <c r="Y6" s="79">
        <f t="shared" si="7"/>
        <v>5.1212728218614778E-2</v>
      </c>
      <c r="Z6" s="79">
        <f t="shared" si="7"/>
        <v>-2.4329287742157257E-2</v>
      </c>
      <c r="AA6" s="79">
        <f t="shared" si="7"/>
        <v>3.1807099613949008E-2</v>
      </c>
      <c r="AC6" s="13">
        <f t="shared" si="8"/>
        <v>41511</v>
      </c>
      <c r="AD6" s="79">
        <f t="shared" ref="AD6:AH56" si="11">I106/I$104-1</f>
        <v>4.0201048989274568E-4</v>
      </c>
      <c r="AE6" s="79">
        <f t="shared" si="9"/>
        <v>4.5046585696746577E-2</v>
      </c>
      <c r="AF6" s="79">
        <f t="shared" si="9"/>
        <v>-3.0211511299938931E-2</v>
      </c>
      <c r="AG6" s="79">
        <f t="shared" si="9"/>
        <v>5.7583541195539434E-2</v>
      </c>
      <c r="AH6" s="79">
        <f t="shared" si="9"/>
        <v>4.6468199873066718E-2</v>
      </c>
      <c r="AI6" s="2"/>
    </row>
    <row r="7" spans="1:35">
      <c r="A7" s="6"/>
      <c r="B7" s="7"/>
      <c r="H7" s="136">
        <v>40790</v>
      </c>
      <c r="I7" s="78">
        <v>2803.8539999999998</v>
      </c>
      <c r="J7" s="78">
        <v>2119.605</v>
      </c>
      <c r="K7" s="78">
        <v>1759.0201</v>
      </c>
      <c r="L7" s="78">
        <v>2141.2604999999999</v>
      </c>
      <c r="M7" s="78">
        <v>1233.7139</v>
      </c>
      <c r="O7" s="13">
        <f t="shared" si="0"/>
        <v>40790</v>
      </c>
      <c r="P7" s="2">
        <f t="shared" si="1"/>
        <v>-2.4870233865961322E-2</v>
      </c>
      <c r="Q7" s="2">
        <f t="shared" si="2"/>
        <v>5.3205597150276507E-3</v>
      </c>
      <c r="R7" s="2">
        <f t="shared" si="3"/>
        <v>5.7203173616741321E-2</v>
      </c>
      <c r="S7" s="2">
        <f t="shared" si="4"/>
        <v>-4.7630771398837757E-3</v>
      </c>
      <c r="T7" s="2">
        <f t="shared" si="5"/>
        <v>-6.5475965196944985E-3</v>
      </c>
      <c r="V7" s="13">
        <f t="shared" si="6"/>
        <v>41154</v>
      </c>
      <c r="W7" s="79">
        <f t="shared" si="10"/>
        <v>-8.1209675503833623E-2</v>
      </c>
      <c r="X7" s="79">
        <f t="shared" si="7"/>
        <v>-3.1459114116668796E-2</v>
      </c>
      <c r="Y7" s="79">
        <f t="shared" si="7"/>
        <v>1.8867619662723767E-2</v>
      </c>
      <c r="Z7" s="79">
        <f t="shared" si="7"/>
        <v>-5.5849318102379919E-2</v>
      </c>
      <c r="AA7" s="79">
        <f t="shared" si="7"/>
        <v>3.1749834517954101E-2</v>
      </c>
      <c r="AC7" s="13">
        <f t="shared" si="8"/>
        <v>41518</v>
      </c>
      <c r="AD7" s="79">
        <f t="shared" si="11"/>
        <v>1.2204671020686453E-2</v>
      </c>
      <c r="AE7" s="79">
        <f t="shared" si="9"/>
        <v>3.1470345381483522E-3</v>
      </c>
      <c r="AF7" s="79">
        <f t="shared" si="9"/>
        <v>-2.1148108271988986E-2</v>
      </c>
      <c r="AG7" s="79">
        <f t="shared" si="9"/>
        <v>1.5641202333233073E-2</v>
      </c>
      <c r="AH7" s="79">
        <f t="shared" si="9"/>
        <v>-1.9654197966245124E-2</v>
      </c>
      <c r="AI7" s="2"/>
    </row>
    <row r="8" spans="1:35">
      <c r="A8" s="4" t="s">
        <v>7</v>
      </c>
      <c r="D8" s="5"/>
      <c r="H8" s="136">
        <v>40797</v>
      </c>
      <c r="I8" s="78">
        <v>2751.0949999999998</v>
      </c>
      <c r="J8" s="78">
        <v>2054.0825</v>
      </c>
      <c r="K8" s="78">
        <v>1744.9199000000001</v>
      </c>
      <c r="L8" s="78">
        <v>2063.5171</v>
      </c>
      <c r="M8" s="78">
        <v>1188.7511999999999</v>
      </c>
      <c r="O8" s="13">
        <f t="shared" si="0"/>
        <v>40797</v>
      </c>
      <c r="P8" s="2">
        <f t="shared" si="1"/>
        <v>-4.3218860909832291E-2</v>
      </c>
      <c r="Q8" s="2">
        <f t="shared" si="2"/>
        <v>-2.5756511896866119E-2</v>
      </c>
      <c r="R8" s="2">
        <f t="shared" si="3"/>
        <v>4.8728696157029239E-2</v>
      </c>
      <c r="S8" s="2">
        <f t="shared" si="4"/>
        <v>-4.0897448548072091E-2</v>
      </c>
      <c r="T8" s="2">
        <f t="shared" si="5"/>
        <v>-4.2753966879924721E-2</v>
      </c>
      <c r="V8" s="13">
        <f t="shared" si="6"/>
        <v>41161</v>
      </c>
      <c r="W8" s="79">
        <f t="shared" si="10"/>
        <v>-3.4408569889125995E-2</v>
      </c>
      <c r="X8" s="79">
        <f t="shared" si="7"/>
        <v>2.3800708846589913E-2</v>
      </c>
      <c r="Y8" s="79">
        <f t="shared" si="7"/>
        <v>4.0430949508079905E-2</v>
      </c>
      <c r="Z8" s="79">
        <f t="shared" si="7"/>
        <v>9.182517209208152E-3</v>
      </c>
      <c r="AA8" s="79">
        <f t="shared" si="7"/>
        <v>8.106371887231334E-2</v>
      </c>
      <c r="AC8" s="13">
        <f t="shared" si="8"/>
        <v>41525</v>
      </c>
      <c r="AD8" s="79">
        <f t="shared" si="11"/>
        <v>3.1396188118162138E-2</v>
      </c>
      <c r="AE8" s="79">
        <f t="shared" si="9"/>
        <v>5.4775349384042826E-2</v>
      </c>
      <c r="AF8" s="79">
        <f t="shared" si="9"/>
        <v>-1.8127057866058505E-2</v>
      </c>
      <c r="AG8" s="79">
        <f t="shared" si="9"/>
        <v>6.2450477031630758E-2</v>
      </c>
      <c r="AH8" s="79">
        <f t="shared" si="9"/>
        <v>6.839113597132207E-2</v>
      </c>
      <c r="AI8" s="2"/>
    </row>
    <row r="9" spans="1:35">
      <c r="H9" s="136">
        <v>40804</v>
      </c>
      <c r="I9" s="78">
        <v>2733.9870000000001</v>
      </c>
      <c r="J9" s="78">
        <v>2103.7568000000001</v>
      </c>
      <c r="K9" s="78">
        <v>1843.6225999999999</v>
      </c>
      <c r="L9" s="78">
        <v>2097.0063</v>
      </c>
      <c r="M9" s="78">
        <v>1210.787</v>
      </c>
      <c r="O9" s="13">
        <f t="shared" si="0"/>
        <v>40804</v>
      </c>
      <c r="P9" s="2">
        <f t="shared" si="1"/>
        <v>-4.9168714232801669E-2</v>
      </c>
      <c r="Q9" s="2">
        <f t="shared" si="2"/>
        <v>-2.1961810430266571E-3</v>
      </c>
      <c r="R9" s="2">
        <f t="shared" si="3"/>
        <v>0.10805081969873354</v>
      </c>
      <c r="S9" s="2">
        <f t="shared" si="4"/>
        <v>-2.5331996162877846E-2</v>
      </c>
      <c r="T9" s="2">
        <f t="shared" si="5"/>
        <v>-2.5009562384999739E-2</v>
      </c>
      <c r="V9" s="13">
        <f t="shared" si="6"/>
        <v>41168</v>
      </c>
      <c r="W9" s="79">
        <f t="shared" si="10"/>
        <v>-3.5090723995948037E-2</v>
      </c>
      <c r="X9" s="79">
        <f t="shared" si="7"/>
        <v>2.7293805622117029E-2</v>
      </c>
      <c r="Y9" s="79">
        <f t="shared" si="7"/>
        <v>2.1563102269642753E-2</v>
      </c>
      <c r="Z9" s="79">
        <f t="shared" si="7"/>
        <v>1.8639529779088893E-2</v>
      </c>
      <c r="AA9" s="79">
        <f t="shared" si="7"/>
        <v>8.3359016572424949E-2</v>
      </c>
      <c r="AC9" s="13">
        <f t="shared" si="8"/>
        <v>41532</v>
      </c>
      <c r="AD9" s="79">
        <f t="shared" si="11"/>
        <v>8.8753767481332124E-2</v>
      </c>
      <c r="AE9" s="79">
        <f t="shared" si="9"/>
        <v>2.0373668211890239E-2</v>
      </c>
      <c r="AF9" s="79">
        <f t="shared" si="9"/>
        <v>2.4168990804480428E-2</v>
      </c>
      <c r="AG9" s="79">
        <f t="shared" si="9"/>
        <v>2.6272310813040489E-2</v>
      </c>
      <c r="AH9" s="79">
        <f t="shared" si="9"/>
        <v>1.8194061045100351E-3</v>
      </c>
      <c r="AI9" s="2"/>
    </row>
    <row r="10" spans="1:35">
      <c r="A10" s="70" t="s">
        <v>27</v>
      </c>
      <c r="B10" s="69">
        <v>2</v>
      </c>
      <c r="C10" s="69"/>
      <c r="D10" s="69"/>
      <c r="E10" s="69"/>
      <c r="F10" s="69"/>
      <c r="G10" s="69"/>
      <c r="H10" s="136">
        <v>40811</v>
      </c>
      <c r="I10" s="78">
        <v>2669.4780000000001</v>
      </c>
      <c r="J10" s="78">
        <v>2091.1300999999999</v>
      </c>
      <c r="K10" s="78">
        <v>1889.4489000000001</v>
      </c>
      <c r="L10" s="78">
        <v>2076.1257000000001</v>
      </c>
      <c r="M10" s="78">
        <v>1163.0052000000001</v>
      </c>
      <c r="O10" s="13">
        <f t="shared" si="0"/>
        <v>40811</v>
      </c>
      <c r="P10" s="2">
        <f t="shared" si="1"/>
        <v>-7.160377899849224E-2</v>
      </c>
      <c r="Q10" s="2">
        <f t="shared" si="2"/>
        <v>-8.1849766494505038E-3</v>
      </c>
      <c r="R10" s="2">
        <f t="shared" si="3"/>
        <v>0.13559326210465761</v>
      </c>
      <c r="S10" s="2">
        <f t="shared" si="4"/>
        <v>-3.5037094674466251E-2</v>
      </c>
      <c r="T10" s="2">
        <f t="shared" si="5"/>
        <v>-6.3486022812830889E-2</v>
      </c>
      <c r="V10" s="13">
        <f t="shared" si="6"/>
        <v>41175</v>
      </c>
      <c r="W10" s="79">
        <f t="shared" si="10"/>
        <v>-8.3628676475184349E-2</v>
      </c>
      <c r="X10" s="79">
        <f t="shared" si="7"/>
        <v>-3.0754020056955822E-2</v>
      </c>
      <c r="Y10" s="79">
        <f t="shared" si="7"/>
        <v>-5.3908590118389332E-2</v>
      </c>
      <c r="Z10" s="79">
        <f t="shared" si="7"/>
        <v>-3.7505194533373198E-2</v>
      </c>
      <c r="AA10" s="79">
        <f t="shared" si="7"/>
        <v>3.8923742887980284E-2</v>
      </c>
      <c r="AC10" s="13">
        <f t="shared" si="8"/>
        <v>41539</v>
      </c>
      <c r="AD10" s="79">
        <f t="shared" si="11"/>
        <v>6.4085458943749174E-2</v>
      </c>
      <c r="AE10" s="79">
        <f t="shared" si="9"/>
        <v>3.229623356553124E-2</v>
      </c>
      <c r="AF10" s="79">
        <f t="shared" si="9"/>
        <v>5.1359367761769414E-2</v>
      </c>
      <c r="AG10" s="79">
        <f t="shared" si="9"/>
        <v>2.857535935088773E-2</v>
      </c>
      <c r="AH10" s="79">
        <f t="shared" si="9"/>
        <v>3.2204235370723699E-2</v>
      </c>
      <c r="AI10" s="2"/>
    </row>
    <row r="11" spans="1:35">
      <c r="A11" s="70" t="s">
        <v>28</v>
      </c>
      <c r="B11" s="69"/>
      <c r="C11" s="69"/>
      <c r="D11" s="69"/>
      <c r="E11" s="69"/>
      <c r="F11" s="69"/>
      <c r="G11" s="69"/>
      <c r="H11" s="136">
        <v>40818</v>
      </c>
      <c r="I11" s="78">
        <v>2581.3510000000001</v>
      </c>
      <c r="J11" s="78">
        <v>1975.0875000000001</v>
      </c>
      <c r="K11" s="78">
        <v>1804.8466000000001</v>
      </c>
      <c r="L11" s="78">
        <v>1969.5908999999999</v>
      </c>
      <c r="M11" s="78">
        <v>1036.162</v>
      </c>
      <c r="O11" s="13">
        <f t="shared" si="0"/>
        <v>40818</v>
      </c>
      <c r="P11" s="2">
        <f t="shared" si="1"/>
        <v>-0.10225275747600726</v>
      </c>
      <c r="Q11" s="2">
        <f t="shared" si="2"/>
        <v>-6.3223538826264969E-2</v>
      </c>
      <c r="R11" s="2">
        <f t="shared" si="3"/>
        <v>8.474573622631465E-2</v>
      </c>
      <c r="S11" s="2">
        <f t="shared" si="4"/>
        <v>-8.45534270074626E-2</v>
      </c>
      <c r="T11" s="2">
        <f t="shared" si="5"/>
        <v>-0.16562695022325646</v>
      </c>
      <c r="V11" s="13">
        <f t="shared" si="6"/>
        <v>41182</v>
      </c>
      <c r="W11" s="79">
        <f t="shared" si="10"/>
        <v>-4.444002731950103E-2</v>
      </c>
      <c r="X11" s="79">
        <f t="shared" si="7"/>
        <v>-3.4170285367198794E-3</v>
      </c>
      <c r="Y11" s="79">
        <f t="shared" si="7"/>
        <v>-5.3879308709944285E-3</v>
      </c>
      <c r="Z11" s="79">
        <f t="shared" si="7"/>
        <v>-1.3519349689415705E-2</v>
      </c>
      <c r="AA11" s="79">
        <f t="shared" si="7"/>
        <v>5.3429742721066598E-2</v>
      </c>
      <c r="AC11" s="13">
        <f t="shared" si="8"/>
        <v>41546</v>
      </c>
      <c r="AD11" s="79">
        <f t="shared" si="11"/>
        <v>4.7664270934947739E-2</v>
      </c>
      <c r="AE11" s="79">
        <f t="shared" si="9"/>
        <v>6.631810341805644E-2</v>
      </c>
      <c r="AF11" s="79">
        <f t="shared" si="9"/>
        <v>-1.2084705244038929E-2</v>
      </c>
      <c r="AG11" s="79">
        <f t="shared" si="9"/>
        <v>6.7829481816505499E-2</v>
      </c>
      <c r="AH11" s="79">
        <f t="shared" si="9"/>
        <v>9.8365365784540471E-2</v>
      </c>
      <c r="AI11" s="2"/>
    </row>
    <row r="12" spans="1:35">
      <c r="A12" s="70" t="s">
        <v>29</v>
      </c>
      <c r="B12" s="69"/>
      <c r="C12" s="69"/>
      <c r="D12" s="69"/>
      <c r="E12" s="69"/>
      <c r="F12" s="69"/>
      <c r="G12" s="69"/>
      <c r="H12" s="136">
        <v>40832</v>
      </c>
      <c r="I12" s="78">
        <v>2653.7820000000002</v>
      </c>
      <c r="J12" s="78">
        <v>2008.3788999999999</v>
      </c>
      <c r="K12" s="78">
        <v>1868.2982</v>
      </c>
      <c r="L12" s="78">
        <v>1985.4484</v>
      </c>
      <c r="M12" s="78">
        <v>1080.5824</v>
      </c>
      <c r="O12" s="13">
        <f t="shared" si="0"/>
        <v>40832</v>
      </c>
      <c r="P12" s="2">
        <f t="shared" si="1"/>
        <v>-7.7062564230975794E-2</v>
      </c>
      <c r="Q12" s="2">
        <f t="shared" si="2"/>
        <v>-4.7433554899214081E-2</v>
      </c>
      <c r="R12" s="2">
        <f t="shared" si="3"/>
        <v>0.12288130550779131</v>
      </c>
      <c r="S12" s="2">
        <f t="shared" si="4"/>
        <v>-7.7183016212393873E-2</v>
      </c>
      <c r="T12" s="2">
        <f t="shared" si="5"/>
        <v>-0.12985726882179338</v>
      </c>
      <c r="V12" s="13">
        <f t="shared" si="6"/>
        <v>41196</v>
      </c>
      <c r="W12" s="79">
        <f t="shared" si="10"/>
        <v>-3.9679116708358553E-2</v>
      </c>
      <c r="X12" s="79">
        <f t="shared" si="7"/>
        <v>-4.9689223719170394E-3</v>
      </c>
      <c r="Y12" s="79">
        <f t="shared" si="7"/>
        <v>-2.6949515969215687E-3</v>
      </c>
      <c r="Z12" s="79">
        <f t="shared" si="7"/>
        <v>-1.6827536701292112E-2</v>
      </c>
      <c r="AA12" s="79">
        <f t="shared" si="7"/>
        <v>5.3585203375110968E-2</v>
      </c>
      <c r="AC12" s="13">
        <f t="shared" si="8"/>
        <v>41553</v>
      </c>
      <c r="AD12" s="79">
        <f t="shared" si="11"/>
        <v>5.3817349880359133E-2</v>
      </c>
      <c r="AE12" s="79">
        <f t="shared" si="9"/>
        <v>9.041931271562631E-2</v>
      </c>
      <c r="AF12" s="79">
        <f t="shared" si="9"/>
        <v>-9.0635709013890953E-3</v>
      </c>
      <c r="AG12" s="79">
        <f t="shared" si="9"/>
        <v>8.975037124028229E-2</v>
      </c>
      <c r="AH12" s="79">
        <f t="shared" si="9"/>
        <v>0.13871552704784929</v>
      </c>
    </row>
    <row r="13" spans="1:35">
      <c r="A13" s="70"/>
      <c r="B13" s="69"/>
      <c r="C13" s="69"/>
      <c r="D13" s="69"/>
      <c r="E13" s="69"/>
      <c r="F13" s="69"/>
      <c r="G13" s="69"/>
      <c r="H13" s="136">
        <v>40839</v>
      </c>
      <c r="I13" s="78">
        <v>2507.877</v>
      </c>
      <c r="J13" s="78">
        <v>1879.2166</v>
      </c>
      <c r="K13" s="78">
        <v>1801.3214</v>
      </c>
      <c r="L13" s="78">
        <v>1831.4039</v>
      </c>
      <c r="M13" s="78">
        <v>1047.9636</v>
      </c>
      <c r="O13" s="13">
        <f t="shared" si="0"/>
        <v>40839</v>
      </c>
      <c r="P13" s="2">
        <f t="shared" si="1"/>
        <v>-0.12780568727796293</v>
      </c>
      <c r="Q13" s="2">
        <f t="shared" si="2"/>
        <v>-0.10869474070037999</v>
      </c>
      <c r="R13" s="2">
        <f t="shared" si="3"/>
        <v>8.2627026708649742E-2</v>
      </c>
      <c r="S13" s="2">
        <f t="shared" si="4"/>
        <v>-0.1487813921052501</v>
      </c>
      <c r="T13" s="2">
        <f t="shared" si="5"/>
        <v>-0.15612367082848499</v>
      </c>
      <c r="V13" s="13">
        <f t="shared" si="6"/>
        <v>41203</v>
      </c>
      <c r="W13" s="79">
        <f t="shared" si="10"/>
        <v>-2.8036658803351044E-2</v>
      </c>
      <c r="X13" s="79">
        <f t="shared" si="7"/>
        <v>-1.6798932754977347E-2</v>
      </c>
      <c r="Y13" s="79">
        <f t="shared" si="7"/>
        <v>-2.702537454031595E-3</v>
      </c>
      <c r="Z13" s="79">
        <f t="shared" si="7"/>
        <v>-3.2967087035163378E-2</v>
      </c>
      <c r="AA13" s="79">
        <f t="shared" si="7"/>
        <v>4.7758151287436768E-2</v>
      </c>
      <c r="AC13" s="13">
        <f t="shared" si="8"/>
        <v>41560</v>
      </c>
      <c r="AD13" s="79">
        <f t="shared" si="11"/>
        <v>7.9832546664275084E-2</v>
      </c>
      <c r="AE13" s="79">
        <f t="shared" si="9"/>
        <v>0.14475381794423714</v>
      </c>
      <c r="AF13" s="79">
        <f t="shared" si="9"/>
        <v>5.7401552510349951E-2</v>
      </c>
      <c r="AG13" s="79">
        <f t="shared" si="9"/>
        <v>0.15046164820979713</v>
      </c>
      <c r="AH13" s="79">
        <f t="shared" si="9"/>
        <v>0.16950232954870126</v>
      </c>
    </row>
    <row r="14" spans="1:35">
      <c r="A14" s="70"/>
      <c r="B14" s="69"/>
      <c r="C14" s="69"/>
      <c r="D14" s="69"/>
      <c r="E14" s="69"/>
      <c r="F14" s="69"/>
      <c r="G14" s="69"/>
      <c r="H14" s="136">
        <v>40846</v>
      </c>
      <c r="I14" s="78">
        <v>2709.0169999999998</v>
      </c>
      <c r="J14" s="78">
        <v>2019.7328</v>
      </c>
      <c r="K14" s="78">
        <v>1917.6496999999999</v>
      </c>
      <c r="L14" s="78">
        <v>1976.1464000000001</v>
      </c>
      <c r="M14" s="78">
        <v>1119.0293999999999</v>
      </c>
      <c r="O14" s="13">
        <f t="shared" si="0"/>
        <v>40846</v>
      </c>
      <c r="P14" s="2">
        <f t="shared" si="1"/>
        <v>-5.7852829119085736E-2</v>
      </c>
      <c r="Q14" s="2">
        <f t="shared" si="2"/>
        <v>-4.2048443473760466E-2</v>
      </c>
      <c r="R14" s="2">
        <f t="shared" si="3"/>
        <v>0.15254245743138006</v>
      </c>
      <c r="S14" s="2">
        <f t="shared" si="4"/>
        <v>-8.1506494769274185E-2</v>
      </c>
      <c r="T14" s="2">
        <f t="shared" si="5"/>
        <v>-9.8897688519903992E-2</v>
      </c>
      <c r="V14" s="13">
        <f t="shared" si="6"/>
        <v>41210</v>
      </c>
      <c r="W14" s="79">
        <f t="shared" si="10"/>
        <v>-6.3274898104011656E-2</v>
      </c>
      <c r="X14" s="79">
        <f t="shared" si="7"/>
        <v>-5.1939151769174963E-2</v>
      </c>
      <c r="Y14" s="79">
        <f t="shared" si="7"/>
        <v>-2.6962108492018078E-2</v>
      </c>
      <c r="Z14" s="79">
        <f t="shared" si="7"/>
        <v>-6.9001077070593331E-2</v>
      </c>
      <c r="AA14" s="79">
        <f t="shared" si="7"/>
        <v>1.9232623305598384E-3</v>
      </c>
      <c r="AC14" s="13">
        <f t="shared" si="8"/>
        <v>41567</v>
      </c>
      <c r="AD14" s="79">
        <f t="shared" si="11"/>
        <v>6.1261324316166599E-2</v>
      </c>
      <c r="AE14" s="79">
        <f t="shared" si="9"/>
        <v>0.1181623022400673</v>
      </c>
      <c r="AF14" s="79">
        <f t="shared" si="9"/>
        <v>3.021125948978054E-2</v>
      </c>
      <c r="AG14" s="79">
        <f t="shared" si="9"/>
        <v>0.12550978812613445</v>
      </c>
      <c r="AH14" s="79">
        <f t="shared" si="9"/>
        <v>0.13873128484276931</v>
      </c>
    </row>
    <row r="15" spans="1:35">
      <c r="A15" s="69"/>
      <c r="B15" s="69"/>
      <c r="C15" s="69"/>
      <c r="D15" s="69"/>
      <c r="E15" s="69"/>
      <c r="F15" s="69"/>
      <c r="G15" s="69"/>
      <c r="H15" s="136">
        <v>40853</v>
      </c>
      <c r="I15" s="78">
        <v>2763.7460000000001</v>
      </c>
      <c r="J15" s="78">
        <v>2154.3193000000001</v>
      </c>
      <c r="K15" s="78">
        <v>2005.7769000000001</v>
      </c>
      <c r="L15" s="78">
        <v>2112.9607000000001</v>
      </c>
      <c r="M15" s="78">
        <v>1224.5275999999999</v>
      </c>
      <c r="O15" s="13">
        <f t="shared" si="0"/>
        <v>40853</v>
      </c>
      <c r="P15" s="2">
        <f t="shared" si="1"/>
        <v>-3.8819071665684102E-2</v>
      </c>
      <c r="Q15" s="2">
        <f t="shared" si="2"/>
        <v>2.1785419680028451E-2</v>
      </c>
      <c r="R15" s="2">
        <f t="shared" si="3"/>
        <v>0.20550851252191471</v>
      </c>
      <c r="S15" s="2">
        <f t="shared" si="4"/>
        <v>-1.7916547196215715E-2</v>
      </c>
      <c r="T15" s="2">
        <f t="shared" si="5"/>
        <v>-1.3944896504797355E-2</v>
      </c>
      <c r="V15" s="13">
        <f t="shared" si="6"/>
        <v>41217</v>
      </c>
      <c r="W15" s="79">
        <f t="shared" si="10"/>
        <v>-3.8744436401943472E-2</v>
      </c>
      <c r="X15" s="79">
        <f t="shared" si="7"/>
        <v>-4.9942042489453997E-2</v>
      </c>
      <c r="Y15" s="79">
        <f t="shared" si="7"/>
        <v>-2.6962108492018078E-2</v>
      </c>
      <c r="Z15" s="79">
        <f t="shared" si="7"/>
        <v>-7.251643039241118E-2</v>
      </c>
      <c r="AA15" s="79">
        <f t="shared" si="7"/>
        <v>3.6008480115822028E-2</v>
      </c>
      <c r="AC15" s="13">
        <f t="shared" si="8"/>
        <v>41574</v>
      </c>
      <c r="AD15" s="79">
        <f t="shared" si="11"/>
        <v>3.6110515702030943E-2</v>
      </c>
      <c r="AE15" s="79">
        <f t="shared" si="9"/>
        <v>3.9325197258079037E-2</v>
      </c>
      <c r="AF15" s="79">
        <f t="shared" si="9"/>
        <v>1.5105503839810908E-2</v>
      </c>
      <c r="AG15" s="79">
        <f t="shared" si="9"/>
        <v>4.7034202634107514E-2</v>
      </c>
      <c r="AH15" s="79">
        <f t="shared" si="9"/>
        <v>2.9077402032422484E-2</v>
      </c>
    </row>
    <row r="16" spans="1:35">
      <c r="A16" s="69"/>
      <c r="B16" s="69"/>
      <c r="C16" s="69"/>
      <c r="D16" s="69"/>
      <c r="E16" s="69"/>
      <c r="F16" s="69"/>
      <c r="G16" s="69"/>
      <c r="H16" s="136">
        <v>40860</v>
      </c>
      <c r="I16" s="78">
        <v>2695.002</v>
      </c>
      <c r="J16" s="78">
        <v>2112.7537000000002</v>
      </c>
      <c r="K16" s="78">
        <v>1875.3486</v>
      </c>
      <c r="L16" s="78">
        <v>2089.9380000000001</v>
      </c>
      <c r="M16" s="78">
        <v>1247.6824999999999</v>
      </c>
      <c r="O16" s="13">
        <f t="shared" si="0"/>
        <v>40860</v>
      </c>
      <c r="P16" s="2">
        <f t="shared" si="1"/>
        <v>-6.2726992920898672E-2</v>
      </c>
      <c r="Q16" s="2">
        <f t="shared" si="2"/>
        <v>2.0710142804889475E-3</v>
      </c>
      <c r="R16" s="2">
        <f t="shared" si="3"/>
        <v>0.1271187245431209</v>
      </c>
      <c r="S16" s="2">
        <f t="shared" si="4"/>
        <v>-2.8617272822047624E-2</v>
      </c>
      <c r="T16" s="2">
        <f t="shared" si="5"/>
        <v>4.7006671525027244E-3</v>
      </c>
      <c r="V16" s="13">
        <f t="shared" si="6"/>
        <v>41224</v>
      </c>
      <c r="W16" s="79">
        <f t="shared" si="10"/>
        <v>-6.6184783337938091E-2</v>
      </c>
      <c r="X16" s="79">
        <f t="shared" si="7"/>
        <v>-8.6297063645137895E-2</v>
      </c>
      <c r="Y16" s="79">
        <f t="shared" si="7"/>
        <v>-6.7394726888662215E-2</v>
      </c>
      <c r="Z16" s="79">
        <f t="shared" si="7"/>
        <v>-0.10902301857239505</v>
      </c>
      <c r="AA16" s="79">
        <f t="shared" si="7"/>
        <v>6.2658341510821725E-3</v>
      </c>
      <c r="AC16" s="13">
        <f t="shared" si="8"/>
        <v>41581</v>
      </c>
      <c r="AD16" s="79">
        <f t="shared" si="11"/>
        <v>4.328502499989062E-2</v>
      </c>
      <c r="AE16" s="79">
        <f t="shared" si="9"/>
        <v>-9.1188520936833495E-3</v>
      </c>
      <c r="AF16" s="79">
        <f t="shared" si="9"/>
        <v>3.0211343426499893E-2</v>
      </c>
      <c r="AG16" s="79">
        <f t="shared" si="9"/>
        <v>-7.3302728252113702E-3</v>
      </c>
      <c r="AH16" s="79">
        <f t="shared" si="9"/>
        <v>-3.7840059833500139E-2</v>
      </c>
    </row>
    <row r="17" spans="1:34">
      <c r="A17" s="69"/>
      <c r="B17" s="69"/>
      <c r="C17" s="69"/>
      <c r="D17" s="69"/>
      <c r="E17" s="69"/>
      <c r="F17" s="69"/>
      <c r="G17" s="69"/>
      <c r="H17" s="136">
        <v>40867</v>
      </c>
      <c r="I17" s="78">
        <v>2606.4949999999999</v>
      </c>
      <c r="J17" s="78">
        <v>2096.8930999999998</v>
      </c>
      <c r="K17" s="78">
        <v>1889.4489000000001</v>
      </c>
      <c r="L17" s="78">
        <v>2074.7849000000001</v>
      </c>
      <c r="M17" s="78">
        <v>1199.2651000000001</v>
      </c>
      <c r="O17" s="13">
        <f t="shared" si="0"/>
        <v>40867</v>
      </c>
      <c r="P17" s="2">
        <f t="shared" si="1"/>
        <v>-9.3508128533247081E-2</v>
      </c>
      <c r="Q17" s="2">
        <f t="shared" si="2"/>
        <v>-5.4516077502274607E-3</v>
      </c>
      <c r="R17" s="2">
        <f t="shared" si="3"/>
        <v>0.13559326210465761</v>
      </c>
      <c r="S17" s="2">
        <f t="shared" si="4"/>
        <v>-3.5660285391415858E-2</v>
      </c>
      <c r="T17" s="2">
        <f t="shared" si="5"/>
        <v>-3.4287612383187893E-2</v>
      </c>
      <c r="V17" s="13">
        <f t="shared" si="6"/>
        <v>41231</v>
      </c>
      <c r="W17" s="79">
        <f t="shared" si="10"/>
        <v>-9.27225366298422E-2</v>
      </c>
      <c r="X17" s="79">
        <f t="shared" si="7"/>
        <v>-0.13244682458034474</v>
      </c>
      <c r="Y17" s="79">
        <f t="shared" si="7"/>
        <v>-0.11322088969056232</v>
      </c>
      <c r="Z17" s="79">
        <f t="shared" si="7"/>
        <v>-0.15449602360452941</v>
      </c>
      <c r="AA17" s="79">
        <f t="shared" si="7"/>
        <v>-4.3934063278682101E-2</v>
      </c>
      <c r="AC17" s="13">
        <f t="shared" si="8"/>
        <v>41588</v>
      </c>
      <c r="AD17" s="79">
        <f t="shared" si="11"/>
        <v>9.5953211053318999E-3</v>
      </c>
      <c r="AE17" s="79">
        <f t="shared" si="9"/>
        <v>-2.8124328980321467E-2</v>
      </c>
      <c r="AF17" s="79">
        <f t="shared" si="9"/>
        <v>-8.3936719574850827E-8</v>
      </c>
      <c r="AG17" s="79">
        <f t="shared" si="9"/>
        <v>-1.7390593305057434E-2</v>
      </c>
      <c r="AH17" s="79">
        <f t="shared" si="9"/>
        <v>-7.8134065269384378E-2</v>
      </c>
    </row>
    <row r="18" spans="1:34">
      <c r="A18" s="69"/>
      <c r="B18" s="69"/>
      <c r="C18" s="69"/>
      <c r="D18" s="69"/>
      <c r="E18" s="69"/>
      <c r="F18" s="69"/>
      <c r="G18" s="69"/>
      <c r="H18" s="136">
        <v>40874</v>
      </c>
      <c r="I18" s="78">
        <v>2569.973</v>
      </c>
      <c r="J18" s="78">
        <v>2078.4468000000002</v>
      </c>
      <c r="K18" s="78">
        <v>1889.4490000000001</v>
      </c>
      <c r="L18" s="78">
        <v>2041.5393999999999</v>
      </c>
      <c r="M18" s="78">
        <v>1229.1424999999999</v>
      </c>
      <c r="O18" s="13">
        <f t="shared" si="0"/>
        <v>40874</v>
      </c>
      <c r="P18" s="2">
        <f t="shared" si="1"/>
        <v>-0.10620982031846382</v>
      </c>
      <c r="Q18" s="2">
        <f t="shared" si="2"/>
        <v>-1.4200617419798389E-2</v>
      </c>
      <c r="R18" s="2">
        <f t="shared" si="3"/>
        <v>0.13559332220648224</v>
      </c>
      <c r="S18" s="2">
        <f t="shared" si="4"/>
        <v>-5.1112468401818378E-2</v>
      </c>
      <c r="T18" s="2">
        <f t="shared" si="5"/>
        <v>-1.022873224919385E-2</v>
      </c>
      <c r="V18" s="13">
        <f t="shared" si="6"/>
        <v>41238</v>
      </c>
      <c r="W18" s="79">
        <f t="shared" si="10"/>
        <v>-8.6290202608520716E-2</v>
      </c>
      <c r="X18" s="79">
        <f t="shared" si="7"/>
        <v>-0.12829996072563765</v>
      </c>
      <c r="Y18" s="79">
        <f t="shared" si="7"/>
        <v>-0.12400797850107415</v>
      </c>
      <c r="Z18" s="79">
        <f t="shared" si="7"/>
        <v>-0.14714161960161021</v>
      </c>
      <c r="AA18" s="79">
        <f t="shared" si="7"/>
        <v>-3.5659632416287557E-2</v>
      </c>
      <c r="AC18" s="13">
        <f t="shared" si="8"/>
        <v>41595</v>
      </c>
      <c r="AD18" s="79">
        <f t="shared" si="11"/>
        <v>2.8313086994369963E-2</v>
      </c>
      <c r="AE18" s="79">
        <f t="shared" si="9"/>
        <v>7.3372767583950171E-3</v>
      </c>
      <c r="AF18" s="79">
        <f t="shared" si="9"/>
        <v>-9.0634869646694094E-3</v>
      </c>
      <c r="AG18" s="79">
        <f t="shared" si="9"/>
        <v>2.1142740675317739E-2</v>
      </c>
      <c r="AH18" s="79">
        <f t="shared" si="9"/>
        <v>-2.9000662852283754E-2</v>
      </c>
    </row>
    <row r="19" spans="1:34">
      <c r="A19" s="69"/>
      <c r="B19" s="69"/>
      <c r="C19" s="69"/>
      <c r="D19" s="69"/>
      <c r="E19" s="69"/>
      <c r="F19" s="69"/>
      <c r="G19" s="69"/>
      <c r="H19" s="136">
        <v>40881</v>
      </c>
      <c r="I19" s="78">
        <v>2557.3110000000001</v>
      </c>
      <c r="J19" s="78">
        <v>1973.5145</v>
      </c>
      <c r="K19" s="78">
        <v>1861.248</v>
      </c>
      <c r="L19" s="78">
        <v>1922.8742999999999</v>
      </c>
      <c r="M19" s="78">
        <v>1141.8293000000001</v>
      </c>
      <c r="O19" s="13">
        <f t="shared" si="0"/>
        <v>40881</v>
      </c>
      <c r="P19" s="2">
        <f t="shared" si="1"/>
        <v>-0.11061343516388344</v>
      </c>
      <c r="Q19" s="2">
        <f t="shared" si="2"/>
        <v>-6.3969606721194339E-2</v>
      </c>
      <c r="R19" s="2">
        <f t="shared" si="3"/>
        <v>0.11864400667611075</v>
      </c>
      <c r="S19" s="2">
        <f t="shared" si="4"/>
        <v>-0.10626684544977127</v>
      </c>
      <c r="T19" s="2">
        <f t="shared" si="5"/>
        <v>-8.0537989845753666E-2</v>
      </c>
      <c r="V19" s="13">
        <f t="shared" si="6"/>
        <v>41245</v>
      </c>
      <c r="W19" s="79">
        <f t="shared" si="10"/>
        <v>-0.10838207797392319</v>
      </c>
      <c r="X19" s="79">
        <f t="shared" si="7"/>
        <v>-0.18545290336121756</v>
      </c>
      <c r="Y19" s="79">
        <f t="shared" si="7"/>
        <v>-0.14556698440787763</v>
      </c>
      <c r="Z19" s="79">
        <f t="shared" si="7"/>
        <v>-0.21002306861600673</v>
      </c>
      <c r="AA19" s="79">
        <f t="shared" si="7"/>
        <v>-0.11301585877037945</v>
      </c>
      <c r="AC19" s="13">
        <f t="shared" si="8"/>
        <v>41602</v>
      </c>
      <c r="AD19" s="79">
        <f t="shared" si="11"/>
        <v>4.8972664161573976E-2</v>
      </c>
      <c r="AE19" s="79">
        <f t="shared" si="9"/>
        <v>4.9400060653117084E-2</v>
      </c>
      <c r="AF19" s="79">
        <f t="shared" si="9"/>
        <v>6.0423526220194645E-3</v>
      </c>
      <c r="AG19" s="79">
        <f t="shared" si="9"/>
        <v>7.6448565022856796E-2</v>
      </c>
      <c r="AH19" s="79">
        <f t="shared" si="9"/>
        <v>-1.2766333424178988E-2</v>
      </c>
    </row>
    <row r="20" spans="1:34">
      <c r="A20" s="69"/>
      <c r="B20" s="69"/>
      <c r="C20" s="69"/>
      <c r="D20" s="69"/>
      <c r="E20" s="69"/>
      <c r="F20" s="69"/>
      <c r="G20" s="69"/>
      <c r="H20" s="136">
        <v>40888</v>
      </c>
      <c r="I20" s="78">
        <v>2503.4609999999998</v>
      </c>
      <c r="J20" s="78">
        <v>1936.5418999999999</v>
      </c>
      <c r="K20" s="78">
        <v>1822.472</v>
      </c>
      <c r="L20" s="78">
        <v>1891.4825000000001</v>
      </c>
      <c r="M20" s="78">
        <v>1106.9443000000001</v>
      </c>
      <c r="O20" s="13">
        <f t="shared" si="0"/>
        <v>40888</v>
      </c>
      <c r="P20" s="2">
        <f t="shared" si="1"/>
        <v>-0.12934149229749958</v>
      </c>
      <c r="Q20" s="2">
        <f t="shared" si="2"/>
        <v>-8.1505569754929397E-2</v>
      </c>
      <c r="R20" s="2">
        <f t="shared" si="3"/>
        <v>9.5338923203691639E-2</v>
      </c>
      <c r="S20" s="2">
        <f t="shared" si="4"/>
        <v>-0.12085744684322153</v>
      </c>
      <c r="T20" s="2">
        <f t="shared" si="5"/>
        <v>-0.10862925727445849</v>
      </c>
      <c r="V20" s="13">
        <f t="shared" si="6"/>
        <v>41252</v>
      </c>
      <c r="W20" s="79">
        <f t="shared" si="10"/>
        <v>-6.3754114489378289E-2</v>
      </c>
      <c r="X20" s="79">
        <f t="shared" si="7"/>
        <v>-0.14186631134234051</v>
      </c>
      <c r="Y20" s="79">
        <f t="shared" si="7"/>
        <v>-9.4362448914941832E-2</v>
      </c>
      <c r="Z20" s="79">
        <f t="shared" si="7"/>
        <v>-0.16747628771179435</v>
      </c>
      <c r="AA20" s="79">
        <f t="shared" si="7"/>
        <v>-7.4887068067452156E-2</v>
      </c>
      <c r="AC20" s="13">
        <f t="shared" si="8"/>
        <v>41609</v>
      </c>
      <c r="AD20" s="79">
        <f t="shared" si="11"/>
        <v>6.6899969816404781E-2</v>
      </c>
      <c r="AE20" s="79">
        <f t="shared" si="9"/>
        <v>9.2419781992377326E-2</v>
      </c>
      <c r="AF20" s="79">
        <f t="shared" si="9"/>
        <v>3.9274830391169413E-2</v>
      </c>
      <c r="AG20" s="79">
        <f t="shared" si="9"/>
        <v>0.11610508283753762</v>
      </c>
      <c r="AH20" s="79">
        <f t="shared" si="9"/>
        <v>4.5507230607257698E-2</v>
      </c>
    </row>
    <row r="21" spans="1:34">
      <c r="A21" s="69"/>
      <c r="B21" s="69"/>
      <c r="C21" s="69"/>
      <c r="D21" s="69"/>
      <c r="E21" s="69"/>
      <c r="F21" s="69"/>
      <c r="G21" s="69"/>
      <c r="H21" s="136">
        <v>40895</v>
      </c>
      <c r="I21" s="78">
        <v>2390.1289999999999</v>
      </c>
      <c r="J21" s="78">
        <v>1835.5903000000001</v>
      </c>
      <c r="K21" s="78">
        <v>1720.2445</v>
      </c>
      <c r="L21" s="78">
        <v>1780.8330000000001</v>
      </c>
      <c r="M21" s="78">
        <v>1107.4474</v>
      </c>
      <c r="O21" s="13">
        <f t="shared" si="0"/>
        <v>40895</v>
      </c>
      <c r="P21" s="2">
        <f t="shared" si="1"/>
        <v>-0.16875631441573502</v>
      </c>
      <c r="Q21" s="2">
        <f t="shared" si="2"/>
        <v>-0.12938652824300967</v>
      </c>
      <c r="R21" s="2">
        <f t="shared" si="3"/>
        <v>3.3898330551620504E-2</v>
      </c>
      <c r="S21" s="2">
        <f t="shared" si="4"/>
        <v>-0.17228625146368237</v>
      </c>
      <c r="T21" s="2">
        <f t="shared" si="5"/>
        <v>-0.10822413425185917</v>
      </c>
      <c r="V21" s="13">
        <f t="shared" si="6"/>
        <v>41259</v>
      </c>
      <c r="W21" s="79">
        <f t="shared" si="10"/>
        <v>-1.8287730685392134E-2</v>
      </c>
      <c r="X21" s="79">
        <f t="shared" si="10"/>
        <v>-0.11562404099798218</v>
      </c>
      <c r="Y21" s="79">
        <f t="shared" si="10"/>
        <v>-7.5496422282211206E-2</v>
      </c>
      <c r="Z21" s="79">
        <f t="shared" si="10"/>
        <v>-0.14022097006013079</v>
      </c>
      <c r="AA21" s="79">
        <f t="shared" si="10"/>
        <v>-4.3672896890063928E-2</v>
      </c>
      <c r="AC21" s="13">
        <f t="shared" si="8"/>
        <v>41616</v>
      </c>
      <c r="AD21" s="79">
        <f t="shared" si="11"/>
        <v>7.2736777179452261E-2</v>
      </c>
      <c r="AE21" s="79">
        <f t="shared" si="11"/>
        <v>3.2386764061736129E-2</v>
      </c>
      <c r="AF21" s="79">
        <f t="shared" si="11"/>
        <v>2.4169074741200003E-2</v>
      </c>
      <c r="AG21" s="79">
        <f t="shared" si="11"/>
        <v>5.7209292168528547E-2</v>
      </c>
      <c r="AH21" s="79">
        <f t="shared" si="11"/>
        <v>-3.9773870091372121E-2</v>
      </c>
    </row>
    <row r="22" spans="1:34">
      <c r="A22" s="69"/>
      <c r="B22" s="69"/>
      <c r="C22" s="69"/>
      <c r="D22" s="69"/>
      <c r="E22" s="69"/>
      <c r="F22" s="69"/>
      <c r="G22" s="69"/>
      <c r="H22" s="136">
        <v>40902</v>
      </c>
      <c r="I22" s="78">
        <v>2359.1590000000001</v>
      </c>
      <c r="J22" s="78">
        <v>1833.6964</v>
      </c>
      <c r="K22" s="78">
        <v>1808.3717999999999</v>
      </c>
      <c r="L22" s="78">
        <v>1749.0715</v>
      </c>
      <c r="M22" s="78">
        <v>1111.8973000000001</v>
      </c>
      <c r="O22" s="13">
        <f t="shared" si="0"/>
        <v>40902</v>
      </c>
      <c r="P22" s="2">
        <f t="shared" si="1"/>
        <v>-0.17952712090465028</v>
      </c>
      <c r="Q22" s="2">
        <f t="shared" si="2"/>
        <v>-0.13028479778287405</v>
      </c>
      <c r="R22" s="2">
        <f t="shared" si="3"/>
        <v>8.6864445743979335E-2</v>
      </c>
      <c r="S22" s="2">
        <f t="shared" si="4"/>
        <v>-0.18704868579870226</v>
      </c>
      <c r="T22" s="2">
        <f t="shared" si="5"/>
        <v>-0.10464083681940983</v>
      </c>
      <c r="V22" s="13">
        <f t="shared" si="6"/>
        <v>41266</v>
      </c>
      <c r="W22" s="79">
        <f t="shared" si="10"/>
        <v>-1.1563283023947157E-2</v>
      </c>
      <c r="X22" s="79">
        <f t="shared" si="10"/>
        <v>-0.11031325676687731</v>
      </c>
      <c r="Y22" s="79">
        <f t="shared" si="10"/>
        <v>-8.6268339378502867E-2</v>
      </c>
      <c r="Z22" s="79">
        <f t="shared" si="10"/>
        <v>-0.13361754393074898</v>
      </c>
      <c r="AA22" s="79">
        <f t="shared" si="10"/>
        <v>-2.23346078415817E-2</v>
      </c>
      <c r="AC22" s="13">
        <f t="shared" si="8"/>
        <v>41623</v>
      </c>
      <c r="AD22" s="79">
        <f t="shared" si="11"/>
        <v>5.2768360593348218E-2</v>
      </c>
      <c r="AE22" s="79">
        <f t="shared" si="11"/>
        <v>3.7346723881940269E-2</v>
      </c>
      <c r="AF22" s="79">
        <f t="shared" si="11"/>
        <v>6.0422686852998897E-3</v>
      </c>
      <c r="AG22" s="79">
        <f t="shared" si="11"/>
        <v>5.3934030844486891E-2</v>
      </c>
      <c r="AH22" s="79">
        <f t="shared" si="11"/>
        <v>1.1436571971572551E-3</v>
      </c>
    </row>
    <row r="23" spans="1:34">
      <c r="A23" s="69"/>
      <c r="B23" s="69"/>
      <c r="C23" s="69"/>
      <c r="D23" s="69"/>
      <c r="E23" s="69"/>
      <c r="F23" s="69"/>
      <c r="G23" s="69"/>
      <c r="H23" s="136">
        <v>40909</v>
      </c>
      <c r="I23" s="78">
        <v>2345.7420000000002</v>
      </c>
      <c r="J23" s="78">
        <v>1800.5889</v>
      </c>
      <c r="K23" s="78">
        <v>1847.1476</v>
      </c>
      <c r="L23" s="78">
        <v>1705.9663</v>
      </c>
      <c r="M23" s="78">
        <v>1046.6815999999999</v>
      </c>
      <c r="O23" s="13">
        <f t="shared" si="0"/>
        <v>40909</v>
      </c>
      <c r="P23" s="2">
        <f t="shared" si="1"/>
        <v>-0.18419331111006765</v>
      </c>
      <c r="Q23" s="2">
        <f t="shared" si="2"/>
        <v>-0.1459875586419801</v>
      </c>
      <c r="R23" s="2">
        <f t="shared" si="3"/>
        <v>0.11016940901274941</v>
      </c>
      <c r="S23" s="2">
        <f t="shared" si="4"/>
        <v>-0.20708356086750856</v>
      </c>
      <c r="T23" s="2">
        <f t="shared" si="5"/>
        <v>-0.15715600578172007</v>
      </c>
      <c r="V23" s="13">
        <f t="shared" si="6"/>
        <v>41273</v>
      </c>
      <c r="W23" s="79">
        <f t="shared" si="10"/>
        <v>3.3460971575800968E-2</v>
      </c>
      <c r="X23" s="79">
        <f t="shared" si="10"/>
        <v>-6.7082837103619175E-2</v>
      </c>
      <c r="Y23" s="79">
        <f t="shared" si="10"/>
        <v>-6.4701747614589245E-2</v>
      </c>
      <c r="Z23" s="79">
        <f t="shared" si="10"/>
        <v>-8.3179021407206899E-2</v>
      </c>
      <c r="AA23" s="79">
        <f t="shared" si="10"/>
        <v>1.3057099027216301E-2</v>
      </c>
      <c r="AC23" s="13">
        <f t="shared" si="8"/>
        <v>41630</v>
      </c>
      <c r="AD23" s="79">
        <f t="shared" si="11"/>
        <v>-3.4444293769494427E-3</v>
      </c>
      <c r="AE23" s="79">
        <f t="shared" si="11"/>
        <v>-1.390127026557586E-2</v>
      </c>
      <c r="AF23" s="79">
        <f t="shared" si="11"/>
        <v>-3.3232645642589098E-2</v>
      </c>
      <c r="AG23" s="79">
        <f t="shared" si="11"/>
        <v>2.1568817757418035E-3</v>
      </c>
      <c r="AH23" s="79">
        <f t="shared" si="11"/>
        <v>-5.4656189256156118E-2</v>
      </c>
    </row>
    <row r="24" spans="1:34">
      <c r="A24" s="69"/>
      <c r="B24" s="69"/>
      <c r="C24" s="69"/>
      <c r="D24" s="69"/>
      <c r="E24" s="69"/>
      <c r="F24" s="69"/>
      <c r="G24" s="69"/>
      <c r="H24" s="136">
        <v>40916</v>
      </c>
      <c r="I24" s="78">
        <v>2290.6010000000001</v>
      </c>
      <c r="J24" s="78">
        <v>1684.4109000000001</v>
      </c>
      <c r="K24" s="78">
        <v>1787.2212999999999</v>
      </c>
      <c r="L24" s="78">
        <v>1594.0842</v>
      </c>
      <c r="M24" s="78">
        <v>910.43370000000004</v>
      </c>
      <c r="O24" s="13">
        <f t="shared" si="0"/>
        <v>40916</v>
      </c>
      <c r="P24" s="2">
        <f t="shared" si="1"/>
        <v>-0.20337035472018328</v>
      </c>
      <c r="Q24" s="2">
        <f t="shared" si="2"/>
        <v>-0.20109034052189279</v>
      </c>
      <c r="R24" s="2">
        <f t="shared" si="3"/>
        <v>7.4152609350762066E-2</v>
      </c>
      <c r="S24" s="2">
        <f t="shared" si="4"/>
        <v>-0.25908526590392422</v>
      </c>
      <c r="T24" s="2">
        <f t="shared" si="5"/>
        <v>-0.26687010053589622</v>
      </c>
      <c r="V24" s="13">
        <f t="shared" si="6"/>
        <v>41280</v>
      </c>
      <c r="W24" s="79">
        <f t="shared" si="10"/>
        <v>5.1946222753944005E-2</v>
      </c>
      <c r="X24" s="79">
        <f t="shared" si="10"/>
        <v>-6.2064623021772625E-2</v>
      </c>
      <c r="Y24" s="79">
        <f t="shared" si="10"/>
        <v>-5.9308203209333499E-2</v>
      </c>
      <c r="Z24" s="79">
        <f t="shared" si="10"/>
        <v>-7.493768663985112E-2</v>
      </c>
      <c r="AA24" s="79">
        <f t="shared" si="10"/>
        <v>2.1469717137656552E-4</v>
      </c>
      <c r="AC24" s="13">
        <f t="shared" si="8"/>
        <v>41637</v>
      </c>
      <c r="AD24" s="79">
        <f t="shared" si="11"/>
        <v>7.6412614118048783E-3</v>
      </c>
      <c r="AE24" s="79">
        <f t="shared" si="11"/>
        <v>-4.7584773705943162E-3</v>
      </c>
      <c r="AF24" s="79">
        <f t="shared" si="11"/>
        <v>-3.3232729579308451E-2</v>
      </c>
      <c r="AG24" s="79">
        <f t="shared" si="11"/>
        <v>3.8867159065540946E-3</v>
      </c>
      <c r="AH24" s="79">
        <f t="shared" si="11"/>
        <v>-1.9115016614865143E-2</v>
      </c>
    </row>
    <row r="25" spans="1:34">
      <c r="H25" s="136">
        <v>40923</v>
      </c>
      <c r="I25" s="78">
        <v>2394.3339999999998</v>
      </c>
      <c r="J25" s="78">
        <v>1731.3544999999999</v>
      </c>
      <c r="K25" s="78">
        <v>1773.1207999999999</v>
      </c>
      <c r="L25" s="78">
        <v>1646.7781</v>
      </c>
      <c r="M25" s="78">
        <v>984.49620000000004</v>
      </c>
      <c r="O25" s="13">
        <f t="shared" si="0"/>
        <v>40923</v>
      </c>
      <c r="P25" s="2">
        <f t="shared" si="1"/>
        <v>-0.16729389138422424</v>
      </c>
      <c r="Q25" s="2">
        <f t="shared" si="2"/>
        <v>-0.17882517025335776</v>
      </c>
      <c r="R25" s="2">
        <f t="shared" si="3"/>
        <v>6.56779515855761E-2</v>
      </c>
      <c r="S25" s="2">
        <f t="shared" si="4"/>
        <v>-0.23459365692430745</v>
      </c>
      <c r="T25" s="2">
        <f t="shared" si="5"/>
        <v>-0.20723101514279152</v>
      </c>
      <c r="V25" s="13">
        <f t="shared" si="6"/>
        <v>41287</v>
      </c>
      <c r="W25" s="79">
        <f t="shared" si="10"/>
        <v>3.4786525768714993E-2</v>
      </c>
      <c r="X25" s="79">
        <f t="shared" si="10"/>
        <v>-2.1944351249544858E-2</v>
      </c>
      <c r="Y25" s="79">
        <f t="shared" si="10"/>
        <v>-6.4701747614589245E-2</v>
      </c>
      <c r="Z25" s="79">
        <f t="shared" si="10"/>
        <v>-3.3737486750257895E-2</v>
      </c>
      <c r="AA25" s="79">
        <f t="shared" si="10"/>
        <v>9.9621271185621252E-2</v>
      </c>
      <c r="AC25" s="13">
        <f t="shared" si="8"/>
        <v>41644</v>
      </c>
      <c r="AD25" s="79">
        <f t="shared" si="11"/>
        <v>2.0861676020664799E-3</v>
      </c>
      <c r="AE25" s="79">
        <f t="shared" si="11"/>
        <v>2.0521619585483375E-2</v>
      </c>
      <c r="AF25" s="79">
        <f t="shared" si="11"/>
        <v>-4.229621654397786E-2</v>
      </c>
      <c r="AG25" s="79">
        <f t="shared" si="11"/>
        <v>3.4198800384342753E-2</v>
      </c>
      <c r="AH25" s="79">
        <f t="shared" si="11"/>
        <v>8.806087821223052E-3</v>
      </c>
    </row>
    <row r="26" spans="1:34">
      <c r="A26" s="5" t="s">
        <v>9</v>
      </c>
      <c r="H26" s="136">
        <v>40930</v>
      </c>
      <c r="I26" s="78">
        <v>2504.0859999999998</v>
      </c>
      <c r="J26" s="78">
        <v>1715.9102</v>
      </c>
      <c r="K26" s="78">
        <v>1818.9469999999999</v>
      </c>
      <c r="L26" s="78">
        <v>1617.5872999999999</v>
      </c>
      <c r="M26" s="78">
        <v>955.37639999999999</v>
      </c>
      <c r="O26" s="13">
        <f t="shared" si="0"/>
        <v>40930</v>
      </c>
      <c r="P26" s="2">
        <f t="shared" si="1"/>
        <v>-0.12912412858889222</v>
      </c>
      <c r="Q26" s="2">
        <f t="shared" si="2"/>
        <v>-0.18615034278333698</v>
      </c>
      <c r="R26" s="2">
        <f t="shared" si="3"/>
        <v>9.3220333889675766E-2</v>
      </c>
      <c r="S26" s="2">
        <f t="shared" si="4"/>
        <v>-0.24816125505999675</v>
      </c>
      <c r="T26" s="2">
        <f t="shared" si="5"/>
        <v>-0.23067983524513935</v>
      </c>
      <c r="V26" s="13">
        <f t="shared" si="6"/>
        <v>41294</v>
      </c>
      <c r="W26" s="79">
        <f t="shared" si="10"/>
        <v>8.1545126973590065E-2</v>
      </c>
      <c r="X26" s="79">
        <f t="shared" si="10"/>
        <v>9.3415740592042162E-3</v>
      </c>
      <c r="Y26" s="79">
        <f t="shared" si="10"/>
        <v>-3.2355652897274045E-2</v>
      </c>
      <c r="Z26" s="79">
        <f t="shared" si="10"/>
        <v>-3.6401062840858422E-3</v>
      </c>
      <c r="AA26" s="79">
        <f t="shared" si="10"/>
        <v>0.13571705710353332</v>
      </c>
      <c r="AC26" s="13">
        <f t="shared" si="8"/>
        <v>41651</v>
      </c>
      <c r="AD26" s="79">
        <f t="shared" si="11"/>
        <v>-3.5502469368025591E-2</v>
      </c>
      <c r="AE26" s="79">
        <f t="shared" si="11"/>
        <v>-9.8957009961551101E-3</v>
      </c>
      <c r="AF26" s="79">
        <f t="shared" si="11"/>
        <v>-9.365566824246685E-2</v>
      </c>
      <c r="AG26" s="79">
        <f t="shared" si="11"/>
        <v>-7.1259208214843328E-3</v>
      </c>
      <c r="AH26" s="79">
        <f t="shared" si="11"/>
        <v>2.3146834207755873E-2</v>
      </c>
    </row>
    <row r="27" spans="1:34">
      <c r="H27" s="136">
        <v>40944</v>
      </c>
      <c r="I27" s="78">
        <v>2506.09</v>
      </c>
      <c r="J27" s="78">
        <v>1741.2530999999999</v>
      </c>
      <c r="K27" s="78">
        <v>1709.6691000000001</v>
      </c>
      <c r="L27" s="78">
        <v>1674.8290999999999</v>
      </c>
      <c r="M27" s="78">
        <v>1009.8739</v>
      </c>
      <c r="O27" s="13">
        <f t="shared" si="0"/>
        <v>40944</v>
      </c>
      <c r="P27" s="2">
        <f t="shared" si="1"/>
        <v>-0.12842717359361322</v>
      </c>
      <c r="Q27" s="2">
        <f t="shared" si="2"/>
        <v>-0.17413030206216396</v>
      </c>
      <c r="R27" s="2">
        <f t="shared" si="3"/>
        <v>2.7542322202275038E-2</v>
      </c>
      <c r="S27" s="2">
        <f t="shared" si="4"/>
        <v>-0.2215558266728509</v>
      </c>
      <c r="T27" s="2">
        <f t="shared" si="5"/>
        <v>-0.1867955340642351</v>
      </c>
      <c r="V27" s="13">
        <f t="shared" si="6"/>
        <v>41301</v>
      </c>
      <c r="W27" s="79">
        <f t="shared" si="10"/>
        <v>7.1642016192513314E-2</v>
      </c>
      <c r="X27" s="79">
        <f t="shared" si="10"/>
        <v>-1.8357186810810444E-2</v>
      </c>
      <c r="Y27" s="79">
        <f t="shared" si="10"/>
        <v>-6.7402312745772242E-2</v>
      </c>
      <c r="Z27" s="79">
        <f t="shared" si="10"/>
        <v>-2.8364110586153179E-2</v>
      </c>
      <c r="AA27" s="79">
        <f t="shared" si="10"/>
        <v>0.1026816681191034</v>
      </c>
      <c r="AC27" s="13">
        <f t="shared" si="8"/>
        <v>41658</v>
      </c>
      <c r="AD27" s="79">
        <f t="shared" si="11"/>
        <v>-4.7034789874060179E-2</v>
      </c>
      <c r="AE27" s="79">
        <f t="shared" si="11"/>
        <v>-9.4248961087306515E-4</v>
      </c>
      <c r="AF27" s="79">
        <f t="shared" si="11"/>
        <v>-9.6676802585116683E-2</v>
      </c>
      <c r="AG27" s="79">
        <f t="shared" si="11"/>
        <v>-1.9212776489085925E-3</v>
      </c>
      <c r="AH27" s="79">
        <f t="shared" si="11"/>
        <v>4.6910485732106766E-2</v>
      </c>
    </row>
    <row r="28" spans="1:34">
      <c r="H28" s="136">
        <v>40951</v>
      </c>
      <c r="I28" s="78">
        <v>2533.6239999999998</v>
      </c>
      <c r="J28" s="78">
        <v>1783.5282</v>
      </c>
      <c r="K28" s="78">
        <v>1720.2445</v>
      </c>
      <c r="L28" s="78">
        <v>1718.3942</v>
      </c>
      <c r="M28" s="78">
        <v>1062.2811999999999</v>
      </c>
      <c r="O28" s="13">
        <f t="shared" si="0"/>
        <v>40951</v>
      </c>
      <c r="P28" s="2">
        <f t="shared" si="1"/>
        <v>-0.11885134582913826</v>
      </c>
      <c r="Q28" s="2">
        <f t="shared" si="2"/>
        <v>-0.15407938352120532</v>
      </c>
      <c r="R28" s="2">
        <f t="shared" si="3"/>
        <v>3.3898330551620504E-2</v>
      </c>
      <c r="S28" s="2">
        <f t="shared" si="4"/>
        <v>-0.20130719458530555</v>
      </c>
      <c r="T28" s="2">
        <f t="shared" si="5"/>
        <v>-0.14459437369397965</v>
      </c>
      <c r="V28" s="13">
        <f t="shared" si="6"/>
        <v>41308</v>
      </c>
      <c r="W28" s="79">
        <f t="shared" si="10"/>
        <v>0.14317027058223952</v>
      </c>
      <c r="X28" s="79">
        <f t="shared" si="10"/>
        <v>1.4925847777659484E-2</v>
      </c>
      <c r="Y28" s="79">
        <f t="shared" si="10"/>
        <v>-1.8883170669799387E-2</v>
      </c>
      <c r="Z28" s="79">
        <f t="shared" si="10"/>
        <v>5.6759037160909465E-3</v>
      </c>
      <c r="AA28" s="79">
        <f t="shared" si="10"/>
        <v>0.11015429376036701</v>
      </c>
      <c r="AC28" s="13">
        <f t="shared" si="8"/>
        <v>41665</v>
      </c>
      <c r="AD28" s="79">
        <f t="shared" si="11"/>
        <v>-1.7642967441087509E-2</v>
      </c>
      <c r="AE28" s="79">
        <f t="shared" si="11"/>
        <v>7.2859128574281673E-2</v>
      </c>
      <c r="AF28" s="79">
        <f t="shared" si="11"/>
        <v>-8.4592181277797329E-2</v>
      </c>
      <c r="AG28" s="79">
        <f t="shared" si="11"/>
        <v>8.0108945677598298E-2</v>
      </c>
      <c r="AH28" s="79">
        <f t="shared" si="11"/>
        <v>0.13946950977713546</v>
      </c>
    </row>
    <row r="29" spans="1:34">
      <c r="H29" s="136">
        <v>40958</v>
      </c>
      <c r="I29" s="78">
        <v>2537.0859999999998</v>
      </c>
      <c r="J29" s="78">
        <v>1844.7164</v>
      </c>
      <c r="K29" s="78">
        <v>1727.2945999999999</v>
      </c>
      <c r="L29" s="78">
        <v>1791.6101000000001</v>
      </c>
      <c r="M29" s="78">
        <v>1105.6711</v>
      </c>
      <c r="O29" s="13">
        <f t="shared" si="0"/>
        <v>40958</v>
      </c>
      <c r="P29" s="2">
        <f t="shared" si="1"/>
        <v>-0.11764732477441997</v>
      </c>
      <c r="Q29" s="2">
        <f t="shared" si="2"/>
        <v>-0.12505805385272695</v>
      </c>
      <c r="R29" s="2">
        <f t="shared" si="3"/>
        <v>3.8135569281476656E-2</v>
      </c>
      <c r="S29" s="2">
        <f t="shared" si="4"/>
        <v>-0.16727716086431077</v>
      </c>
      <c r="T29" s="2">
        <f t="shared" si="5"/>
        <v>-0.10965450599712523</v>
      </c>
      <c r="V29" s="13">
        <f t="shared" si="6"/>
        <v>41315</v>
      </c>
      <c r="W29" s="79">
        <f t="shared" si="10"/>
        <v>0.15500524846119434</v>
      </c>
      <c r="X29" s="79">
        <f t="shared" si="10"/>
        <v>3.9795964121995375E-2</v>
      </c>
      <c r="Y29" s="79">
        <f t="shared" si="10"/>
        <v>8.0705175208264368E-3</v>
      </c>
      <c r="Z29" s="79">
        <f t="shared" si="10"/>
        <v>1.6894606794135569E-2</v>
      </c>
      <c r="AA29" s="79">
        <f t="shared" si="10"/>
        <v>0.20289549223245906</v>
      </c>
      <c r="AC29" s="13">
        <f t="shared" si="8"/>
        <v>41672</v>
      </c>
      <c r="AD29" s="79">
        <f t="shared" si="11"/>
        <v>-3.6552770985254002E-2</v>
      </c>
      <c r="AE29" s="79">
        <f t="shared" si="11"/>
        <v>8.7487791696320594E-2</v>
      </c>
      <c r="AF29" s="79">
        <f t="shared" si="11"/>
        <v>-9.365566824246685E-2</v>
      </c>
      <c r="AG29" s="79">
        <f t="shared" si="11"/>
        <v>8.5109188318305717E-2</v>
      </c>
      <c r="AH29" s="79">
        <f t="shared" si="11"/>
        <v>0.19724117309395384</v>
      </c>
    </row>
    <row r="30" spans="1:34">
      <c r="H30" s="136">
        <v>40965</v>
      </c>
      <c r="I30" s="78">
        <v>2648.0169999999998</v>
      </c>
      <c r="J30" s="78">
        <v>1935.9761000000001</v>
      </c>
      <c r="K30" s="78">
        <v>1751.9703</v>
      </c>
      <c r="L30" s="78">
        <v>1892.146</v>
      </c>
      <c r="M30" s="78">
        <v>1192.846</v>
      </c>
      <c r="O30" s="13">
        <f t="shared" si="0"/>
        <v>40965</v>
      </c>
      <c r="P30" s="2">
        <f t="shared" si="1"/>
        <v>-7.9067527079170863E-2</v>
      </c>
      <c r="Q30" s="2">
        <f t="shared" si="2"/>
        <v>-8.1773926534936314E-2</v>
      </c>
      <c r="R30" s="2">
        <f t="shared" si="3"/>
        <v>5.2966115192358831E-2</v>
      </c>
      <c r="S30" s="2">
        <f t="shared" si="4"/>
        <v>-0.12054905853721321</v>
      </c>
      <c r="T30" s="2">
        <f t="shared" si="5"/>
        <v>-3.9456614955972746E-2</v>
      </c>
      <c r="V30" s="13">
        <f t="shared" si="6"/>
        <v>41329</v>
      </c>
      <c r="W30" s="79">
        <f t="shared" si="10"/>
        <v>8.2030594007461488E-2</v>
      </c>
      <c r="X30" s="79">
        <f t="shared" si="10"/>
        <v>2.837841404718322E-2</v>
      </c>
      <c r="Y30" s="79">
        <f t="shared" si="10"/>
        <v>-4.5833900376152314E-2</v>
      </c>
      <c r="Z30" s="79">
        <f t="shared" si="10"/>
        <v>1.6635001511990266E-2</v>
      </c>
      <c r="AA30" s="79">
        <f t="shared" si="10"/>
        <v>0.19311264241524295</v>
      </c>
      <c r="AC30" s="13">
        <f t="shared" si="8"/>
        <v>41679</v>
      </c>
      <c r="AD30" s="79">
        <f t="shared" si="11"/>
        <v>-3.2163901295269914E-2</v>
      </c>
      <c r="AE30" s="79">
        <f t="shared" si="11"/>
        <v>0.11977916301013769</v>
      </c>
      <c r="AF30" s="79">
        <f t="shared" si="11"/>
        <v>-8.4592265214516793E-2</v>
      </c>
      <c r="AG30" s="79">
        <f t="shared" si="11"/>
        <v>0.11817922413207427</v>
      </c>
      <c r="AH30" s="79">
        <f t="shared" si="11"/>
        <v>0.23953240430385092</v>
      </c>
    </row>
    <row r="31" spans="1:34">
      <c r="H31" s="136">
        <v>40972</v>
      </c>
      <c r="I31" s="78">
        <v>2679.9340000000002</v>
      </c>
      <c r="J31" s="78">
        <v>1939.0410999999999</v>
      </c>
      <c r="K31" s="78">
        <v>1723.7697000000001</v>
      </c>
      <c r="L31" s="78">
        <v>1900.5142000000001</v>
      </c>
      <c r="M31" s="78">
        <v>1208.6385</v>
      </c>
      <c r="O31" s="13">
        <f t="shared" si="0"/>
        <v>40972</v>
      </c>
      <c r="P31" s="2">
        <f t="shared" si="1"/>
        <v>-6.7967371098973328E-2</v>
      </c>
      <c r="Q31" s="2">
        <f t="shared" si="2"/>
        <v>-8.0320208735852772E-2</v>
      </c>
      <c r="R31" s="2">
        <f t="shared" si="3"/>
        <v>3.6017040069285411E-2</v>
      </c>
      <c r="S31" s="2">
        <f t="shared" si="4"/>
        <v>-0.11665960108078588</v>
      </c>
      <c r="T31" s="2">
        <f t="shared" si="5"/>
        <v>-2.6739649473162874E-2</v>
      </c>
      <c r="V31" s="13">
        <f t="shared" si="6"/>
        <v>41336</v>
      </c>
      <c r="W31" s="79">
        <f t="shared" si="10"/>
        <v>0.11213038352729088</v>
      </c>
      <c r="X31" s="79">
        <f t="shared" si="10"/>
        <v>5.7844235016512702E-2</v>
      </c>
      <c r="Y31" s="79">
        <f t="shared" si="10"/>
        <v>-4.8529307124500543E-2</v>
      </c>
      <c r="Z31" s="79">
        <f t="shared" si="10"/>
        <v>5.2086659998069385E-2</v>
      </c>
      <c r="AA31" s="79">
        <f t="shared" si="10"/>
        <v>0.23698972222954984</v>
      </c>
      <c r="AC31" s="13">
        <f t="shared" si="8"/>
        <v>41686</v>
      </c>
      <c r="AD31" s="79">
        <f t="shared" si="11"/>
        <v>4.1841461760883103E-3</v>
      </c>
      <c r="AE31" s="79">
        <f t="shared" si="11"/>
        <v>0.13639857090549889</v>
      </c>
      <c r="AF31" s="79">
        <f t="shared" si="11"/>
        <v>-5.8636177716530069E-2</v>
      </c>
      <c r="AG31" s="79">
        <f t="shared" si="11"/>
        <v>0.15027588248425272</v>
      </c>
      <c r="AH31" s="79">
        <f t="shared" si="11"/>
        <v>0.20250081756906169</v>
      </c>
    </row>
    <row r="32" spans="1:34">
      <c r="H32" s="136">
        <v>40979</v>
      </c>
      <c r="I32" s="78">
        <v>2664.3020000000001</v>
      </c>
      <c r="J32" s="78">
        <v>1948.9313999999999</v>
      </c>
      <c r="K32" s="78">
        <v>1639.1674</v>
      </c>
      <c r="L32" s="78">
        <v>1928.7418</v>
      </c>
      <c r="M32" s="78">
        <v>1258.3677</v>
      </c>
      <c r="O32" s="13">
        <f t="shared" si="0"/>
        <v>40979</v>
      </c>
      <c r="P32" s="2">
        <f t="shared" si="1"/>
        <v>-7.3403898287695557E-2</v>
      </c>
      <c r="Q32" s="2">
        <f t="shared" si="2"/>
        <v>-7.5629277202973078E-2</v>
      </c>
      <c r="R32" s="2">
        <f t="shared" si="3"/>
        <v>-1.483048580905777E-2</v>
      </c>
      <c r="S32" s="2">
        <f t="shared" si="4"/>
        <v>-0.10353968887779796</v>
      </c>
      <c r="T32" s="2">
        <f t="shared" si="5"/>
        <v>1.3304961569277962E-2</v>
      </c>
      <c r="V32" s="13">
        <f t="shared" si="6"/>
        <v>41343</v>
      </c>
      <c r="W32" s="79">
        <f t="shared" si="10"/>
        <v>8.6332290308452908E-2</v>
      </c>
      <c r="X32" s="79">
        <f t="shared" si="10"/>
        <v>7.3650909750059057E-2</v>
      </c>
      <c r="Y32" s="79">
        <f t="shared" si="10"/>
        <v>-6.2006265007670036E-2</v>
      </c>
      <c r="Z32" s="79">
        <f t="shared" si="10"/>
        <v>7.7744142744838207E-2</v>
      </c>
      <c r="AA32" s="79">
        <f t="shared" si="10"/>
        <v>0.24302781027754516</v>
      </c>
      <c r="AC32" s="13">
        <f t="shared" si="8"/>
        <v>41693</v>
      </c>
      <c r="AD32" s="79">
        <f t="shared" si="11"/>
        <v>-9.499520999470823E-3</v>
      </c>
      <c r="AE32" s="79">
        <f t="shared" si="11"/>
        <v>0.15057828611924839</v>
      </c>
      <c r="AF32" s="79">
        <f t="shared" si="11"/>
        <v>-2.8938359139537795E-2</v>
      </c>
      <c r="AG32" s="79">
        <f t="shared" si="11"/>
        <v>0.16148272883445114</v>
      </c>
      <c r="AH32" s="79">
        <f t="shared" si="11"/>
        <v>0.21896066709194217</v>
      </c>
    </row>
    <row r="33" spans="8:34">
      <c r="H33" s="136">
        <v>40986</v>
      </c>
      <c r="I33" s="78">
        <v>2623.52</v>
      </c>
      <c r="J33" s="78">
        <v>1918.4564</v>
      </c>
      <c r="K33" s="78">
        <v>1614.4916000000001</v>
      </c>
      <c r="L33" s="78">
        <v>1899.8988999999999</v>
      </c>
      <c r="M33" s="78">
        <v>1231.8267000000001</v>
      </c>
      <c r="O33" s="13">
        <f t="shared" si="0"/>
        <v>40986</v>
      </c>
      <c r="P33" s="2">
        <f t="shared" si="1"/>
        <v>-8.7587141110780697E-2</v>
      </c>
      <c r="Q33" s="2">
        <f t="shared" si="2"/>
        <v>-9.0083453361887278E-2</v>
      </c>
      <c r="R33" s="2">
        <f t="shared" si="3"/>
        <v>-2.9661091821764463E-2</v>
      </c>
      <c r="S33" s="2">
        <f t="shared" si="4"/>
        <v>-0.1169455864985508</v>
      </c>
      <c r="T33" s="2">
        <f t="shared" si="5"/>
        <v>-8.0672708751896582E-3</v>
      </c>
      <c r="V33" s="13">
        <f t="shared" si="6"/>
        <v>41350</v>
      </c>
      <c r="W33" s="79">
        <f t="shared" si="10"/>
        <v>5.8390224652474343E-2</v>
      </c>
      <c r="X33" s="79">
        <f t="shared" si="10"/>
        <v>5.6098863269566923E-2</v>
      </c>
      <c r="Y33" s="79">
        <f t="shared" si="10"/>
        <v>-8.0873884670393803E-2</v>
      </c>
      <c r="Z33" s="79">
        <f t="shared" si="10"/>
        <v>6.7316814970769689E-2</v>
      </c>
      <c r="AA33" s="79">
        <f t="shared" si="10"/>
        <v>0.18975390371934941</v>
      </c>
      <c r="AC33" s="13">
        <f t="shared" si="8"/>
        <v>41700</v>
      </c>
      <c r="AD33" s="79">
        <f t="shared" si="11"/>
        <v>-4.6823504709078367E-2</v>
      </c>
      <c r="AE33" s="79">
        <f t="shared" si="11"/>
        <v>9.7395856703977657E-2</v>
      </c>
      <c r="AF33" s="79">
        <f t="shared" si="11"/>
        <v>-5.4469726837179655E-2</v>
      </c>
      <c r="AG33" s="79">
        <f t="shared" si="11"/>
        <v>0.12687609794920074</v>
      </c>
      <c r="AH33" s="79">
        <f t="shared" si="11"/>
        <v>8.8232292274042834E-2</v>
      </c>
    </row>
    <row r="34" spans="8:34">
      <c r="H34" s="136">
        <v>40993</v>
      </c>
      <c r="I34" s="78">
        <v>2552.94</v>
      </c>
      <c r="J34" s="78">
        <v>1850.1722</v>
      </c>
      <c r="K34" s="78">
        <v>1579.2406000000001</v>
      </c>
      <c r="L34" s="78">
        <v>1829.287</v>
      </c>
      <c r="M34" s="78">
        <v>1170.9507000000001</v>
      </c>
      <c r="O34" s="13">
        <f t="shared" si="0"/>
        <v>40993</v>
      </c>
      <c r="P34" s="2">
        <f t="shared" si="1"/>
        <v>-0.11213358999640033</v>
      </c>
      <c r="Q34" s="2">
        <f t="shared" si="2"/>
        <v>-0.1224703887407399</v>
      </c>
      <c r="R34" s="2">
        <f t="shared" si="3"/>
        <v>-5.0847585980167587E-2</v>
      </c>
      <c r="S34" s="2">
        <f t="shared" si="4"/>
        <v>-0.14976530650613806</v>
      </c>
      <c r="T34" s="2">
        <f t="shared" si="5"/>
        <v>-5.7087881337848034E-2</v>
      </c>
      <c r="V34" s="13">
        <f t="shared" si="6"/>
        <v>41357</v>
      </c>
      <c r="W34" s="79">
        <f t="shared" si="10"/>
        <v>9.1074865683981265E-2</v>
      </c>
      <c r="X34" s="79">
        <f t="shared" si="10"/>
        <v>8.9270085179254943E-2</v>
      </c>
      <c r="Y34" s="79">
        <f t="shared" si="10"/>
        <v>-6.2006189149098945E-2</v>
      </c>
      <c r="Z34" s="79">
        <f t="shared" si="10"/>
        <v>0.10037667366910363</v>
      </c>
      <c r="AA34" s="79">
        <f t="shared" si="10"/>
        <v>0.24354563694886688</v>
      </c>
      <c r="AC34" s="13">
        <f t="shared" si="8"/>
        <v>41707</v>
      </c>
      <c r="AD34" s="79">
        <f t="shared" si="11"/>
        <v>-5.1466091574402628E-2</v>
      </c>
      <c r="AE34" s="79">
        <f t="shared" si="11"/>
        <v>0.1288503187298613</v>
      </c>
      <c r="AF34" s="79">
        <f t="shared" si="11"/>
        <v>-2.9847058064149667E-3</v>
      </c>
      <c r="AG34" s="79">
        <f t="shared" si="11"/>
        <v>0.15740432676909344</v>
      </c>
      <c r="AH34" s="79">
        <f t="shared" si="11"/>
        <v>0.11081492055637243</v>
      </c>
    </row>
    <row r="35" spans="8:34">
      <c r="H35" s="136">
        <v>41000</v>
      </c>
      <c r="I35" s="78">
        <v>2454.8989999999999</v>
      </c>
      <c r="J35" s="78">
        <v>1741.9177999999999</v>
      </c>
      <c r="K35" s="78">
        <v>1491.1133</v>
      </c>
      <c r="L35" s="78">
        <v>1726.8604</v>
      </c>
      <c r="M35" s="78">
        <v>1077.1486</v>
      </c>
      <c r="O35" s="13">
        <f t="shared" si="0"/>
        <v>41000</v>
      </c>
      <c r="P35" s="2">
        <f t="shared" si="1"/>
        <v>-0.14623047856532989</v>
      </c>
      <c r="Q35" s="2">
        <f t="shared" si="2"/>
        <v>-0.17381503738971671</v>
      </c>
      <c r="R35" s="2">
        <f t="shared" si="3"/>
        <v>-0.10381370117252653</v>
      </c>
      <c r="S35" s="2">
        <f t="shared" si="4"/>
        <v>-0.1973721876880512</v>
      </c>
      <c r="T35" s="2">
        <f t="shared" si="5"/>
        <v>-0.13262234819965457</v>
      </c>
      <c r="V35" s="13">
        <f t="shared" si="6"/>
        <v>41364</v>
      </c>
      <c r="W35" s="79">
        <f t="shared" si="10"/>
        <v>3.9725788217194191E-2</v>
      </c>
      <c r="X35" s="79">
        <f t="shared" si="10"/>
        <v>7.1897714931731027E-2</v>
      </c>
      <c r="Y35" s="79">
        <f t="shared" si="10"/>
        <v>-4.8529231265929451E-2</v>
      </c>
      <c r="Z35" s="79">
        <f t="shared" si="10"/>
        <v>5.8727570281656094E-2</v>
      </c>
      <c r="AA35" s="79">
        <f t="shared" si="10"/>
        <v>0.30783678471318598</v>
      </c>
      <c r="AC35" s="13">
        <f t="shared" si="8"/>
        <v>41714</v>
      </c>
      <c r="AD35" s="79">
        <f t="shared" si="11"/>
        <v>-7.1379390291381184E-2</v>
      </c>
      <c r="AE35" s="79">
        <f t="shared" si="11"/>
        <v>6.6007984373000816E-2</v>
      </c>
      <c r="AF35" s="79">
        <f t="shared" si="11"/>
        <v>-5.4785328902257957E-2</v>
      </c>
      <c r="AG35" s="79">
        <f t="shared" si="11"/>
        <v>8.9682043617093532E-2</v>
      </c>
      <c r="AH35" s="79">
        <f t="shared" si="11"/>
        <v>5.7792844526250331E-2</v>
      </c>
    </row>
    <row r="36" spans="8:34">
      <c r="H36" s="136">
        <v>41007</v>
      </c>
      <c r="I36" s="78">
        <v>2519.83</v>
      </c>
      <c r="J36" s="78">
        <v>1792.3453</v>
      </c>
      <c r="K36" s="78">
        <v>1484.0630000000001</v>
      </c>
      <c r="L36" s="78">
        <v>1789.2760000000001</v>
      </c>
      <c r="M36" s="78">
        <v>1122.9039</v>
      </c>
      <c r="O36" s="13">
        <f t="shared" ref="O36:O67" si="12">H36</f>
        <v>41007</v>
      </c>
      <c r="P36" s="2">
        <f t="shared" si="1"/>
        <v>-0.12364864982358759</v>
      </c>
      <c r="Q36" s="2">
        <f t="shared" si="2"/>
        <v>-0.14989746665128689</v>
      </c>
      <c r="R36" s="2">
        <f t="shared" si="3"/>
        <v>-0.1080510601060316</v>
      </c>
      <c r="S36" s="2">
        <f t="shared" si="4"/>
        <v>-0.1683620276993586</v>
      </c>
      <c r="T36" s="2">
        <f t="shared" si="5"/>
        <v>-9.5777733936199816E-2</v>
      </c>
      <c r="V36" s="13">
        <f t="shared" si="6"/>
        <v>41371</v>
      </c>
      <c r="W36" s="79">
        <f t="shared" si="10"/>
        <v>3.4918622807116106E-2</v>
      </c>
      <c r="X36" s="79">
        <f t="shared" si="10"/>
        <v>5.4059712931441517E-2</v>
      </c>
      <c r="Y36" s="79">
        <f t="shared" si="10"/>
        <v>-1.348917111311676E-2</v>
      </c>
      <c r="Z36" s="79">
        <f t="shared" si="10"/>
        <v>2.9670099951917939E-2</v>
      </c>
      <c r="AA36" s="79">
        <f t="shared" si="10"/>
        <v>0.27206393638580084</v>
      </c>
      <c r="AC36" s="13">
        <f t="shared" si="8"/>
        <v>41721</v>
      </c>
      <c r="AD36" s="79">
        <f t="shared" si="11"/>
        <v>-5.5648050533462445E-2</v>
      </c>
      <c r="AE36" s="79">
        <f t="shared" si="11"/>
        <v>9.5141022201828518E-2</v>
      </c>
      <c r="AF36" s="79">
        <f t="shared" si="11"/>
        <v>-4.3088327365292889E-2</v>
      </c>
      <c r="AG36" s="79">
        <f t="shared" si="11"/>
        <v>0.12304989663505883</v>
      </c>
      <c r="AH36" s="79">
        <f t="shared" si="11"/>
        <v>8.2680893720634252E-2</v>
      </c>
    </row>
    <row r="37" spans="8:34">
      <c r="H37" s="136">
        <v>41014</v>
      </c>
      <c r="I37" s="78">
        <v>2580.4540000000002</v>
      </c>
      <c r="J37" s="78">
        <v>1830.6179999999999</v>
      </c>
      <c r="K37" s="78">
        <v>1512.2637</v>
      </c>
      <c r="L37" s="78">
        <v>1832.0326</v>
      </c>
      <c r="M37" s="78">
        <v>1133.8307</v>
      </c>
      <c r="O37" s="13">
        <f t="shared" si="12"/>
        <v>41014</v>
      </c>
      <c r="P37" s="2">
        <f t="shared" ref="P37:P68" si="13">I37/I$4-1</f>
        <v>-0.10256471787060062</v>
      </c>
      <c r="Q37" s="2">
        <f t="shared" ref="Q37:Q68" si="14">J37/J$4-1</f>
        <v>-0.13174487115080202</v>
      </c>
      <c r="R37" s="2">
        <f t="shared" ref="R37:R68" si="15">K37/K$4-1</f>
        <v>-9.1101924881133667E-2</v>
      </c>
      <c r="S37" s="2">
        <f t="shared" ref="S37:S68" si="16">L37/L$4-1</f>
        <v>-0.14848917849863741</v>
      </c>
      <c r="T37" s="2">
        <f t="shared" ref="T37:T68" si="17">M37/M$4-1</f>
        <v>-8.6978890280188015E-2</v>
      </c>
      <c r="V37" s="13">
        <f t="shared" si="6"/>
        <v>41378</v>
      </c>
      <c r="W37" s="79">
        <f t="shared" si="10"/>
        <v>2.5986446093782201E-2</v>
      </c>
      <c r="X37" s="79">
        <f t="shared" si="10"/>
        <v>5.4445523915224614E-2</v>
      </c>
      <c r="Y37" s="79">
        <f t="shared" si="10"/>
        <v>-5.9310706542179625E-2</v>
      </c>
      <c r="Z37" s="79">
        <f t="shared" si="10"/>
        <v>4.1572516592240927E-2</v>
      </c>
      <c r="AA37" s="79">
        <f t="shared" si="10"/>
        <v>0.2793922727605993</v>
      </c>
      <c r="AC37" s="13">
        <f t="shared" si="8"/>
        <v>41728</v>
      </c>
      <c r="AD37" s="79">
        <f t="shared" si="11"/>
        <v>-5.8637101325016094E-2</v>
      </c>
      <c r="AE37" s="79">
        <f t="shared" si="11"/>
        <v>3.7341676401589252E-2</v>
      </c>
      <c r="AF37" s="79">
        <f t="shared" si="11"/>
        <v>-5.573792673113398E-2</v>
      </c>
      <c r="AG37" s="79">
        <f t="shared" si="11"/>
        <v>6.2593829161530889E-2</v>
      </c>
      <c r="AH37" s="79">
        <f t="shared" si="11"/>
        <v>7.0247310263980012E-3</v>
      </c>
    </row>
    <row r="38" spans="8:34">
      <c r="H38" s="136">
        <v>41021</v>
      </c>
      <c r="I38" s="78">
        <v>2626.8389999999999</v>
      </c>
      <c r="J38" s="78">
        <v>1877.3581999999999</v>
      </c>
      <c r="K38" s="78">
        <v>1533.4142999999999</v>
      </c>
      <c r="L38" s="78">
        <v>1892.3164999999999</v>
      </c>
      <c r="M38" s="78">
        <v>1131.8590999999999</v>
      </c>
      <c r="O38" s="13">
        <f t="shared" si="12"/>
        <v>41021</v>
      </c>
      <c r="P38" s="2">
        <f t="shared" si="13"/>
        <v>-8.6432852872591726E-2</v>
      </c>
      <c r="Q38" s="2">
        <f t="shared" si="14"/>
        <v>-0.10957617272576892</v>
      </c>
      <c r="R38" s="2">
        <f t="shared" si="15"/>
        <v>-7.839002838609177E-2</v>
      </c>
      <c r="S38" s="2">
        <f t="shared" si="16"/>
        <v>-0.12046981180597816</v>
      </c>
      <c r="T38" s="2">
        <f t="shared" si="17"/>
        <v>-8.8566528028860336E-2</v>
      </c>
      <c r="V38" s="13">
        <f t="shared" si="6"/>
        <v>41385</v>
      </c>
      <c r="W38" s="79">
        <f t="shared" si="10"/>
        <v>5.5870796595146821E-2</v>
      </c>
      <c r="X38" s="79">
        <f t="shared" si="10"/>
        <v>8.58908999553194E-2</v>
      </c>
      <c r="Y38" s="79">
        <f t="shared" si="10"/>
        <v>-4.852915540735836E-2</v>
      </c>
      <c r="Z38" s="79">
        <f t="shared" si="10"/>
        <v>7.0289004123710086E-2</v>
      </c>
      <c r="AA38" s="79">
        <f t="shared" si="10"/>
        <v>0.35423700220789822</v>
      </c>
      <c r="AC38" s="13">
        <f t="shared" si="8"/>
        <v>41735</v>
      </c>
      <c r="AD38" s="79">
        <f t="shared" si="11"/>
        <v>-4.3979685128236579E-2</v>
      </c>
      <c r="AE38" s="79">
        <f t="shared" si="11"/>
        <v>6.0774117706222874E-2</v>
      </c>
      <c r="AF38" s="79">
        <f t="shared" si="11"/>
        <v>-5.8959753769954881E-2</v>
      </c>
      <c r="AG38" s="79">
        <f t="shared" si="11"/>
        <v>9.2802063416575375E-2</v>
      </c>
      <c r="AH38" s="79">
        <f t="shared" si="11"/>
        <v>2.3386275823246594E-2</v>
      </c>
    </row>
    <row r="39" spans="8:34">
      <c r="H39" s="136">
        <v>41028</v>
      </c>
      <c r="I39" s="78">
        <v>2626.1570000000002</v>
      </c>
      <c r="J39" s="78">
        <v>1819.0586000000001</v>
      </c>
      <c r="K39" s="78">
        <v>1526.3643999999999</v>
      </c>
      <c r="L39" s="78">
        <v>1815.5959</v>
      </c>
      <c r="M39" s="78">
        <v>1116.9690000000001</v>
      </c>
      <c r="O39" s="13">
        <f t="shared" si="12"/>
        <v>41028</v>
      </c>
      <c r="P39" s="2">
        <f t="shared" si="13"/>
        <v>-8.6670040151424099E-2</v>
      </c>
      <c r="Q39" s="2">
        <f t="shared" si="14"/>
        <v>-0.13722745044174056</v>
      </c>
      <c r="R39" s="2">
        <f t="shared" si="15"/>
        <v>-8.2627146912298888E-2</v>
      </c>
      <c r="S39" s="2">
        <f t="shared" si="16"/>
        <v>-0.15612879578479899</v>
      </c>
      <c r="T39" s="2">
        <f t="shared" si="17"/>
        <v>-0.10055683277703742</v>
      </c>
      <c r="V39" s="13">
        <f t="shared" si="6"/>
        <v>41392</v>
      </c>
      <c r="W39" s="79">
        <f t="shared" si="10"/>
        <v>1.981663930966171E-2</v>
      </c>
      <c r="X39" s="79">
        <f t="shared" si="10"/>
        <v>9.0470958437548044E-2</v>
      </c>
      <c r="Y39" s="79">
        <f t="shared" si="10"/>
        <v>-3.7747604272536872E-2</v>
      </c>
      <c r="Z39" s="79">
        <f t="shared" si="10"/>
        <v>5.7230664213385962E-2</v>
      </c>
      <c r="AA39" s="79">
        <f t="shared" si="10"/>
        <v>0.44135429886728716</v>
      </c>
      <c r="AC39" s="13">
        <f t="shared" si="8"/>
        <v>41742</v>
      </c>
      <c r="AD39" s="79">
        <f t="shared" si="11"/>
        <v>-6.7121316179719059E-3</v>
      </c>
      <c r="AE39" s="79">
        <f t="shared" si="11"/>
        <v>9.3820805093491E-2</v>
      </c>
      <c r="AF39" s="79">
        <f t="shared" si="11"/>
        <v>-3.4246685150091882E-2</v>
      </c>
      <c r="AG39" s="79">
        <f t="shared" si="11"/>
        <v>0.13173866625255992</v>
      </c>
      <c r="AH39" s="79">
        <f t="shared" si="11"/>
        <v>4.1915093926279789E-2</v>
      </c>
    </row>
    <row r="40" spans="8:34">
      <c r="H40" s="136">
        <v>41035</v>
      </c>
      <c r="I40" s="78">
        <v>2715.8789999999999</v>
      </c>
      <c r="J40" s="78">
        <v>1861.8871999999999</v>
      </c>
      <c r="K40" s="78">
        <v>1554.5648000000001</v>
      </c>
      <c r="L40" s="78">
        <v>1858.0018</v>
      </c>
      <c r="M40" s="78">
        <v>1154.2837</v>
      </c>
      <c r="O40" s="13">
        <f t="shared" si="12"/>
        <v>41035</v>
      </c>
      <c r="P40" s="2">
        <f t="shared" si="13"/>
        <v>-5.5466349489542988E-2</v>
      </c>
      <c r="Q40" s="2">
        <f t="shared" si="14"/>
        <v>-0.11691400896381854</v>
      </c>
      <c r="R40" s="2">
        <f t="shared" si="15"/>
        <v>-6.567819199287428E-2</v>
      </c>
      <c r="S40" s="2">
        <f t="shared" si="16"/>
        <v>-0.13641894851160929</v>
      </c>
      <c r="T40" s="2">
        <f t="shared" si="17"/>
        <v>-7.0509040983375626E-2</v>
      </c>
      <c r="V40" s="13">
        <f t="shared" si="6"/>
        <v>41399</v>
      </c>
      <c r="W40" s="79">
        <f t="shared" si="10"/>
        <v>3.8821111023601862E-2</v>
      </c>
      <c r="X40" s="79">
        <f t="shared" si="10"/>
        <v>0.13510520599959608</v>
      </c>
      <c r="Y40" s="79">
        <f t="shared" si="10"/>
        <v>-1.8879908751242014E-2</v>
      </c>
      <c r="Z40" s="79">
        <f t="shared" si="10"/>
        <v>0.1003635962957885</v>
      </c>
      <c r="AA40" s="79">
        <f t="shared" si="10"/>
        <v>0.5314457193073403</v>
      </c>
      <c r="AC40" s="13">
        <f t="shared" si="8"/>
        <v>41749</v>
      </c>
      <c r="AD40" s="79">
        <f t="shared" si="11"/>
        <v>-2.6916330199780569E-2</v>
      </c>
      <c r="AE40" s="79">
        <f t="shared" si="11"/>
        <v>0.10471118386891942</v>
      </c>
      <c r="AF40" s="79">
        <f t="shared" si="11"/>
        <v>-3.9097304229562924E-2</v>
      </c>
      <c r="AG40" s="79">
        <f t="shared" si="11"/>
        <v>0.14478739821222342</v>
      </c>
      <c r="AH40" s="79">
        <f t="shared" si="11"/>
        <v>5.50099069128549E-2</v>
      </c>
    </row>
    <row r="41" spans="8:34">
      <c r="H41" s="136">
        <v>41042</v>
      </c>
      <c r="I41" s="78">
        <v>2636.9169999999999</v>
      </c>
      <c r="J41" s="78">
        <v>1818.1532999999999</v>
      </c>
      <c r="K41" s="78">
        <v>1494.6382000000001</v>
      </c>
      <c r="L41" s="78">
        <v>1823.7774999999999</v>
      </c>
      <c r="M41" s="78">
        <v>1118.4422999999999</v>
      </c>
      <c r="O41" s="13">
        <f t="shared" si="12"/>
        <v>41042</v>
      </c>
      <c r="P41" s="2">
        <f t="shared" si="13"/>
        <v>-8.2927906544038699E-2</v>
      </c>
      <c r="Q41" s="2">
        <f t="shared" si="14"/>
        <v>-0.13765683077567548</v>
      </c>
      <c r="R41" s="2">
        <f t="shared" si="15"/>
        <v>-0.10169517196033517</v>
      </c>
      <c r="S41" s="2">
        <f t="shared" si="16"/>
        <v>-0.15232606818202843</v>
      </c>
      <c r="T41" s="2">
        <f t="shared" si="17"/>
        <v>-9.9370452834291023E-2</v>
      </c>
      <c r="V41" s="13">
        <f t="shared" si="6"/>
        <v>41406</v>
      </c>
      <c r="W41" s="79">
        <f t="shared" si="10"/>
        <v>5.879151628648116E-2</v>
      </c>
      <c r="X41" s="79">
        <f t="shared" si="10"/>
        <v>0.18393726278364597</v>
      </c>
      <c r="Y41" s="79">
        <f t="shared" si="10"/>
        <v>-1.348917111311676E-2</v>
      </c>
      <c r="Z41" s="79">
        <f t="shared" si="10"/>
        <v>0.14526708819399969</v>
      </c>
      <c r="AA41" s="79">
        <f t="shared" si="10"/>
        <v>0.65742508153000712</v>
      </c>
      <c r="AC41" s="13">
        <f t="shared" si="8"/>
        <v>41756</v>
      </c>
      <c r="AD41" s="79">
        <f t="shared" si="11"/>
        <v>-5.1698811466266648E-2</v>
      </c>
      <c r="AE41" s="79">
        <f t="shared" si="11"/>
        <v>2.735576905934356E-2</v>
      </c>
      <c r="AF41" s="79">
        <f t="shared" si="11"/>
        <v>-5.733868390749286E-2</v>
      </c>
      <c r="AG41" s="79">
        <f t="shared" si="11"/>
        <v>5.3722933429095621E-2</v>
      </c>
      <c r="AH41" s="79">
        <f t="shared" si="11"/>
        <v>-1.3191452254607272E-2</v>
      </c>
    </row>
    <row r="42" spans="8:34">
      <c r="H42" s="136">
        <v>41049</v>
      </c>
      <c r="I42" s="78">
        <v>2573.9760000000001</v>
      </c>
      <c r="J42" s="78">
        <v>1779.1014</v>
      </c>
      <c r="K42" s="78">
        <v>1452.3369</v>
      </c>
      <c r="L42" s="78">
        <v>1786.7999</v>
      </c>
      <c r="M42" s="78">
        <v>1098.3505</v>
      </c>
      <c r="O42" s="13">
        <f t="shared" si="12"/>
        <v>41049</v>
      </c>
      <c r="P42" s="2">
        <f t="shared" si="13"/>
        <v>-0.10481764923757497</v>
      </c>
      <c r="Q42" s="2">
        <f t="shared" si="14"/>
        <v>-0.15617899786149336</v>
      </c>
      <c r="R42" s="2">
        <f t="shared" si="15"/>
        <v>-0.12711902505224359</v>
      </c>
      <c r="S42" s="2">
        <f t="shared" si="16"/>
        <v>-0.16951289474458453</v>
      </c>
      <c r="T42" s="2">
        <f t="shared" si="17"/>
        <v>-0.11554944457641658</v>
      </c>
      <c r="V42" s="13">
        <f t="shared" si="6"/>
        <v>41413</v>
      </c>
      <c r="W42" s="79">
        <f t="shared" si="10"/>
        <v>8.0132063701608747E-2</v>
      </c>
      <c r="X42" s="79">
        <f t="shared" si="10"/>
        <v>0.24137438007724499</v>
      </c>
      <c r="Y42" s="79">
        <f t="shared" si="10"/>
        <v>-1.2213229947266591E-5</v>
      </c>
      <c r="Z42" s="79">
        <f t="shared" si="10"/>
        <v>0.19654081464396489</v>
      </c>
      <c r="AA42" s="79">
        <f t="shared" si="10"/>
        <v>0.80214655865405637</v>
      </c>
      <c r="AC42" s="13">
        <f t="shared" si="8"/>
        <v>41763</v>
      </c>
      <c r="AD42" s="79">
        <f t="shared" si="11"/>
        <v>-5.5708855166862858E-2</v>
      </c>
      <c r="AE42" s="79">
        <f t="shared" si="11"/>
        <v>2.9016945780753423E-2</v>
      </c>
      <c r="AF42" s="79">
        <f t="shared" si="11"/>
        <v>-2.7378898829141574E-2</v>
      </c>
      <c r="AG42" s="79">
        <f t="shared" si="11"/>
        <v>3.9799433191307632E-2</v>
      </c>
      <c r="AH42" s="79">
        <f t="shared" si="11"/>
        <v>2.2777999316906161E-2</v>
      </c>
    </row>
    <row r="43" spans="8:34">
      <c r="H43" s="136">
        <v>41056</v>
      </c>
      <c r="I43" s="78">
        <v>2573.1030000000001</v>
      </c>
      <c r="J43" s="78">
        <v>1749.952</v>
      </c>
      <c r="K43" s="78">
        <v>1441.7617</v>
      </c>
      <c r="L43" s="78">
        <v>1756.5107</v>
      </c>
      <c r="M43" s="78">
        <v>1067.9359999999999</v>
      </c>
      <c r="O43" s="13">
        <f t="shared" si="12"/>
        <v>41056</v>
      </c>
      <c r="P43" s="2">
        <f t="shared" si="13"/>
        <v>-0.10512126286575785</v>
      </c>
      <c r="Q43" s="2">
        <f t="shared" si="14"/>
        <v>-0.17000444700100636</v>
      </c>
      <c r="R43" s="2">
        <f t="shared" si="15"/>
        <v>-0.13347491319794003</v>
      </c>
      <c r="S43" s="2">
        <f t="shared" si="16"/>
        <v>-0.18359101844970804</v>
      </c>
      <c r="T43" s="2">
        <f t="shared" si="17"/>
        <v>-0.1400408263511147</v>
      </c>
      <c r="V43" s="13">
        <f t="shared" si="6"/>
        <v>41420</v>
      </c>
      <c r="W43" s="79">
        <f t="shared" si="10"/>
        <v>8.2290620985260521E-2</v>
      </c>
      <c r="X43" s="79">
        <f t="shared" si="10"/>
        <v>0.2761836132095421</v>
      </c>
      <c r="Y43" s="79">
        <f t="shared" si="10"/>
        <v>-8.0984334749916176E-3</v>
      </c>
      <c r="Z43" s="79">
        <f t="shared" si="10"/>
        <v>0.24119920290172669</v>
      </c>
      <c r="AA43" s="79">
        <f t="shared" si="10"/>
        <v>0.83743528222727059</v>
      </c>
      <c r="AC43" s="13">
        <f t="shared" si="8"/>
        <v>41770</v>
      </c>
      <c r="AD43" s="79">
        <f t="shared" si="11"/>
        <v>-6.6534704572596026E-2</v>
      </c>
      <c r="AE43" s="79">
        <f t="shared" si="11"/>
        <v>1.4527713515017693E-2</v>
      </c>
      <c r="AF43" s="79">
        <f t="shared" si="11"/>
        <v>-1.5773640126519606E-2</v>
      </c>
      <c r="AG43" s="79">
        <f t="shared" si="11"/>
        <v>2.5261372569953311E-2</v>
      </c>
      <c r="AH43" s="79">
        <f t="shared" si="11"/>
        <v>-7.5910721543877013E-3</v>
      </c>
    </row>
    <row r="44" spans="8:34">
      <c r="H44" s="136">
        <v>41063</v>
      </c>
      <c r="I44" s="78">
        <v>2632.998</v>
      </c>
      <c r="J44" s="78">
        <v>1784.8502000000001</v>
      </c>
      <c r="K44" s="78">
        <v>1448.8116</v>
      </c>
      <c r="L44" s="78">
        <v>1790.4366</v>
      </c>
      <c r="M44" s="78">
        <v>1120.7467999999999</v>
      </c>
      <c r="O44" s="13">
        <f t="shared" si="12"/>
        <v>41063</v>
      </c>
      <c r="P44" s="2">
        <f t="shared" si="13"/>
        <v>-8.4290863942490746E-2</v>
      </c>
      <c r="Q44" s="2">
        <f t="shared" si="14"/>
        <v>-0.1534523639680605</v>
      </c>
      <c r="R44" s="2">
        <f t="shared" si="15"/>
        <v>-0.12923779467173291</v>
      </c>
      <c r="S44" s="2">
        <f t="shared" si="16"/>
        <v>-0.16782259217870554</v>
      </c>
      <c r="T44" s="2">
        <f t="shared" si="17"/>
        <v>-9.7514746204236502E-2</v>
      </c>
      <c r="V44" s="13">
        <f t="shared" si="6"/>
        <v>41427</v>
      </c>
      <c r="W44" s="79">
        <f t="shared" si="10"/>
        <v>8.6123518648393071E-2</v>
      </c>
      <c r="X44" s="79">
        <f t="shared" si="10"/>
        <v>0.26624608647673997</v>
      </c>
      <c r="Y44" s="79">
        <f t="shared" si="10"/>
        <v>1.3464592936080155E-2</v>
      </c>
      <c r="Z44" s="79">
        <f t="shared" si="10"/>
        <v>0.23210544350843376</v>
      </c>
      <c r="AA44" s="79">
        <f t="shared" si="10"/>
        <v>0.78305672257961789</v>
      </c>
      <c r="AC44" s="13">
        <f t="shared" si="8"/>
        <v>41777</v>
      </c>
      <c r="AD44" s="79">
        <f t="shared" si="11"/>
        <v>-6.1267448523847245E-2</v>
      </c>
      <c r="AE44" s="79">
        <f t="shared" si="11"/>
        <v>7.2507749850392322E-3</v>
      </c>
      <c r="AF44" s="79">
        <f t="shared" si="11"/>
        <v>-1.1979196787708202E-2</v>
      </c>
      <c r="AG44" s="79">
        <f t="shared" si="11"/>
        <v>2.3602195413120253E-2</v>
      </c>
      <c r="AH44" s="79">
        <f t="shared" si="11"/>
        <v>-4.0808760069935501E-2</v>
      </c>
    </row>
    <row r="45" spans="8:34">
      <c r="H45" s="136">
        <v>41070</v>
      </c>
      <c r="I45" s="78">
        <v>2524.3290000000002</v>
      </c>
      <c r="J45" s="78">
        <v>1689.2719</v>
      </c>
      <c r="K45" s="78">
        <v>1378.3098</v>
      </c>
      <c r="L45" s="78">
        <v>1696.2746999999999</v>
      </c>
      <c r="M45" s="78">
        <v>1047.7737</v>
      </c>
      <c r="O45" s="13">
        <f t="shared" si="12"/>
        <v>41070</v>
      </c>
      <c r="P45" s="2">
        <f t="shared" si="13"/>
        <v>-0.12208397890354772</v>
      </c>
      <c r="Q45" s="2">
        <f t="shared" si="14"/>
        <v>-0.19878478677920264</v>
      </c>
      <c r="R45" s="2">
        <f t="shared" si="15"/>
        <v>-0.17161066278489023</v>
      </c>
      <c r="S45" s="2">
        <f t="shared" si="16"/>
        <v>-0.21158812169118757</v>
      </c>
      <c r="T45" s="2">
        <f t="shared" si="17"/>
        <v>-0.15627658846313353</v>
      </c>
      <c r="V45" s="13">
        <f t="shared" si="6"/>
        <v>41434</v>
      </c>
      <c r="W45" s="79">
        <f t="shared" si="10"/>
        <v>3.5174065976011581E-2</v>
      </c>
      <c r="X45" s="79">
        <f t="shared" si="10"/>
        <v>0.19214741719390238</v>
      </c>
      <c r="Y45" s="79">
        <f t="shared" si="10"/>
        <v>-2.9661535744634593E-2</v>
      </c>
      <c r="Z45" s="79">
        <f t="shared" si="10"/>
        <v>0.15426885279778424</v>
      </c>
      <c r="AA45" s="79">
        <f t="shared" si="10"/>
        <v>0.68529957108443118</v>
      </c>
      <c r="AC45" s="13">
        <f t="shared" si="8"/>
        <v>41784</v>
      </c>
      <c r="AD45" s="79">
        <f t="shared" si="11"/>
        <v>-6.0190462858867644E-2</v>
      </c>
      <c r="AE45" s="79">
        <f t="shared" si="11"/>
        <v>4.2793696095283051E-2</v>
      </c>
      <c r="AF45" s="79">
        <f t="shared" si="11"/>
        <v>-1.4619426297558968E-2</v>
      </c>
      <c r="AG45" s="79">
        <f t="shared" si="11"/>
        <v>6.8672755330816626E-2</v>
      </c>
      <c r="AH45" s="79">
        <f t="shared" si="11"/>
        <v>-1.397712138993823E-2</v>
      </c>
    </row>
    <row r="46" spans="8:34">
      <c r="H46" s="136">
        <v>41077</v>
      </c>
      <c r="I46" s="78">
        <v>2568.0540000000001</v>
      </c>
      <c r="J46" s="78">
        <v>1710.0275999999999</v>
      </c>
      <c r="K46" s="78">
        <v>1402.9855</v>
      </c>
      <c r="L46" s="78">
        <v>1719.4450999999999</v>
      </c>
      <c r="M46" s="78">
        <v>1042.3594000000001</v>
      </c>
      <c r="O46" s="13">
        <f t="shared" si="12"/>
        <v>41077</v>
      </c>
      <c r="P46" s="2">
        <f t="shared" si="13"/>
        <v>-0.1068772138493721</v>
      </c>
      <c r="Q46" s="2">
        <f t="shared" si="14"/>
        <v>-0.18894043750597622</v>
      </c>
      <c r="R46" s="2">
        <f t="shared" si="15"/>
        <v>-0.15678011687400795</v>
      </c>
      <c r="S46" s="2">
        <f t="shared" si="16"/>
        <v>-0.20081874655096621</v>
      </c>
      <c r="T46" s="2">
        <f t="shared" si="17"/>
        <v>-0.16063647234558254</v>
      </c>
      <c r="V46" s="13">
        <f t="shared" si="6"/>
        <v>41441</v>
      </c>
      <c r="W46" s="79">
        <f t="shared" si="10"/>
        <v>7.0924025034264648E-3</v>
      </c>
      <c r="X46" s="79">
        <f t="shared" si="10"/>
        <v>0.20207470397148075</v>
      </c>
      <c r="Y46" s="79">
        <f t="shared" si="10"/>
        <v>-3.7747680131107963E-2</v>
      </c>
      <c r="Z46" s="79">
        <f t="shared" si="10"/>
        <v>0.15012591503578765</v>
      </c>
      <c r="AA46" s="79">
        <f t="shared" si="10"/>
        <v>0.78536375493054833</v>
      </c>
      <c r="AC46" s="13">
        <f t="shared" si="8"/>
        <v>41791</v>
      </c>
      <c r="AD46" s="79">
        <f t="shared" si="11"/>
        <v>-5.6669043442504785E-2</v>
      </c>
      <c r="AE46" s="79">
        <f t="shared" si="11"/>
        <v>7.2520484319168688E-2</v>
      </c>
      <c r="AF46" s="79">
        <f t="shared" si="11"/>
        <v>-1.1355798772459957E-3</v>
      </c>
      <c r="AG46" s="79">
        <f t="shared" si="11"/>
        <v>0.10119442314598248</v>
      </c>
      <c r="AH46" s="79">
        <f t="shared" si="11"/>
        <v>1.5960297531082412E-2</v>
      </c>
    </row>
    <row r="47" spans="8:34">
      <c r="H47" s="136">
        <v>41084</v>
      </c>
      <c r="I47" s="78">
        <v>2512.1849999999999</v>
      </c>
      <c r="J47" s="78">
        <v>1710.7893999999999</v>
      </c>
      <c r="K47" s="78">
        <v>1353.6342</v>
      </c>
      <c r="L47" s="78">
        <v>1732.9733000000001</v>
      </c>
      <c r="M47" s="78">
        <v>1053.2728999999999</v>
      </c>
      <c r="O47" s="13">
        <f t="shared" si="12"/>
        <v>41084</v>
      </c>
      <c r="P47" s="2">
        <f t="shared" si="13"/>
        <v>-0.12630744270727368</v>
      </c>
      <c r="Q47" s="2">
        <f t="shared" si="14"/>
        <v>-0.18857911867421706</v>
      </c>
      <c r="R47" s="2">
        <f t="shared" si="15"/>
        <v>-0.18644114859394789</v>
      </c>
      <c r="S47" s="2">
        <f t="shared" si="16"/>
        <v>-0.19453097159792498</v>
      </c>
      <c r="T47" s="2">
        <f t="shared" si="17"/>
        <v>-0.15184833856077051</v>
      </c>
      <c r="V47" s="13">
        <f t="shared" si="6"/>
        <v>41448</v>
      </c>
      <c r="W47" s="79">
        <f t="shared" si="10"/>
        <v>-3.4318977260557659E-2</v>
      </c>
      <c r="X47" s="79">
        <f t="shared" si="10"/>
        <v>0.15979570971316992</v>
      </c>
      <c r="Y47" s="79">
        <f t="shared" si="10"/>
        <v>-9.7046173443340322E-2</v>
      </c>
      <c r="Z47" s="79">
        <f t="shared" si="10"/>
        <v>0.12172956419264991</v>
      </c>
      <c r="AA47" s="79">
        <f t="shared" si="10"/>
        <v>0.69774618663746235</v>
      </c>
      <c r="AC47" s="13">
        <f t="shared" si="8"/>
        <v>41798</v>
      </c>
      <c r="AD47" s="79">
        <f t="shared" si="11"/>
        <v>-6.6182562630959785E-2</v>
      </c>
      <c r="AE47" s="79">
        <f t="shared" si="11"/>
        <v>6.0046910078396687E-2</v>
      </c>
      <c r="AF47" s="79">
        <f t="shared" si="11"/>
        <v>-1.9062028983852897E-2</v>
      </c>
      <c r="AG47" s="79">
        <f t="shared" si="11"/>
        <v>9.4709559073306693E-2</v>
      </c>
      <c r="AH47" s="79">
        <f t="shared" si="11"/>
        <v>-1.1293940440317951E-2</v>
      </c>
    </row>
    <row r="48" spans="8:34">
      <c r="H48" s="136">
        <v>41091</v>
      </c>
      <c r="I48" s="78">
        <v>2461.6120000000001</v>
      </c>
      <c r="J48" s="78">
        <v>1618.7698</v>
      </c>
      <c r="K48" s="78">
        <v>1311.3330000000001</v>
      </c>
      <c r="L48" s="78">
        <v>1635.9083000000001</v>
      </c>
      <c r="M48" s="78">
        <v>975.05160000000001</v>
      </c>
      <c r="O48" s="13">
        <f t="shared" si="12"/>
        <v>41091</v>
      </c>
      <c r="P48" s="2">
        <f t="shared" si="13"/>
        <v>-0.14389581844391919</v>
      </c>
      <c r="Q48" s="2">
        <f t="shared" si="14"/>
        <v>-0.23222366366102021</v>
      </c>
      <c r="R48" s="2">
        <f t="shared" si="15"/>
        <v>-0.21186494158403169</v>
      </c>
      <c r="S48" s="2">
        <f t="shared" si="16"/>
        <v>-0.23964583357637981</v>
      </c>
      <c r="T48" s="2">
        <f t="shared" si="17"/>
        <v>-0.21483631210014131</v>
      </c>
      <c r="V48" s="13">
        <f t="shared" si="6"/>
        <v>41455</v>
      </c>
      <c r="W48" s="79">
        <f t="shared" si="10"/>
        <v>-8.2971941672281835E-2</v>
      </c>
      <c r="X48" s="79">
        <f t="shared" si="10"/>
        <v>0.14420801737612288</v>
      </c>
      <c r="Y48" s="79">
        <f t="shared" si="10"/>
        <v>-0.15904007350392113</v>
      </c>
      <c r="Z48" s="79">
        <f t="shared" si="10"/>
        <v>0.116249691597341</v>
      </c>
      <c r="AA48" s="79">
        <f t="shared" si="10"/>
        <v>0.69244625506455804</v>
      </c>
      <c r="AC48" s="13">
        <f t="shared" si="8"/>
        <v>41805</v>
      </c>
      <c r="AD48" s="79">
        <f t="shared" si="11"/>
        <v>-4.8017287763395644E-2</v>
      </c>
      <c r="AE48" s="79">
        <f t="shared" si="11"/>
        <v>8.6789248200028979E-2</v>
      </c>
      <c r="AF48" s="79">
        <f t="shared" si="11"/>
        <v>-2.2618008102747278E-2</v>
      </c>
      <c r="AG48" s="79">
        <f t="shared" si="11"/>
        <v>0.13072607805266268</v>
      </c>
      <c r="AH48" s="79">
        <f t="shared" si="11"/>
        <v>3.5392690655013936E-3</v>
      </c>
    </row>
    <row r="49" spans="8:34">
      <c r="H49" s="136">
        <v>41098</v>
      </c>
      <c r="I49" s="78">
        <v>2472.614</v>
      </c>
      <c r="J49" s="78">
        <v>1635.7922000000001</v>
      </c>
      <c r="K49" s="78">
        <v>1332.4554000000001</v>
      </c>
      <c r="L49" s="78">
        <v>1637.6967999999999</v>
      </c>
      <c r="M49" s="78">
        <v>1036.0651</v>
      </c>
      <c r="O49" s="13">
        <f t="shared" si="12"/>
        <v>41098</v>
      </c>
      <c r="P49" s="2">
        <f t="shared" si="13"/>
        <v>-0.1400695216085609</v>
      </c>
      <c r="Q49" s="2">
        <f t="shared" si="14"/>
        <v>-0.22415000432558119</v>
      </c>
      <c r="R49" s="2">
        <f t="shared" si="15"/>
        <v>-0.19916999380350187</v>
      </c>
      <c r="S49" s="2">
        <f t="shared" si="16"/>
        <v>-0.23881455628128412</v>
      </c>
      <c r="T49" s="2">
        <f t="shared" si="17"/>
        <v>-0.16570497928485439</v>
      </c>
      <c r="V49" s="13">
        <f t="shared" si="6"/>
        <v>41462</v>
      </c>
      <c r="W49" s="79">
        <f t="shared" si="10"/>
        <v>-7.2049975184925397E-2</v>
      </c>
      <c r="X49" s="79">
        <f t="shared" si="10"/>
        <v>0.2034045625042733</v>
      </c>
      <c r="Y49" s="79">
        <f t="shared" si="10"/>
        <v>-0.15357924254609889</v>
      </c>
      <c r="Z49" s="79">
        <f t="shared" si="10"/>
        <v>0.16763243931791272</v>
      </c>
      <c r="AA49" s="79">
        <f t="shared" si="10"/>
        <v>0.84033636954124025</v>
      </c>
      <c r="AC49" s="13">
        <f t="shared" si="8"/>
        <v>41812</v>
      </c>
      <c r="AD49" s="79">
        <f t="shared" si="11"/>
        <v>-6.5301989055166154E-2</v>
      </c>
      <c r="AE49" s="79">
        <f t="shared" si="11"/>
        <v>7.501018873269949E-2</v>
      </c>
      <c r="AF49" s="79">
        <f t="shared" si="11"/>
        <v>-1.5825345145692005E-2</v>
      </c>
      <c r="AG49" s="79">
        <f t="shared" si="11"/>
        <v>0.10087127425193887</v>
      </c>
      <c r="AH49" s="79">
        <f t="shared" si="11"/>
        <v>3.1715444799846448E-2</v>
      </c>
    </row>
    <row r="50" spans="8:34">
      <c r="H50" s="136">
        <v>41105</v>
      </c>
      <c r="I50" s="78">
        <v>2450.6329999999998</v>
      </c>
      <c r="J50" s="78">
        <v>1573.3688999999999</v>
      </c>
      <c r="K50" s="78">
        <v>1264.9443000000001</v>
      </c>
      <c r="L50" s="78">
        <v>1568.3770999999999</v>
      </c>
      <c r="M50" s="78">
        <v>1043.2608</v>
      </c>
      <c r="O50" s="13">
        <f t="shared" si="12"/>
        <v>41105</v>
      </c>
      <c r="P50" s="2">
        <f t="shared" si="13"/>
        <v>-0.1477141162948008</v>
      </c>
      <c r="Q50" s="2">
        <f t="shared" si="14"/>
        <v>-0.25375713720895299</v>
      </c>
      <c r="R50" s="2">
        <f t="shared" si="15"/>
        <v>-0.23974539665100614</v>
      </c>
      <c r="S50" s="2">
        <f t="shared" si="16"/>
        <v>-0.27103367437625037</v>
      </c>
      <c r="T50" s="2">
        <f t="shared" si="17"/>
        <v>-0.15991061686442354</v>
      </c>
      <c r="V50" s="13">
        <f t="shared" si="6"/>
        <v>41469</v>
      </c>
      <c r="W50" s="79">
        <f t="shared" si="10"/>
        <v>-5.1829543981854798E-2</v>
      </c>
      <c r="X50" s="79">
        <f t="shared" si="10"/>
        <v>0.23434430100380177</v>
      </c>
      <c r="Y50" s="79">
        <f t="shared" si="10"/>
        <v>-0.12900576874089786</v>
      </c>
      <c r="Z50" s="79">
        <f t="shared" si="10"/>
        <v>0.17849662904807007</v>
      </c>
      <c r="AA50" s="79">
        <f t="shared" si="10"/>
        <v>0.97961925845831277</v>
      </c>
      <c r="AC50" s="13">
        <f t="shared" si="8"/>
        <v>41819</v>
      </c>
      <c r="AD50" s="79">
        <f t="shared" si="11"/>
        <v>-5.9383817218647494E-2</v>
      </c>
      <c r="AE50" s="79">
        <f t="shared" si="11"/>
        <v>0.12240070390586522</v>
      </c>
      <c r="AF50" s="79">
        <f t="shared" si="11"/>
        <v>3.0380643789601924E-2</v>
      </c>
      <c r="AG50" s="79">
        <f t="shared" si="11"/>
        <v>0.15280196636029242</v>
      </c>
      <c r="AH50" s="79">
        <f t="shared" si="11"/>
        <v>6.6685664275609957E-2</v>
      </c>
    </row>
    <row r="51" spans="8:34">
      <c r="H51" s="136">
        <v>41112</v>
      </c>
      <c r="I51" s="78">
        <v>2398.4549999999999</v>
      </c>
      <c r="J51" s="78">
        <v>1537.2065</v>
      </c>
      <c r="K51" s="78">
        <v>1328.9022</v>
      </c>
      <c r="L51" s="78">
        <v>1509.3961999999999</v>
      </c>
      <c r="M51" s="78">
        <v>997.73860000000002</v>
      </c>
      <c r="O51" s="13">
        <f t="shared" si="12"/>
        <v>41112</v>
      </c>
      <c r="P51" s="2">
        <f t="shared" si="13"/>
        <v>-0.16586068203515025</v>
      </c>
      <c r="Q51" s="2">
        <f t="shared" si="14"/>
        <v>-0.27090882547570017</v>
      </c>
      <c r="R51" s="2">
        <f t="shared" si="15"/>
        <v>-0.20130553183202982</v>
      </c>
      <c r="S51" s="2">
        <f t="shared" si="16"/>
        <v>-0.29844741942199338</v>
      </c>
      <c r="T51" s="2">
        <f t="shared" si="17"/>
        <v>-0.19656752654316767</v>
      </c>
      <c r="V51" s="13">
        <f t="shared" si="6"/>
        <v>41476</v>
      </c>
      <c r="W51" s="79">
        <f t="shared" si="10"/>
        <v>-8.7206130969421425E-2</v>
      </c>
      <c r="X51" s="79">
        <f t="shared" si="10"/>
        <v>0.28128660903246727</v>
      </c>
      <c r="Y51" s="79">
        <f t="shared" si="10"/>
        <v>-0.16177045105354659</v>
      </c>
      <c r="Z51" s="79">
        <f t="shared" si="10"/>
        <v>0.24598228456144211</v>
      </c>
      <c r="AA51" s="79">
        <f t="shared" si="10"/>
        <v>1.0461535081959026</v>
      </c>
      <c r="AC51" s="13">
        <f t="shared" si="8"/>
        <v>41826</v>
      </c>
      <c r="AD51" s="79">
        <f t="shared" si="11"/>
        <v>-4.6944239089067863E-2</v>
      </c>
      <c r="AE51" s="79">
        <f t="shared" si="11"/>
        <v>0.16379115415639389</v>
      </c>
      <c r="AF51" s="79">
        <f t="shared" si="11"/>
        <v>3.2823034451742394E-2</v>
      </c>
      <c r="AG51" s="79">
        <f t="shared" si="11"/>
        <v>0.18139232090689394</v>
      </c>
      <c r="AH51" s="79">
        <f t="shared" si="11"/>
        <v>0.1591911801443926</v>
      </c>
    </row>
    <row r="52" spans="8:34">
      <c r="H52" s="136">
        <v>41119</v>
      </c>
      <c r="I52" s="78">
        <v>2349.1080000000002</v>
      </c>
      <c r="J52" s="78">
        <v>1526.1637000000001</v>
      </c>
      <c r="K52" s="78">
        <v>1321.7959000000001</v>
      </c>
      <c r="L52" s="78">
        <v>1500.8838000000001</v>
      </c>
      <c r="M52" s="78">
        <v>978.38430000000005</v>
      </c>
      <c r="O52" s="13">
        <f t="shared" si="12"/>
        <v>41119</v>
      </c>
      <c r="P52" s="2">
        <f t="shared" si="13"/>
        <v>-0.18302267712099152</v>
      </c>
      <c r="Q52" s="2">
        <f t="shared" si="14"/>
        <v>-0.27614638335880626</v>
      </c>
      <c r="R52" s="2">
        <f t="shared" si="15"/>
        <v>-0.2055765477872612</v>
      </c>
      <c r="S52" s="2">
        <f t="shared" si="16"/>
        <v>-0.30240389962706626</v>
      </c>
      <c r="T52" s="2">
        <f t="shared" si="17"/>
        <v>-0.21215264384846733</v>
      </c>
      <c r="V52" s="13">
        <f t="shared" si="6"/>
        <v>41483</v>
      </c>
      <c r="W52" s="79">
        <f t="shared" si="10"/>
        <v>-7.3233848011731384E-2</v>
      </c>
      <c r="X52" s="79">
        <f t="shared" si="10"/>
        <v>0.35407265598043591</v>
      </c>
      <c r="Y52" s="79">
        <f t="shared" si="10"/>
        <v>-0.15903999764534993</v>
      </c>
      <c r="Z52" s="79">
        <f t="shared" si="10"/>
        <v>0.31409189910456869</v>
      </c>
      <c r="AA52" s="79">
        <f t="shared" si="10"/>
        <v>1.2360327379859943</v>
      </c>
      <c r="AC52" s="13">
        <f t="shared" si="8"/>
        <v>41833</v>
      </c>
      <c r="AD52" s="79">
        <f t="shared" si="11"/>
        <v>-6.0367627438200233E-2</v>
      </c>
      <c r="AE52" s="79">
        <f t="shared" si="11"/>
        <v>0.15751708977286483</v>
      </c>
      <c r="AF52" s="79">
        <f t="shared" si="11"/>
        <v>5.6144264389922371E-2</v>
      </c>
      <c r="AG52" s="79">
        <f t="shared" si="11"/>
        <v>0.1865539196179864</v>
      </c>
      <c r="AH52" s="79">
        <f t="shared" si="11"/>
        <v>0.10791147211028318</v>
      </c>
    </row>
    <row r="53" spans="8:34">
      <c r="H53" s="136">
        <v>41126</v>
      </c>
      <c r="I53" s="78">
        <v>2353.7370000000001</v>
      </c>
      <c r="J53" s="78">
        <v>1503.5590999999999</v>
      </c>
      <c r="K53" s="78">
        <v>1286.2637</v>
      </c>
      <c r="L53" s="78">
        <v>1473.1112000000001</v>
      </c>
      <c r="M53" s="78">
        <v>1002.9176</v>
      </c>
      <c r="O53" s="13">
        <f t="shared" si="12"/>
        <v>41126</v>
      </c>
      <c r="P53" s="2">
        <f t="shared" si="13"/>
        <v>-0.1814127945495615</v>
      </c>
      <c r="Q53" s="2">
        <f t="shared" si="14"/>
        <v>-0.2868676588436887</v>
      </c>
      <c r="R53" s="2">
        <f t="shared" si="15"/>
        <v>-0.22693204827618962</v>
      </c>
      <c r="S53" s="2">
        <f t="shared" si="16"/>
        <v>-0.31531233228335676</v>
      </c>
      <c r="T53" s="2">
        <f t="shared" si="17"/>
        <v>-0.19239711880307131</v>
      </c>
      <c r="V53" s="13">
        <f t="shared" si="6"/>
        <v>41490</v>
      </c>
      <c r="W53" s="79">
        <f t="shared" si="10"/>
        <v>-6.3543259279817077E-2</v>
      </c>
      <c r="X53" s="79">
        <f t="shared" si="10"/>
        <v>0.36236581126999279</v>
      </c>
      <c r="Y53" s="79">
        <f t="shared" si="10"/>
        <v>-0.12627523947413033</v>
      </c>
      <c r="Z53" s="79">
        <f t="shared" si="10"/>
        <v>0.32225431645573144</v>
      </c>
      <c r="AA53" s="79">
        <f t="shared" si="10"/>
        <v>1.2126163830933536</v>
      </c>
      <c r="AC53" s="13">
        <f t="shared" si="8"/>
        <v>41840</v>
      </c>
      <c r="AD53" s="79">
        <f t="shared" si="11"/>
        <v>-5.3309478086272732E-2</v>
      </c>
      <c r="AE53" s="79">
        <f t="shared" si="11"/>
        <v>0.1283220929650486</v>
      </c>
      <c r="AF53" s="79">
        <f t="shared" si="11"/>
        <v>4.1170289389466985E-2</v>
      </c>
      <c r="AG53" s="79">
        <f t="shared" si="11"/>
        <v>0.17002591402754463</v>
      </c>
      <c r="AH53" s="79">
        <f t="shared" si="11"/>
        <v>3.7330045349140306E-2</v>
      </c>
    </row>
    <row r="54" spans="8:34">
      <c r="H54" s="136">
        <v>41133</v>
      </c>
      <c r="I54" s="78">
        <v>2399.7510000000002</v>
      </c>
      <c r="J54" s="78">
        <v>1572.2725</v>
      </c>
      <c r="K54" s="78">
        <v>1318.2426</v>
      </c>
      <c r="L54" s="78">
        <v>1544.6527000000001</v>
      </c>
      <c r="M54" s="78">
        <v>1065.2212999999999</v>
      </c>
      <c r="O54" s="13">
        <f t="shared" si="12"/>
        <v>41133</v>
      </c>
      <c r="P54" s="2">
        <f t="shared" si="13"/>
        <v>-0.16540995664898184</v>
      </c>
      <c r="Q54" s="2">
        <f t="shared" si="14"/>
        <v>-0.25427715554334618</v>
      </c>
      <c r="R54" s="2">
        <f t="shared" si="15"/>
        <v>-0.20771214591761367</v>
      </c>
      <c r="S54" s="2">
        <f t="shared" si="16"/>
        <v>-0.28206054329420893</v>
      </c>
      <c r="T54" s="2">
        <f t="shared" si="17"/>
        <v>-0.14222684795606544</v>
      </c>
      <c r="V54" s="13">
        <f t="shared" si="6"/>
        <v>41497</v>
      </c>
      <c r="W54" s="79">
        <f t="shared" si="10"/>
        <v>-4.7397000772163467E-2</v>
      </c>
      <c r="X54" s="79">
        <f t="shared" si="10"/>
        <v>0.37348538500800599</v>
      </c>
      <c r="Y54" s="79">
        <f t="shared" si="10"/>
        <v>-9.6240934711106951E-2</v>
      </c>
      <c r="Z54" s="79">
        <f t="shared" si="10"/>
        <v>0.33406040076193166</v>
      </c>
      <c r="AA54" s="79">
        <f t="shared" si="10"/>
        <v>1.1983208559573488</v>
      </c>
      <c r="AC54" s="13">
        <f t="shared" si="8"/>
        <v>41847</v>
      </c>
      <c r="AD54" s="79">
        <f t="shared" si="11"/>
        <v>-1.1179303677586683E-2</v>
      </c>
      <c r="AE54" s="79">
        <f t="shared" si="11"/>
        <v>0.12003510267894768</v>
      </c>
      <c r="AF54" s="79">
        <f t="shared" si="11"/>
        <v>7.7010932841643065E-2</v>
      </c>
      <c r="AG54" s="79">
        <f t="shared" si="11"/>
        <v>0.16195219007502448</v>
      </c>
      <c r="AH54" s="79">
        <f t="shared" si="11"/>
        <v>6.8116378105427255E-3</v>
      </c>
    </row>
    <row r="55" spans="8:34">
      <c r="H55" s="136">
        <v>41140</v>
      </c>
      <c r="I55" s="78">
        <v>2313.4760000000001</v>
      </c>
      <c r="J55" s="78">
        <v>1532.8844999999999</v>
      </c>
      <c r="K55" s="78">
        <v>1311.136</v>
      </c>
      <c r="L55" s="78">
        <v>1492.7488000000001</v>
      </c>
      <c r="M55" s="78">
        <v>1059.5064</v>
      </c>
      <c r="O55" s="13">
        <f t="shared" si="12"/>
        <v>41140</v>
      </c>
      <c r="P55" s="2">
        <f t="shared" si="13"/>
        <v>-0.19541484298515133</v>
      </c>
      <c r="Q55" s="2">
        <f t="shared" si="14"/>
        <v>-0.27295873357607192</v>
      </c>
      <c r="R55" s="2">
        <f t="shared" si="15"/>
        <v>-0.2119833421783186</v>
      </c>
      <c r="S55" s="2">
        <f t="shared" si="16"/>
        <v>-0.30618496800593331</v>
      </c>
      <c r="T55" s="2">
        <f t="shared" si="17"/>
        <v>-0.1468287910326973</v>
      </c>
      <c r="V55" s="13">
        <f t="shared" si="6"/>
        <v>41504</v>
      </c>
      <c r="W55" s="79">
        <f t="shared" si="10"/>
        <v>-3.9840383439782023E-2</v>
      </c>
      <c r="X55" s="79">
        <f t="shared" si="10"/>
        <v>0.34120790130209611</v>
      </c>
      <c r="Y55" s="79">
        <f t="shared" si="10"/>
        <v>-9.8971312260732636E-2</v>
      </c>
      <c r="Z55" s="79">
        <f t="shared" si="10"/>
        <v>0.30502267597110988</v>
      </c>
      <c r="AA55" s="79">
        <f t="shared" si="10"/>
        <v>1.1137523254557529</v>
      </c>
      <c r="AC55" s="13">
        <f t="shared" si="8"/>
        <v>41854</v>
      </c>
      <c r="AD55" s="79">
        <f t="shared" si="11"/>
        <v>1.8981544262711036E-2</v>
      </c>
      <c r="AE55" s="79">
        <f t="shared" si="11"/>
        <v>0.13862284268258662</v>
      </c>
      <c r="AF55" s="79">
        <f t="shared" si="11"/>
        <v>7.1524073428849366E-2</v>
      </c>
      <c r="AG55" s="79">
        <f t="shared" si="11"/>
        <v>0.18439150563411744</v>
      </c>
      <c r="AH55" s="79">
        <f t="shared" si="11"/>
        <v>2.6033371849540687E-2</v>
      </c>
    </row>
    <row r="56" spans="8:34">
      <c r="H56" s="136">
        <v>41147</v>
      </c>
      <c r="I56" s="78">
        <v>2275.6770000000001</v>
      </c>
      <c r="J56" s="78">
        <v>1566.3278</v>
      </c>
      <c r="K56" s="78">
        <v>1385.7534000000001</v>
      </c>
      <c r="L56" s="78">
        <v>1507.0724</v>
      </c>
      <c r="M56" s="78">
        <v>1099.1029000000001</v>
      </c>
      <c r="O56" s="13">
        <f t="shared" si="12"/>
        <v>41147</v>
      </c>
      <c r="P56" s="2">
        <f t="shared" si="13"/>
        <v>-0.20856065229979492</v>
      </c>
      <c r="Q56" s="2">
        <f t="shared" si="14"/>
        <v>-0.25709670405891294</v>
      </c>
      <c r="R56" s="2">
        <f t="shared" si="15"/>
        <v>-0.16713692337558295</v>
      </c>
      <c r="S56" s="2">
        <f t="shared" si="16"/>
        <v>-0.29952749891785213</v>
      </c>
      <c r="T56" s="2">
        <f t="shared" si="17"/>
        <v>-0.1149435718628331</v>
      </c>
      <c r="V56" s="13">
        <f t="shared" si="6"/>
        <v>41511</v>
      </c>
      <c r="W56" s="79">
        <f t="shared" si="10"/>
        <v>-4.7014044373770436E-2</v>
      </c>
      <c r="X56" s="79">
        <f t="shared" si="10"/>
        <v>0.43535621210699782</v>
      </c>
      <c r="Y56" s="79">
        <f t="shared" si="10"/>
        <v>-0.12354486192450465</v>
      </c>
      <c r="Z56" s="79">
        <f t="shared" si="10"/>
        <v>0.41088032280654407</v>
      </c>
      <c r="AA56" s="79">
        <f t="shared" si="10"/>
        <v>1.3004728688771059</v>
      </c>
      <c r="AC56" s="13">
        <f t="shared" si="8"/>
        <v>41861</v>
      </c>
      <c r="AD56" s="79">
        <f t="shared" si="11"/>
        <v>1.9739196241486123E-2</v>
      </c>
      <c r="AE56" s="79">
        <f t="shared" si="11"/>
        <v>0.17008156496711524</v>
      </c>
      <c r="AF56" s="79">
        <f t="shared" si="11"/>
        <v>8.2282914252681527E-2</v>
      </c>
      <c r="AG56" s="79">
        <f t="shared" si="11"/>
        <v>0.21849135713800449</v>
      </c>
      <c r="AH56" s="79">
        <f t="shared" si="11"/>
        <v>5.9779095359085987E-2</v>
      </c>
    </row>
    <row r="57" spans="8:34">
      <c r="H57" s="136">
        <v>41154</v>
      </c>
      <c r="I57" s="78">
        <v>2204.8679999999999</v>
      </c>
      <c r="J57" s="78">
        <v>1522.8101999999999</v>
      </c>
      <c r="K57" s="78">
        <v>1343.1147000000001</v>
      </c>
      <c r="L57" s="78">
        <v>1458.3849</v>
      </c>
      <c r="M57" s="78">
        <v>1099.0418999999999</v>
      </c>
      <c r="O57" s="13">
        <f t="shared" si="12"/>
        <v>41154</v>
      </c>
      <c r="P57" s="2">
        <f t="shared" si="13"/>
        <v>-0.2331867432482484</v>
      </c>
      <c r="Q57" s="2">
        <f t="shared" si="14"/>
        <v>-0.27773693560651491</v>
      </c>
      <c r="R57" s="2">
        <f t="shared" si="15"/>
        <v>-0.19276356002339157</v>
      </c>
      <c r="S57" s="2">
        <f t="shared" si="16"/>
        <v>-0.3221569723900205</v>
      </c>
      <c r="T57" s="2">
        <f t="shared" si="17"/>
        <v>-0.11499269232472653</v>
      </c>
      <c r="V57" s="13">
        <f t="shared" si="6"/>
        <v>41518</v>
      </c>
      <c r="W57" s="79">
        <f t="shared" si="10"/>
        <v>-3.577079455326837E-2</v>
      </c>
      <c r="X57" s="79">
        <f t="shared" si="10"/>
        <v>0.37780779095226813</v>
      </c>
      <c r="Y57" s="79">
        <f t="shared" si="10"/>
        <v>-0.11535372927562804</v>
      </c>
      <c r="Z57" s="79">
        <f t="shared" si="10"/>
        <v>0.35492670941500304</v>
      </c>
      <c r="AA57" s="79">
        <f t="shared" si="10"/>
        <v>1.1551146226610376</v>
      </c>
      <c r="AC57" s="20"/>
      <c r="AD57" s="21"/>
      <c r="AE57" s="21"/>
      <c r="AF57" s="21"/>
      <c r="AG57" s="2"/>
      <c r="AH57" s="2"/>
    </row>
    <row r="58" spans="8:34">
      <c r="H58" s="136">
        <v>41161</v>
      </c>
      <c r="I58" s="78">
        <v>2317.1790000000001</v>
      </c>
      <c r="J58" s="78">
        <v>1609.6937</v>
      </c>
      <c r="K58" s="78">
        <v>1371.5404000000001</v>
      </c>
      <c r="L58" s="78">
        <v>1558.8364999999999</v>
      </c>
      <c r="M58" s="78">
        <v>1151.5721000000001</v>
      </c>
      <c r="O58" s="13">
        <f t="shared" si="12"/>
        <v>41161</v>
      </c>
      <c r="P58" s="2">
        <f t="shared" si="13"/>
        <v>-0.19412700648439407</v>
      </c>
      <c r="Q58" s="2">
        <f t="shared" si="14"/>
        <v>-0.23652842324218248</v>
      </c>
      <c r="R58" s="2">
        <f t="shared" si="15"/>
        <v>-0.17567919569334367</v>
      </c>
      <c r="S58" s="2">
        <f t="shared" si="16"/>
        <v>-0.27546805187783852</v>
      </c>
      <c r="T58" s="2">
        <f t="shared" si="17"/>
        <v>-7.2692566302557826E-2</v>
      </c>
      <c r="V58" s="13">
        <f t="shared" si="6"/>
        <v>41525</v>
      </c>
      <c r="W58" s="79">
        <f t="shared" si="10"/>
        <v>-1.7488897806480774E-2</v>
      </c>
      <c r="X58" s="79">
        <f t="shared" si="10"/>
        <v>0.44871852684569613</v>
      </c>
      <c r="Y58" s="79">
        <f t="shared" si="10"/>
        <v>-0.11262342758457367</v>
      </c>
      <c r="Z58" s="79">
        <f t="shared" si="10"/>
        <v>0.41737310917852266</v>
      </c>
      <c r="AA58" s="79">
        <f t="shared" si="10"/>
        <v>1.348666516525721</v>
      </c>
      <c r="AC58" s="20"/>
      <c r="AD58" s="21"/>
      <c r="AE58" s="21"/>
      <c r="AF58" s="21"/>
      <c r="AG58" s="2"/>
      <c r="AH58" s="2"/>
    </row>
    <row r="59" spans="8:34">
      <c r="H59" s="136">
        <v>41168</v>
      </c>
      <c r="I59" s="78">
        <v>2315.5419999999999</v>
      </c>
      <c r="J59" s="78">
        <v>1615.1858</v>
      </c>
      <c r="K59" s="78">
        <v>1346.6679999999999</v>
      </c>
      <c r="L59" s="78">
        <v>1573.4443000000001</v>
      </c>
      <c r="M59" s="78">
        <v>1154.0171</v>
      </c>
      <c r="O59" s="13">
        <f t="shared" si="12"/>
        <v>41168</v>
      </c>
      <c r="P59" s="2">
        <f t="shared" si="13"/>
        <v>-0.19469632550997873</v>
      </c>
      <c r="Q59" s="2">
        <f t="shared" si="14"/>
        <v>-0.23392354117877401</v>
      </c>
      <c r="R59" s="2">
        <f t="shared" si="15"/>
        <v>-0.19062796189303932</v>
      </c>
      <c r="S59" s="2">
        <f t="shared" si="16"/>
        <v>-0.26867848941135852</v>
      </c>
      <c r="T59" s="2">
        <f t="shared" si="17"/>
        <v>-7.0723721559453834E-2</v>
      </c>
      <c r="V59" s="13">
        <f t="shared" si="6"/>
        <v>41532</v>
      </c>
      <c r="W59" s="79">
        <f t="shared" si="10"/>
        <v>3.7150104323323552E-2</v>
      </c>
      <c r="X59" s="79">
        <f t="shared" si="10"/>
        <v>0.40146832053603942</v>
      </c>
      <c r="Y59" s="79">
        <f t="shared" si="10"/>
        <v>-7.43979901726739E-2</v>
      </c>
      <c r="Z59" s="79">
        <f t="shared" si="10"/>
        <v>0.36910925025411845</v>
      </c>
      <c r="AA59" s="79">
        <f t="shared" si="10"/>
        <v>1.2023204943423496</v>
      </c>
      <c r="AC59" s="20"/>
      <c r="AD59" s="21"/>
      <c r="AE59" s="21"/>
      <c r="AF59" s="21"/>
      <c r="AG59" s="2"/>
      <c r="AH59" s="2"/>
    </row>
    <row r="60" spans="8:34">
      <c r="H60" s="136">
        <v>41175</v>
      </c>
      <c r="I60" s="78">
        <v>2199.0630000000001</v>
      </c>
      <c r="J60" s="78">
        <v>1523.9187999999999</v>
      </c>
      <c r="K60" s="78">
        <v>1247.1780000000001</v>
      </c>
      <c r="L60" s="78">
        <v>1486.7202</v>
      </c>
      <c r="M60" s="78">
        <v>1106.6837</v>
      </c>
      <c r="O60" s="13">
        <f t="shared" si="12"/>
        <v>41175</v>
      </c>
      <c r="P60" s="2">
        <f t="shared" si="13"/>
        <v>-0.2352056173737942</v>
      </c>
      <c r="Q60" s="2">
        <f t="shared" si="14"/>
        <v>-0.2772111308586962</v>
      </c>
      <c r="R60" s="2">
        <f t="shared" si="15"/>
        <v>-0.25042326709911933</v>
      </c>
      <c r="S60" s="2">
        <f t="shared" si="16"/>
        <v>-0.30898700228114384</v>
      </c>
      <c r="T60" s="2">
        <f t="shared" si="17"/>
        <v>-0.10883910632969496</v>
      </c>
      <c r="V60" s="13">
        <f t="shared" si="6"/>
        <v>41539</v>
      </c>
      <c r="W60" s="79">
        <f t="shared" si="10"/>
        <v>1.3650999624544413E-2</v>
      </c>
      <c r="X60" s="79">
        <f t="shared" si="10"/>
        <v>0.41784378980106829</v>
      </c>
      <c r="Y60" s="79">
        <f t="shared" si="10"/>
        <v>-4.982444050890189E-2</v>
      </c>
      <c r="Z60" s="79">
        <f t="shared" si="10"/>
        <v>0.37218165610949305</v>
      </c>
      <c r="AA60" s="79">
        <f t="shared" si="10"/>
        <v>1.2691160982229701</v>
      </c>
      <c r="AC60" s="20"/>
      <c r="AD60" s="21"/>
      <c r="AE60" s="21"/>
      <c r="AF60" s="21"/>
      <c r="AG60" s="2"/>
      <c r="AH60" s="2"/>
    </row>
    <row r="61" spans="8:34">
      <c r="H61" s="136">
        <v>41182</v>
      </c>
      <c r="I61" s="78">
        <v>2293.1060000000002</v>
      </c>
      <c r="J61" s="78">
        <v>1566.9</v>
      </c>
      <c r="K61" s="78">
        <v>1311.14</v>
      </c>
      <c r="L61" s="78">
        <v>1523.77</v>
      </c>
      <c r="M61" s="78">
        <v>1122.1358</v>
      </c>
      <c r="O61" s="13">
        <f t="shared" si="12"/>
        <v>41182</v>
      </c>
      <c r="P61" s="2">
        <f t="shared" si="13"/>
        <v>-0.20249916097608467</v>
      </c>
      <c r="Q61" s="2">
        <f t="shared" si="14"/>
        <v>-0.25682531178333845</v>
      </c>
      <c r="R61" s="2">
        <f t="shared" si="15"/>
        <v>-0.21198093810533802</v>
      </c>
      <c r="S61" s="2">
        <f t="shared" si="16"/>
        <v>-0.2917666178652436</v>
      </c>
      <c r="T61" s="2">
        <f t="shared" si="17"/>
        <v>-9.6396249129319656E-2</v>
      </c>
      <c r="V61" s="13">
        <f t="shared" si="6"/>
        <v>41546</v>
      </c>
      <c r="W61" s="79">
        <f t="shared" si="10"/>
        <v>-1.9918733235240182E-3</v>
      </c>
      <c r="X61" s="79">
        <f t="shared" si="10"/>
        <v>0.46457233081415583</v>
      </c>
      <c r="Y61" s="79">
        <f t="shared" si="10"/>
        <v>-0.10716259662675143</v>
      </c>
      <c r="Z61" s="79">
        <f t="shared" si="10"/>
        <v>0.42454902645753312</v>
      </c>
      <c r="AA61" s="79">
        <f t="shared" si="10"/>
        <v>1.4145594910653778</v>
      </c>
      <c r="AC61" s="20"/>
      <c r="AD61" s="21"/>
      <c r="AE61" s="21"/>
      <c r="AF61" s="21"/>
      <c r="AG61" s="2"/>
      <c r="AH61" s="2"/>
    </row>
    <row r="62" spans="8:34">
      <c r="H62" s="136">
        <v>41196</v>
      </c>
      <c r="I62" s="78">
        <v>2304.5309999999999</v>
      </c>
      <c r="J62" s="78">
        <v>1564.46</v>
      </c>
      <c r="K62" s="78">
        <v>1314.69</v>
      </c>
      <c r="L62" s="78">
        <v>1518.66</v>
      </c>
      <c r="M62" s="78">
        <v>1122.3014000000001</v>
      </c>
      <c r="O62" s="13">
        <f t="shared" si="12"/>
        <v>41196</v>
      </c>
      <c r="P62" s="2">
        <f t="shared" si="13"/>
        <v>-0.19852575238274095</v>
      </c>
      <c r="Q62" s="2">
        <f t="shared" si="14"/>
        <v>-0.25798259446841643</v>
      </c>
      <c r="R62" s="2">
        <f t="shared" si="15"/>
        <v>-0.20984732333519451</v>
      </c>
      <c r="S62" s="2">
        <f t="shared" si="16"/>
        <v>-0.2941416958512314</v>
      </c>
      <c r="T62" s="2">
        <f t="shared" si="17"/>
        <v>-9.626289915408115E-2</v>
      </c>
      <c r="V62" s="13">
        <f t="shared" si="6"/>
        <v>41553</v>
      </c>
      <c r="W62" s="79">
        <f t="shared" si="10"/>
        <v>3.8695681343603461E-3</v>
      </c>
      <c r="X62" s="79">
        <f t="shared" si="10"/>
        <v>0.49767498954538736</v>
      </c>
      <c r="Y62" s="79">
        <f t="shared" si="10"/>
        <v>-0.10443221907712597</v>
      </c>
      <c r="Z62" s="79">
        <f t="shared" si="10"/>
        <v>0.45379281698727469</v>
      </c>
      <c r="AA62" s="79">
        <f t="shared" si="10"/>
        <v>1.5032620921117519</v>
      </c>
      <c r="AC62" s="20"/>
      <c r="AD62" s="21"/>
      <c r="AE62" s="21"/>
      <c r="AF62" s="21"/>
      <c r="AG62" s="2"/>
      <c r="AH62" s="2"/>
    </row>
    <row r="63" spans="8:34">
      <c r="H63" s="136">
        <v>41203</v>
      </c>
      <c r="I63" s="78">
        <v>2332.4699999999998</v>
      </c>
      <c r="J63" s="78">
        <v>1545.86</v>
      </c>
      <c r="K63" s="78">
        <v>1314.68</v>
      </c>
      <c r="L63" s="78">
        <v>1493.73</v>
      </c>
      <c r="M63" s="78">
        <v>1116.0943</v>
      </c>
      <c r="O63" s="13">
        <f t="shared" si="12"/>
        <v>41203</v>
      </c>
      <c r="P63" s="2">
        <f t="shared" si="13"/>
        <v>-0.1888090729350882</v>
      </c>
      <c r="Q63" s="2">
        <f t="shared" si="14"/>
        <v>-0.26680450346122386</v>
      </c>
      <c r="R63" s="2">
        <f t="shared" si="15"/>
        <v>-0.20985333351764557</v>
      </c>
      <c r="S63" s="2">
        <f t="shared" si="16"/>
        <v>-0.30572891584940665</v>
      </c>
      <c r="T63" s="2">
        <f t="shared" si="17"/>
        <v>-0.1012611879904497</v>
      </c>
      <c r="V63" s="13">
        <f t="shared" si="6"/>
        <v>41560</v>
      </c>
      <c r="W63" s="79">
        <f t="shared" si="10"/>
        <v>2.8651722616221287E-2</v>
      </c>
      <c r="X63" s="79">
        <f t="shared" si="10"/>
        <v>0.57230263837852546</v>
      </c>
      <c r="Y63" s="79">
        <f t="shared" si="10"/>
        <v>-4.4363761268221946E-2</v>
      </c>
      <c r="Z63" s="79">
        <f t="shared" si="10"/>
        <v>0.53478532747199425</v>
      </c>
      <c r="AA63" s="79">
        <f t="shared" si="10"/>
        <v>1.5709413621376145</v>
      </c>
      <c r="AC63" s="20"/>
      <c r="AD63" s="21"/>
      <c r="AE63" s="21"/>
      <c r="AF63" s="21"/>
      <c r="AG63" s="2"/>
      <c r="AH63" s="2"/>
    </row>
    <row r="64" spans="8:34">
      <c r="H64" s="136">
        <v>41210</v>
      </c>
      <c r="I64" s="78">
        <v>2247.9070000000002</v>
      </c>
      <c r="J64" s="78">
        <v>1490.61</v>
      </c>
      <c r="K64" s="78">
        <v>1282.7</v>
      </c>
      <c r="L64" s="78">
        <v>1438.07</v>
      </c>
      <c r="M64" s="78">
        <v>1067.27</v>
      </c>
      <c r="O64" s="13">
        <f t="shared" si="12"/>
        <v>41210</v>
      </c>
      <c r="P64" s="2">
        <f t="shared" si="13"/>
        <v>-0.21821855660064016</v>
      </c>
      <c r="Q64" s="2">
        <f t="shared" si="14"/>
        <v>-0.29300936753932116</v>
      </c>
      <c r="R64" s="2">
        <f t="shared" si="15"/>
        <v>-0.2290738969962911</v>
      </c>
      <c r="S64" s="2">
        <f t="shared" si="16"/>
        <v>-0.33159913907838512</v>
      </c>
      <c r="T64" s="2">
        <f t="shared" si="17"/>
        <v>-0.14057712516457366</v>
      </c>
      <c r="V64" s="13">
        <f t="shared" si="6"/>
        <v>41567</v>
      </c>
      <c r="W64" s="79">
        <f t="shared" si="10"/>
        <v>1.0960720508085942E-2</v>
      </c>
      <c r="X64" s="79">
        <f t="shared" si="10"/>
        <v>0.53577958019363692</v>
      </c>
      <c r="Y64" s="79">
        <f t="shared" si="10"/>
        <v>-6.8937235073422753E-2</v>
      </c>
      <c r="Z64" s="79">
        <f t="shared" si="10"/>
        <v>0.50149803900902779</v>
      </c>
      <c r="AA64" s="79">
        <f t="shared" si="10"/>
        <v>1.5032967328009685</v>
      </c>
      <c r="AC64" s="20"/>
      <c r="AD64" s="21"/>
      <c r="AE64" s="21"/>
      <c r="AF64" s="21"/>
      <c r="AG64" s="2"/>
      <c r="AH64" s="2"/>
    </row>
    <row r="65" spans="8:34">
      <c r="H65" s="136">
        <v>41217</v>
      </c>
      <c r="I65" s="78">
        <v>2306.7739999999999</v>
      </c>
      <c r="J65" s="78">
        <v>1493.75</v>
      </c>
      <c r="K65" s="78">
        <v>1282.7</v>
      </c>
      <c r="L65" s="78">
        <v>1432.64</v>
      </c>
      <c r="M65" s="78">
        <v>1103.5782999999999</v>
      </c>
      <c r="O65" s="13">
        <f t="shared" si="12"/>
        <v>41217</v>
      </c>
      <c r="P65" s="2">
        <f t="shared" si="13"/>
        <v>-0.1977456775052906</v>
      </c>
      <c r="Q65" s="2">
        <f t="shared" si="14"/>
        <v>-0.29152007752655684</v>
      </c>
      <c r="R65" s="2">
        <f t="shared" si="15"/>
        <v>-0.2290738969962911</v>
      </c>
      <c r="S65" s="2">
        <f t="shared" si="16"/>
        <v>-0.3341229499323799</v>
      </c>
      <c r="T65" s="2">
        <f t="shared" si="17"/>
        <v>-0.1113397404668055</v>
      </c>
      <c r="V65" s="13">
        <f t="shared" si="6"/>
        <v>41574</v>
      </c>
      <c r="W65" s="79">
        <f t="shared" si="10"/>
        <v>-1.2998015210744729E-2</v>
      </c>
      <c r="X65" s="79">
        <f t="shared" si="10"/>
        <v>0.42749796870453438</v>
      </c>
      <c r="Y65" s="79">
        <f t="shared" si="10"/>
        <v>-8.2589198680121712E-2</v>
      </c>
      <c r="Z65" s="79">
        <f t="shared" si="10"/>
        <v>0.39680686797750697</v>
      </c>
      <c r="AA65" s="79">
        <f t="shared" ref="AA65:AA106" si="18">M115/M$54-1</f>
        <v>1.2622423152822799</v>
      </c>
      <c r="AC65" s="20"/>
      <c r="AD65" s="21"/>
      <c r="AE65" s="21"/>
      <c r="AF65" s="21"/>
      <c r="AG65" s="2"/>
      <c r="AH65" s="2"/>
    </row>
    <row r="66" spans="8:34">
      <c r="H66" s="136">
        <v>41224</v>
      </c>
      <c r="I66" s="78">
        <v>2240.924</v>
      </c>
      <c r="J66" s="78">
        <v>1436.59</v>
      </c>
      <c r="K66" s="78">
        <v>1229.4000000000001</v>
      </c>
      <c r="L66" s="78">
        <v>1376.25</v>
      </c>
      <c r="M66" s="78">
        <v>1071.8958</v>
      </c>
      <c r="O66" s="13">
        <f t="shared" si="12"/>
        <v>41224</v>
      </c>
      <c r="P66" s="2">
        <f t="shared" si="13"/>
        <v>-0.22064711784416935</v>
      </c>
      <c r="Q66" s="2">
        <f t="shared" si="14"/>
        <v>-0.31863084731305524</v>
      </c>
      <c r="R66" s="2">
        <f t="shared" si="15"/>
        <v>-0.26110816946070026</v>
      </c>
      <c r="S66" s="2">
        <f t="shared" si="16"/>
        <v>-0.3603324700164996</v>
      </c>
      <c r="T66" s="2">
        <f t="shared" si="17"/>
        <v>-0.13685218364610718</v>
      </c>
      <c r="V66" s="13">
        <f t="shared" si="6"/>
        <v>41581</v>
      </c>
      <c r="W66" s="79">
        <f t="shared" si="10"/>
        <v>-6.1635561356158108E-3</v>
      </c>
      <c r="X66" s="79">
        <f t="shared" si="10"/>
        <v>0.36096077492928225</v>
      </c>
      <c r="Y66" s="79">
        <f t="shared" si="10"/>
        <v>-6.8937159214851662E-2</v>
      </c>
      <c r="Z66" s="79">
        <f t="shared" si="10"/>
        <v>0.32428137405903601</v>
      </c>
      <c r="AA66" s="79">
        <f t="shared" si="18"/>
        <v>1.1151362632346915</v>
      </c>
      <c r="AC66" s="20"/>
      <c r="AD66" s="21"/>
      <c r="AE66" s="21"/>
      <c r="AF66" s="21"/>
      <c r="AG66" s="2"/>
      <c r="AH66" s="2"/>
    </row>
    <row r="67" spans="8:34">
      <c r="H67" s="136">
        <v>41231</v>
      </c>
      <c r="I67" s="78">
        <v>2177.2399999999998</v>
      </c>
      <c r="J67" s="78">
        <v>1364.03</v>
      </c>
      <c r="K67" s="78">
        <v>1168.99</v>
      </c>
      <c r="L67" s="78">
        <v>1306.01</v>
      </c>
      <c r="M67" s="78">
        <v>1018.4218</v>
      </c>
      <c r="O67" s="13">
        <f t="shared" si="12"/>
        <v>41231</v>
      </c>
      <c r="P67" s="2">
        <f t="shared" si="13"/>
        <v>-0.24279526251449812</v>
      </c>
      <c r="Q67" s="2">
        <f t="shared" si="14"/>
        <v>-0.35304577830865225</v>
      </c>
      <c r="R67" s="2">
        <f t="shared" si="15"/>
        <v>-0.29741568164784782</v>
      </c>
      <c r="S67" s="2">
        <f t="shared" si="16"/>
        <v>-0.39297933454404987</v>
      </c>
      <c r="T67" s="2">
        <f t="shared" si="17"/>
        <v>-0.17991230789671819</v>
      </c>
      <c r="V67" s="13">
        <f t="shared" si="6"/>
        <v>41588</v>
      </c>
      <c r="W67" s="79">
        <f t="shared" si="10"/>
        <v>-3.8256469108670088E-2</v>
      </c>
      <c r="X67" s="79">
        <f t="shared" si="10"/>
        <v>0.33485703019037727</v>
      </c>
      <c r="Y67" s="79">
        <f t="shared" si="10"/>
        <v>-9.6241010569678265E-2</v>
      </c>
      <c r="Z67" s="79">
        <f t="shared" si="10"/>
        <v>0.31086029888789879</v>
      </c>
      <c r="AA67" s="79">
        <f t="shared" si="18"/>
        <v>1.0265571107149287</v>
      </c>
      <c r="AC67" s="20"/>
      <c r="AD67" s="21"/>
      <c r="AE67" s="21"/>
      <c r="AF67" s="21"/>
      <c r="AG67" s="2"/>
      <c r="AH67" s="2"/>
    </row>
    <row r="68" spans="8:34">
      <c r="H68" s="136">
        <v>41238</v>
      </c>
      <c r="I68" s="78">
        <v>2192.6759999999999</v>
      </c>
      <c r="J68" s="78">
        <v>1370.55</v>
      </c>
      <c r="K68" s="78">
        <v>1154.77</v>
      </c>
      <c r="L68" s="78">
        <v>1317.37</v>
      </c>
      <c r="M68" s="78">
        <v>1027.2358999999999</v>
      </c>
      <c r="O68" s="13">
        <f t="shared" ref="O68:O99" si="19">H68</f>
        <v>41238</v>
      </c>
      <c r="P68" s="2">
        <f t="shared" si="13"/>
        <v>-0.23742690058479532</v>
      </c>
      <c r="Q68" s="2">
        <f t="shared" si="14"/>
        <v>-0.34995336719934556</v>
      </c>
      <c r="R68" s="2">
        <f t="shared" si="15"/>
        <v>-0.3059621610933243</v>
      </c>
      <c r="S68" s="2">
        <f t="shared" si="16"/>
        <v>-0.38769931772979915</v>
      </c>
      <c r="T68" s="2">
        <f t="shared" si="17"/>
        <v>-0.17281472325451253</v>
      </c>
      <c r="V68" s="13">
        <f t="shared" si="6"/>
        <v>41595</v>
      </c>
      <c r="W68" s="79">
        <f t="shared" si="10"/>
        <v>-2.0425869183927969E-2</v>
      </c>
      <c r="X68" s="79">
        <f t="shared" si="10"/>
        <v>0.38356302740142056</v>
      </c>
      <c r="Y68" s="79">
        <f t="shared" si="10"/>
        <v>-0.10443214321855476</v>
      </c>
      <c r="Z68" s="79">
        <f t="shared" si="10"/>
        <v>0.36226609386045161</v>
      </c>
      <c r="AA68" s="79">
        <f t="shared" si="18"/>
        <v>1.134568093972586</v>
      </c>
      <c r="AC68" s="20"/>
      <c r="AD68" s="21"/>
      <c r="AE68" s="21"/>
      <c r="AF68" s="21"/>
      <c r="AG68" s="2"/>
      <c r="AH68" s="2"/>
    </row>
    <row r="69" spans="8:34">
      <c r="H69" s="136">
        <v>41245</v>
      </c>
      <c r="I69" s="78">
        <v>2139.6610000000001</v>
      </c>
      <c r="J69" s="78">
        <v>1280.69</v>
      </c>
      <c r="K69" s="78">
        <v>1126.3499999999999</v>
      </c>
      <c r="L69" s="78">
        <v>1220.24</v>
      </c>
      <c r="M69" s="78">
        <v>944.83439999999996</v>
      </c>
      <c r="O69" s="13">
        <f t="shared" si="19"/>
        <v>41245</v>
      </c>
      <c r="P69" s="2">
        <f t="shared" ref="P69:P100" si="20">I69/I$4-1</f>
        <v>-0.25586455980371181</v>
      </c>
      <c r="Q69" s="2">
        <f t="shared" ref="Q69:Q100" si="21">J69/J$4-1</f>
        <v>-0.39257362215061831</v>
      </c>
      <c r="R69" s="2">
        <f t="shared" ref="R69:R100" si="22">K69/K$4-1</f>
        <v>-0.32304309961937527</v>
      </c>
      <c r="S69" s="2">
        <f t="shared" ref="S69:S100" si="23">L69/L$4-1</f>
        <v>-0.43284439107206785</v>
      </c>
      <c r="T69" s="2">
        <f t="shared" ref="T69:T100" si="24">M69/M$4-1</f>
        <v>-0.23916881736448592</v>
      </c>
      <c r="V69" s="13">
        <f t="shared" ref="V69:V106" si="25">H119</f>
        <v>41602</v>
      </c>
      <c r="W69" s="79">
        <f t="shared" si="10"/>
        <v>-7.4549401167045559E-4</v>
      </c>
      <c r="X69" s="79">
        <f t="shared" si="10"/>
        <v>0.44133564633357114</v>
      </c>
      <c r="Y69" s="79">
        <f t="shared" si="10"/>
        <v>-9.0780103753284935E-2</v>
      </c>
      <c r="Z69" s="79">
        <f t="shared" si="10"/>
        <v>0.43604740405399856</v>
      </c>
      <c r="AA69" s="79">
        <f t="shared" si="18"/>
        <v>1.1702563589368711</v>
      </c>
      <c r="AC69" s="20"/>
      <c r="AD69" s="21"/>
      <c r="AE69" s="21"/>
      <c r="AF69" s="21"/>
      <c r="AG69" s="2"/>
      <c r="AH69" s="2"/>
    </row>
    <row r="70" spans="8:34">
      <c r="H70" s="136">
        <v>41252</v>
      </c>
      <c r="I70" s="78">
        <v>2246.7570000000001</v>
      </c>
      <c r="J70" s="78">
        <v>1349.22</v>
      </c>
      <c r="K70" s="78">
        <v>1193.8499999999999</v>
      </c>
      <c r="L70" s="78">
        <v>1285.96</v>
      </c>
      <c r="M70" s="78">
        <v>985.45</v>
      </c>
      <c r="O70" s="13">
        <f t="shared" si="19"/>
        <v>41252</v>
      </c>
      <c r="P70" s="2">
        <f t="shared" si="20"/>
        <v>-0.21861850582447784</v>
      </c>
      <c r="Q70" s="2">
        <f t="shared" si="21"/>
        <v>-0.36007010477012957</v>
      </c>
      <c r="R70" s="2">
        <f t="shared" si="22"/>
        <v>-0.28247436807439175</v>
      </c>
      <c r="S70" s="2">
        <f t="shared" si="23"/>
        <v>-0.40229837830511739</v>
      </c>
      <c r="T70" s="2">
        <f t="shared" si="24"/>
        <v>-0.20646296437961253</v>
      </c>
      <c r="V70" s="13">
        <f t="shared" si="25"/>
        <v>41609</v>
      </c>
      <c r="W70" s="79">
        <f t="shared" ref="W70:Z106" si="26">I120/I$54-1</f>
        <v>1.6332111123195547E-2</v>
      </c>
      <c r="X70" s="79">
        <f t="shared" si="26"/>
        <v>0.50042260486016255</v>
      </c>
      <c r="Y70" s="79">
        <f t="shared" si="26"/>
        <v>-6.0745950707403962E-2</v>
      </c>
      <c r="Z70" s="79">
        <f t="shared" si="26"/>
        <v>0.4889515941026743</v>
      </c>
      <c r="AA70" s="79">
        <f t="shared" si="18"/>
        <v>1.298360350098144</v>
      </c>
      <c r="AC70" s="20"/>
      <c r="AD70" s="21"/>
      <c r="AE70" s="21"/>
      <c r="AF70" s="21"/>
      <c r="AG70" s="2"/>
      <c r="AH70" s="2"/>
    </row>
    <row r="71" spans="8:34">
      <c r="H71" s="136">
        <v>41259</v>
      </c>
      <c r="I71" s="78">
        <v>2355.8649999999998</v>
      </c>
      <c r="J71" s="78">
        <v>1390.48</v>
      </c>
      <c r="K71" s="78">
        <v>1218.72</v>
      </c>
      <c r="L71" s="78">
        <v>1328.06</v>
      </c>
      <c r="M71" s="78">
        <v>1018.7</v>
      </c>
      <c r="O71" s="13">
        <f t="shared" si="19"/>
        <v>41259</v>
      </c>
      <c r="P71" s="2">
        <f t="shared" si="20"/>
        <v>-0.18067271459449497</v>
      </c>
      <c r="Q71" s="2">
        <f t="shared" si="21"/>
        <v>-0.34050064428393423</v>
      </c>
      <c r="R71" s="2">
        <f t="shared" si="22"/>
        <v>-0.2675270443184844</v>
      </c>
      <c r="S71" s="2">
        <f t="shared" si="23"/>
        <v>-0.38273071035793826</v>
      </c>
      <c r="T71" s="2">
        <f t="shared" si="24"/>
        <v>-0.1796882863803454</v>
      </c>
      <c r="V71" s="13">
        <f t="shared" si="25"/>
        <v>41616</v>
      </c>
      <c r="W71" s="79">
        <f t="shared" si="26"/>
        <v>2.1892271323149526E-2</v>
      </c>
      <c r="X71" s="79">
        <f t="shared" si="26"/>
        <v>0.41796813211450301</v>
      </c>
      <c r="Y71" s="79">
        <f t="shared" si="26"/>
        <v>-7.4397914314102698E-2</v>
      </c>
      <c r="Z71" s="79">
        <f t="shared" si="26"/>
        <v>0.41038105199958519</v>
      </c>
      <c r="AA71" s="79">
        <f t="shared" si="18"/>
        <v>1.1108851278133476</v>
      </c>
      <c r="AC71" s="20"/>
      <c r="AD71" s="21"/>
      <c r="AE71" s="21"/>
      <c r="AF71" s="21"/>
      <c r="AG71" s="2"/>
      <c r="AH71" s="2"/>
    </row>
    <row r="72" spans="8:34">
      <c r="H72" s="136">
        <v>41266</v>
      </c>
      <c r="I72" s="78">
        <v>2372.002</v>
      </c>
      <c r="J72" s="78">
        <v>1398.83</v>
      </c>
      <c r="K72" s="78">
        <v>1204.52</v>
      </c>
      <c r="L72" s="78">
        <v>1338.26</v>
      </c>
      <c r="M72" s="78">
        <v>1041.43</v>
      </c>
      <c r="O72" s="13">
        <f t="shared" si="19"/>
        <v>41266</v>
      </c>
      <c r="P72" s="2">
        <f t="shared" si="20"/>
        <v>-0.17506055752921801</v>
      </c>
      <c r="Q72" s="2">
        <f t="shared" si="21"/>
        <v>-0.33654027116081908</v>
      </c>
      <c r="R72" s="2">
        <f t="shared" si="22"/>
        <v>-0.27606150339905877</v>
      </c>
      <c r="S72" s="2">
        <f t="shared" si="23"/>
        <v>-0.37798985019021303</v>
      </c>
      <c r="T72" s="2">
        <f t="shared" si="24"/>
        <v>-0.16138487492400422</v>
      </c>
      <c r="V72" s="13">
        <f t="shared" si="25"/>
        <v>41623</v>
      </c>
      <c r="W72" s="79">
        <f t="shared" si="26"/>
        <v>2.8702977933960927E-3</v>
      </c>
      <c r="X72" s="79">
        <f t="shared" si="26"/>
        <v>0.42478056443778045</v>
      </c>
      <c r="Y72" s="79">
        <f t="shared" si="26"/>
        <v>-9.0780179611855916E-2</v>
      </c>
      <c r="Z72" s="79">
        <f t="shared" si="26"/>
        <v>0.40601165556503416</v>
      </c>
      <c r="AA72" s="79">
        <f t="shared" si="18"/>
        <v>1.2008349814259254</v>
      </c>
      <c r="AC72" s="20"/>
      <c r="AD72" s="21"/>
      <c r="AE72" s="21"/>
      <c r="AF72" s="21"/>
      <c r="AG72" s="2"/>
      <c r="AH72" s="2"/>
    </row>
    <row r="73" spans="8:34">
      <c r="H73" s="136">
        <v>41273</v>
      </c>
      <c r="I73" s="78">
        <v>2480.049</v>
      </c>
      <c r="J73" s="78">
        <v>1466.8</v>
      </c>
      <c r="K73" s="78">
        <v>1232.95</v>
      </c>
      <c r="L73" s="78">
        <v>1416.17</v>
      </c>
      <c r="M73" s="78">
        <v>1079.1300000000001</v>
      </c>
      <c r="O73" s="13">
        <f t="shared" si="19"/>
        <v>41273</v>
      </c>
      <c r="P73" s="2">
        <f t="shared" si="20"/>
        <v>-0.13748376293096698</v>
      </c>
      <c r="Q73" s="2">
        <f t="shared" si="21"/>
        <v>-0.30430235964247943</v>
      </c>
      <c r="R73" s="2">
        <f t="shared" si="22"/>
        <v>-0.25897455469055675</v>
      </c>
      <c r="S73" s="2">
        <f t="shared" si="23"/>
        <v>-0.34177804473261841</v>
      </c>
      <c r="T73" s="2">
        <f t="shared" si="24"/>
        <v>-0.13102681896694024</v>
      </c>
      <c r="V73" s="13">
        <f t="shared" si="25"/>
        <v>41630</v>
      </c>
      <c r="W73" s="79">
        <f t="shared" si="26"/>
        <v>-5.0678174527273967E-2</v>
      </c>
      <c r="X73" s="79">
        <f t="shared" si="26"/>
        <v>0.35439219346519124</v>
      </c>
      <c r="Y73" s="79">
        <f t="shared" si="26"/>
        <v>-0.12627523947413033</v>
      </c>
      <c r="Z73" s="79">
        <f t="shared" si="26"/>
        <v>0.33693781132807388</v>
      </c>
      <c r="AA73" s="79">
        <f t="shared" si="18"/>
        <v>1.0781690152083891</v>
      </c>
      <c r="AC73" s="20"/>
      <c r="AD73" s="21"/>
      <c r="AE73" s="21"/>
      <c r="AF73" s="21"/>
      <c r="AG73" s="2"/>
      <c r="AH73" s="2"/>
    </row>
    <row r="74" spans="8:34">
      <c r="H74" s="136">
        <v>41280</v>
      </c>
      <c r="I74" s="78">
        <v>2524.4090000000001</v>
      </c>
      <c r="J74" s="78">
        <v>1474.69</v>
      </c>
      <c r="K74" s="78">
        <v>1240.06</v>
      </c>
      <c r="L74" s="78">
        <v>1428.9</v>
      </c>
      <c r="M74" s="78">
        <v>1065.45</v>
      </c>
      <c r="O74" s="13">
        <f t="shared" si="19"/>
        <v>41280</v>
      </c>
      <c r="P74" s="2">
        <f t="shared" si="20"/>
        <v>-0.12205615634884603</v>
      </c>
      <c r="Q74" s="2">
        <f t="shared" si="21"/>
        <v>-0.30056016276327235</v>
      </c>
      <c r="R74" s="2">
        <f t="shared" si="22"/>
        <v>-0.25470131496781856</v>
      </c>
      <c r="S74" s="2">
        <f t="shared" si="23"/>
        <v>-0.3358612653272125</v>
      </c>
      <c r="T74" s="2">
        <f t="shared" si="24"/>
        <v>-0.14204268648663887</v>
      </c>
      <c r="V74" s="13">
        <f t="shared" si="25"/>
        <v>41637</v>
      </c>
      <c r="W74" s="79">
        <f t="shared" si="26"/>
        <v>-4.0117912233394226E-2</v>
      </c>
      <c r="X74" s="79">
        <f t="shared" si="26"/>
        <v>0.3669496858846033</v>
      </c>
      <c r="Y74" s="79">
        <f t="shared" si="26"/>
        <v>-0.12627531533270131</v>
      </c>
      <c r="Z74" s="79">
        <f t="shared" si="26"/>
        <v>0.33924551454187712</v>
      </c>
      <c r="AA74" s="79">
        <f t="shared" si="18"/>
        <v>1.1562999162709198</v>
      </c>
      <c r="AC74" s="20"/>
      <c r="AD74" s="21"/>
      <c r="AE74" s="21"/>
      <c r="AF74" s="21"/>
      <c r="AG74" s="2"/>
      <c r="AH74" s="2"/>
    </row>
    <row r="75" spans="8:34">
      <c r="H75" s="136">
        <v>41287</v>
      </c>
      <c r="I75" s="78">
        <v>2483.23</v>
      </c>
      <c r="J75" s="78">
        <v>1537.77</v>
      </c>
      <c r="K75" s="78">
        <v>1232.95</v>
      </c>
      <c r="L75" s="78">
        <v>1492.54</v>
      </c>
      <c r="M75" s="78">
        <v>1171.3399999999999</v>
      </c>
      <c r="O75" s="13">
        <f t="shared" si="19"/>
        <v>41287</v>
      </c>
      <c r="P75" s="2">
        <f t="shared" si="20"/>
        <v>-0.13637746859963862</v>
      </c>
      <c r="Q75" s="2">
        <f t="shared" si="21"/>
        <v>-0.27064155957691272</v>
      </c>
      <c r="R75" s="2">
        <f t="shared" si="22"/>
        <v>-0.25897455469055675</v>
      </c>
      <c r="S75" s="2">
        <f t="shared" si="23"/>
        <v>-0.30628201620230799</v>
      </c>
      <c r="T75" s="2">
        <f t="shared" si="24"/>
        <v>-5.6774396160551577E-2</v>
      </c>
      <c r="V75" s="13">
        <f t="shared" si="25"/>
        <v>41644</v>
      </c>
      <c r="W75" s="79">
        <f t="shared" si="26"/>
        <v>-4.5409711257543006E-2</v>
      </c>
      <c r="X75" s="79">
        <f t="shared" si="26"/>
        <v>0.40167152958536123</v>
      </c>
      <c r="Y75" s="79">
        <f t="shared" si="26"/>
        <v>-0.13446652384014912</v>
      </c>
      <c r="Z75" s="79">
        <f t="shared" si="26"/>
        <v>0.37968366610824544</v>
      </c>
      <c r="AA75" s="79">
        <f t="shared" si="18"/>
        <v>1.2176794624741358</v>
      </c>
      <c r="AC75" s="20"/>
      <c r="AD75" s="21"/>
      <c r="AE75" s="21"/>
      <c r="AF75" s="21"/>
      <c r="AG75" s="2"/>
      <c r="AH75" s="2"/>
    </row>
    <row r="76" spans="8:34">
      <c r="H76" s="136">
        <v>41294</v>
      </c>
      <c r="I76" s="78">
        <v>2595.4389999999999</v>
      </c>
      <c r="J76" s="78">
        <v>1586.96</v>
      </c>
      <c r="K76" s="78">
        <v>1275.5899999999999</v>
      </c>
      <c r="L76" s="78">
        <v>1539.03</v>
      </c>
      <c r="M76" s="78">
        <v>1209.79</v>
      </c>
      <c r="O76" s="13">
        <f t="shared" si="19"/>
        <v>41294</v>
      </c>
      <c r="P76" s="2">
        <f t="shared" si="20"/>
        <v>-9.7353205593029069E-2</v>
      </c>
      <c r="Q76" s="2">
        <f t="shared" si="21"/>
        <v>-0.24731093036421392</v>
      </c>
      <c r="R76" s="2">
        <f t="shared" si="22"/>
        <v>-0.23334713671902951</v>
      </c>
      <c r="S76" s="2">
        <f t="shared" si="23"/>
        <v>-0.2846739192221569</v>
      </c>
      <c r="T76" s="2">
        <f t="shared" si="24"/>
        <v>-2.5812400098240929E-2</v>
      </c>
      <c r="V76" s="13">
        <f t="shared" si="25"/>
        <v>41651</v>
      </c>
      <c r="W76" s="79">
        <f t="shared" si="26"/>
        <v>-8.1216759572138919E-2</v>
      </c>
      <c r="X76" s="79">
        <f t="shared" si="26"/>
        <v>0.35989378431537777</v>
      </c>
      <c r="Y76" s="79">
        <f t="shared" si="26"/>
        <v>-0.1808830939009255</v>
      </c>
      <c r="Z76" s="79">
        <f t="shared" si="26"/>
        <v>0.32455399197502444</v>
      </c>
      <c r="AA76" s="79">
        <f t="shared" si="18"/>
        <v>1.2492050243456454</v>
      </c>
      <c r="AC76" s="20"/>
      <c r="AD76" s="21"/>
      <c r="AE76" s="21"/>
      <c r="AF76" s="21"/>
      <c r="AG76" s="2"/>
      <c r="AH76" s="2"/>
    </row>
    <row r="77" spans="8:34">
      <c r="H77" s="136">
        <v>41301</v>
      </c>
      <c r="I77" s="78">
        <v>2571.674</v>
      </c>
      <c r="J77" s="78">
        <v>1543.41</v>
      </c>
      <c r="K77" s="78">
        <v>1229.3900000000001</v>
      </c>
      <c r="L77" s="78">
        <v>1500.84</v>
      </c>
      <c r="M77" s="78">
        <v>1174.5999999999999</v>
      </c>
      <c r="O77" s="13">
        <f t="shared" si="19"/>
        <v>41301</v>
      </c>
      <c r="P77" s="2">
        <f t="shared" si="20"/>
        <v>-0.10561824324911784</v>
      </c>
      <c r="Q77" s="2">
        <f t="shared" si="21"/>
        <v>-0.26796652910812591</v>
      </c>
      <c r="R77" s="2">
        <f t="shared" si="22"/>
        <v>-0.26111417964315142</v>
      </c>
      <c r="S77" s="2">
        <f t="shared" si="23"/>
        <v>-0.30242425743837476</v>
      </c>
      <c r="T77" s="2">
        <f t="shared" si="24"/>
        <v>-5.4149269836412883E-2</v>
      </c>
      <c r="V77" s="13">
        <f t="shared" si="25"/>
        <v>41658</v>
      </c>
      <c r="W77" s="79">
        <f t="shared" si="26"/>
        <v>-9.2202482674244246E-2</v>
      </c>
      <c r="X77" s="79">
        <f t="shared" si="26"/>
        <v>0.37219088930194988</v>
      </c>
      <c r="Y77" s="79">
        <f t="shared" si="26"/>
        <v>-0.18361347145055096</v>
      </c>
      <c r="Z77" s="79">
        <f t="shared" si="26"/>
        <v>0.3314973003316537</v>
      </c>
      <c r="AA77" s="79">
        <f t="shared" si="18"/>
        <v>1.3014451551053292</v>
      </c>
      <c r="AC77" s="20"/>
      <c r="AD77" s="21"/>
      <c r="AE77" s="21"/>
      <c r="AF77" s="21"/>
      <c r="AG77" s="2"/>
      <c r="AH77" s="2"/>
    </row>
    <row r="78" spans="8:34">
      <c r="H78" s="136">
        <v>41308</v>
      </c>
      <c r="I78" s="78">
        <v>2743.3240000000001</v>
      </c>
      <c r="J78" s="78">
        <v>1595.74</v>
      </c>
      <c r="K78" s="78">
        <v>1293.3499999999999</v>
      </c>
      <c r="L78" s="78">
        <v>1553.42</v>
      </c>
      <c r="M78" s="78">
        <v>1182.56</v>
      </c>
      <c r="O78" s="13">
        <f t="shared" si="19"/>
        <v>41308</v>
      </c>
      <c r="P78" s="2">
        <f t="shared" si="20"/>
        <v>-4.5921474317173527E-2</v>
      </c>
      <c r="Q78" s="2">
        <f t="shared" si="21"/>
        <v>-0.24314660988266301</v>
      </c>
      <c r="R78" s="2">
        <f t="shared" si="22"/>
        <v>-0.22267305268586046</v>
      </c>
      <c r="S78" s="2">
        <f t="shared" si="23"/>
        <v>-0.27798558806396423</v>
      </c>
      <c r="T78" s="2">
        <f t="shared" si="24"/>
        <v>-4.7739452186061904E-2</v>
      </c>
      <c r="V78" s="13">
        <f t="shared" si="25"/>
        <v>41665</v>
      </c>
      <c r="W78" s="79">
        <f t="shared" si="26"/>
        <v>-6.4203744471822422E-2</v>
      </c>
      <c r="X78" s="79">
        <f t="shared" si="26"/>
        <v>0.47355633326920121</v>
      </c>
      <c r="Y78" s="79">
        <f t="shared" si="26"/>
        <v>-0.1726918853934778</v>
      </c>
      <c r="Z78" s="79">
        <f t="shared" si="26"/>
        <v>0.44093057293720439</v>
      </c>
      <c r="AA78" s="79">
        <f t="shared" si="18"/>
        <v>1.5049195880705732</v>
      </c>
      <c r="AC78" s="20"/>
      <c r="AD78" s="21"/>
      <c r="AE78" s="21"/>
      <c r="AF78" s="21"/>
      <c r="AG78" s="2"/>
      <c r="AH78" s="2"/>
    </row>
    <row r="79" spans="8:34">
      <c r="H79" s="136">
        <v>41315</v>
      </c>
      <c r="I79" s="78">
        <v>2771.7249999999999</v>
      </c>
      <c r="J79" s="78">
        <v>1634.8425999999999</v>
      </c>
      <c r="K79" s="78">
        <v>1328.8815</v>
      </c>
      <c r="L79" s="78">
        <v>1570.749</v>
      </c>
      <c r="M79" s="78">
        <v>1281.3498999999999</v>
      </c>
      <c r="O79" s="13">
        <f t="shared" si="19"/>
        <v>41315</v>
      </c>
      <c r="P79" s="2">
        <f t="shared" si="20"/>
        <v>-3.6044119616118309E-2</v>
      </c>
      <c r="Q79" s="2">
        <f t="shared" si="21"/>
        <v>-0.22460039598039683</v>
      </c>
      <c r="R79" s="2">
        <f t="shared" si="22"/>
        <v>-0.20131797290970366</v>
      </c>
      <c r="S79" s="2">
        <f t="shared" si="23"/>
        <v>-0.26993123847116929</v>
      </c>
      <c r="T79" s="2">
        <f t="shared" si="24"/>
        <v>3.1811457951676614E-2</v>
      </c>
      <c r="V79" s="13">
        <f t="shared" si="25"/>
        <v>41672</v>
      </c>
      <c r="W79" s="79">
        <f t="shared" si="26"/>
        <v>-8.2217280042804597E-2</v>
      </c>
      <c r="X79" s="79">
        <f t="shared" si="26"/>
        <v>0.49364858826952696</v>
      </c>
      <c r="Y79" s="79">
        <f t="shared" si="26"/>
        <v>-0.1808830939009255</v>
      </c>
      <c r="Z79" s="79">
        <f t="shared" si="26"/>
        <v>0.44760119863837344</v>
      </c>
      <c r="AA79" s="79">
        <f t="shared" si="18"/>
        <v>1.6319202404232813</v>
      </c>
      <c r="AC79" s="20"/>
      <c r="AD79" s="21"/>
      <c r="AE79" s="21"/>
      <c r="AF79" s="21"/>
      <c r="AG79" s="2"/>
      <c r="AH79" s="2"/>
    </row>
    <row r="80" spans="8:34">
      <c r="H80" s="136">
        <v>41329</v>
      </c>
      <c r="I80" s="78">
        <v>2596.6039999999998</v>
      </c>
      <c r="J80" s="78">
        <v>1616.8911000000001</v>
      </c>
      <c r="K80" s="78">
        <v>1257.8224</v>
      </c>
      <c r="L80" s="78">
        <v>1570.348</v>
      </c>
      <c r="M80" s="78">
        <v>1270.9290000000001</v>
      </c>
      <c r="O80" s="13">
        <f t="shared" si="19"/>
        <v>41329</v>
      </c>
      <c r="P80" s="2">
        <f t="shared" si="20"/>
        <v>-9.6948039640184835E-2</v>
      </c>
      <c r="Q80" s="2">
        <f t="shared" si="21"/>
        <v>-0.23311472389891197</v>
      </c>
      <c r="R80" s="2">
        <f t="shared" si="22"/>
        <v>-0.24402578849086121</v>
      </c>
      <c r="S80" s="2">
        <f t="shared" si="23"/>
        <v>-0.27011761934639067</v>
      </c>
      <c r="T80" s="2">
        <f t="shared" si="24"/>
        <v>2.3419992027990721E-2</v>
      </c>
      <c r="V80" s="13">
        <f t="shared" si="25"/>
        <v>41679</v>
      </c>
      <c r="W80" s="79">
        <f t="shared" si="26"/>
        <v>-7.8036429612905689E-2</v>
      </c>
      <c r="X80" s="79">
        <f t="shared" si="26"/>
        <v>0.53800031483092159</v>
      </c>
      <c r="Y80" s="79">
        <f t="shared" si="26"/>
        <v>-0.17269196125204889</v>
      </c>
      <c r="Z80" s="79">
        <f t="shared" si="26"/>
        <v>0.49171862386930076</v>
      </c>
      <c r="AA80" s="79">
        <f t="shared" si="18"/>
        <v>1.7248899360161123</v>
      </c>
      <c r="AC80" s="20"/>
      <c r="AD80" s="21"/>
      <c r="AE80" s="21"/>
      <c r="AF80" s="21"/>
      <c r="AG80" s="2"/>
      <c r="AH80" s="2"/>
    </row>
    <row r="81" spans="8:34">
      <c r="H81" s="136">
        <v>41336</v>
      </c>
      <c r="I81" s="78">
        <v>2668.8359999999998</v>
      </c>
      <c r="J81" s="78">
        <v>1663.2194</v>
      </c>
      <c r="K81" s="78">
        <v>1254.2692</v>
      </c>
      <c r="L81" s="78">
        <v>1625.1085</v>
      </c>
      <c r="M81" s="78">
        <v>1317.6677999999999</v>
      </c>
      <c r="O81" s="13">
        <f t="shared" si="19"/>
        <v>41336</v>
      </c>
      <c r="P81" s="2">
        <f t="shared" si="20"/>
        <v>-7.1827054999973883E-2</v>
      </c>
      <c r="Q81" s="2">
        <f t="shared" si="21"/>
        <v>-0.21114138807141314</v>
      </c>
      <c r="R81" s="2">
        <f t="shared" si="22"/>
        <v>-0.24616132651938916</v>
      </c>
      <c r="S81" s="2">
        <f t="shared" si="23"/>
        <v>-0.24466547491357571</v>
      </c>
      <c r="T81" s="2">
        <f t="shared" si="24"/>
        <v>6.1056573082792109E-2</v>
      </c>
      <c r="V81" s="13">
        <f t="shared" si="25"/>
        <v>41686</v>
      </c>
      <c r="W81" s="79">
        <f t="shared" si="26"/>
        <v>-4.3411170575614055E-2</v>
      </c>
      <c r="X81" s="79">
        <f t="shared" si="26"/>
        <v>0.56082682868268696</v>
      </c>
      <c r="Y81" s="79">
        <f t="shared" si="26"/>
        <v>-0.14923391187631163</v>
      </c>
      <c r="Z81" s="79">
        <f t="shared" si="26"/>
        <v>0.53453750477372663</v>
      </c>
      <c r="AA81" s="79">
        <f t="shared" si="18"/>
        <v>1.6434826265678315</v>
      </c>
      <c r="AC81" s="20"/>
      <c r="AD81" s="21"/>
      <c r="AE81" s="21"/>
      <c r="AF81" s="21"/>
      <c r="AG81" s="2"/>
      <c r="AH81" s="2"/>
    </row>
    <row r="82" spans="8:34">
      <c r="H82" s="136">
        <v>41343</v>
      </c>
      <c r="I82" s="78">
        <v>2606.9270000000001</v>
      </c>
      <c r="J82" s="78">
        <v>1688.0717999999999</v>
      </c>
      <c r="K82" s="78">
        <v>1236.5033000000001</v>
      </c>
      <c r="L82" s="78">
        <v>1664.7403999999999</v>
      </c>
      <c r="M82" s="78">
        <v>1324.0997</v>
      </c>
      <c r="O82" s="13">
        <f t="shared" si="19"/>
        <v>41343</v>
      </c>
      <c r="P82" s="2">
        <f t="shared" si="20"/>
        <v>-9.3357886737857498E-2</v>
      </c>
      <c r="Q82" s="2">
        <f t="shared" si="21"/>
        <v>-0.19935398962771167</v>
      </c>
      <c r="R82" s="2">
        <f t="shared" si="22"/>
        <v>-0.25683895656020428</v>
      </c>
      <c r="S82" s="2">
        <f t="shared" si="23"/>
        <v>-0.22624495568992231</v>
      </c>
      <c r="T82" s="2">
        <f t="shared" si="24"/>
        <v>6.6235882900039789E-2</v>
      </c>
      <c r="V82" s="13">
        <f t="shared" si="25"/>
        <v>41693</v>
      </c>
      <c r="W82" s="79">
        <f t="shared" si="26"/>
        <v>-5.6446272967487165E-2</v>
      </c>
      <c r="X82" s="79">
        <f t="shared" si="26"/>
        <v>0.58030246029234744</v>
      </c>
      <c r="Y82" s="79">
        <f t="shared" si="26"/>
        <v>-0.12239423911805003</v>
      </c>
      <c r="Z82" s="79">
        <f t="shared" si="26"/>
        <v>0.54948811470694969</v>
      </c>
      <c r="AA82" s="79">
        <f t="shared" si="18"/>
        <v>1.6796666570598995</v>
      </c>
      <c r="AC82" s="20"/>
      <c r="AD82" s="21"/>
      <c r="AE82" s="21"/>
      <c r="AF82" s="21"/>
      <c r="AG82" s="2"/>
      <c r="AH82" s="2"/>
    </row>
    <row r="83" spans="8:34">
      <c r="H83" s="136">
        <v>41350</v>
      </c>
      <c r="I83" s="78">
        <v>2539.873</v>
      </c>
      <c r="J83" s="78">
        <v>1660.4752000000001</v>
      </c>
      <c r="K83" s="78">
        <v>1211.6312</v>
      </c>
      <c r="L83" s="78">
        <v>1648.6338000000001</v>
      </c>
      <c r="M83" s="78">
        <v>1267.3512000000001</v>
      </c>
      <c r="O83" s="13">
        <f t="shared" si="19"/>
        <v>41350</v>
      </c>
      <c r="P83" s="2">
        <f t="shared" si="20"/>
        <v>-0.11667805652499763</v>
      </c>
      <c r="Q83" s="2">
        <f t="shared" si="21"/>
        <v>-0.2124429516551799</v>
      </c>
      <c r="R83" s="2">
        <f t="shared" si="22"/>
        <v>-0.27178754245442627</v>
      </c>
      <c r="S83" s="2">
        <f t="shared" si="23"/>
        <v>-0.23373114572693021</v>
      </c>
      <c r="T83" s="2">
        <f t="shared" si="24"/>
        <v>2.0538956149922072E-2</v>
      </c>
      <c r="V83" s="13">
        <f t="shared" si="25"/>
        <v>41700</v>
      </c>
      <c r="W83" s="79">
        <f t="shared" si="26"/>
        <v>-9.2001211792390181E-2</v>
      </c>
      <c r="X83" s="79">
        <f t="shared" si="26"/>
        <v>0.50725717075125321</v>
      </c>
      <c r="Y83" s="79">
        <f t="shared" si="26"/>
        <v>-0.14546844412401783</v>
      </c>
      <c r="Z83" s="79">
        <f t="shared" si="26"/>
        <v>0.50332077883915249</v>
      </c>
      <c r="AA83" s="79">
        <f t="shared" si="18"/>
        <v>1.3922837442323019</v>
      </c>
      <c r="AC83" s="20"/>
      <c r="AD83" s="21"/>
      <c r="AE83" s="21"/>
      <c r="AF83" s="21"/>
      <c r="AG83" s="2"/>
      <c r="AH83" s="2"/>
    </row>
    <row r="84" spans="8:34">
      <c r="H84" s="136">
        <v>41357</v>
      </c>
      <c r="I84" s="78">
        <v>2618.308</v>
      </c>
      <c r="J84" s="78">
        <v>1712.6294</v>
      </c>
      <c r="K84" s="78">
        <v>1236.5034000000001</v>
      </c>
      <c r="L84" s="78">
        <v>1699.6998000000001</v>
      </c>
      <c r="M84" s="78">
        <v>1324.6513</v>
      </c>
      <c r="O84" s="13">
        <f t="shared" si="19"/>
        <v>41357</v>
      </c>
      <c r="P84" s="2">
        <f t="shared" si="20"/>
        <v>-8.9399780549599739E-2</v>
      </c>
      <c r="Q84" s="2">
        <f t="shared" si="21"/>
        <v>-0.18770641369858443</v>
      </c>
      <c r="R84" s="2">
        <f t="shared" si="22"/>
        <v>-0.25683889645837976</v>
      </c>
      <c r="S84" s="2">
        <f t="shared" si="23"/>
        <v>-0.20999616873427818</v>
      </c>
      <c r="T84" s="2">
        <f t="shared" si="24"/>
        <v>6.6680060716111988E-2</v>
      </c>
      <c r="V84" s="13">
        <f t="shared" si="25"/>
        <v>41707</v>
      </c>
      <c r="W84" s="79">
        <f t="shared" si="26"/>
        <v>-9.642375396447378E-2</v>
      </c>
      <c r="X84" s="79">
        <f t="shared" si="26"/>
        <v>0.5504594146370938</v>
      </c>
      <c r="Y84" s="79">
        <f t="shared" si="26"/>
        <v>-9.8938389640874869E-2</v>
      </c>
      <c r="Z84" s="79">
        <f t="shared" si="26"/>
        <v>0.54404728001317038</v>
      </c>
      <c r="AA84" s="79">
        <f t="shared" si="18"/>
        <v>1.441927606967679</v>
      </c>
      <c r="AC84" s="20"/>
      <c r="AD84" s="21"/>
      <c r="AE84" s="21"/>
      <c r="AF84" s="21"/>
      <c r="AG84" s="2"/>
      <c r="AH84" s="2"/>
    </row>
    <row r="85" spans="8:34">
      <c r="H85" s="136">
        <v>41364</v>
      </c>
      <c r="I85" s="78">
        <v>2495.0830000000001</v>
      </c>
      <c r="J85" s="78">
        <v>1685.3153</v>
      </c>
      <c r="K85" s="78">
        <v>1254.2692999999999</v>
      </c>
      <c r="L85" s="78">
        <v>1635.3664000000001</v>
      </c>
      <c r="M85" s="78">
        <v>1393.1356000000001</v>
      </c>
      <c r="O85" s="13">
        <f t="shared" si="19"/>
        <v>41364</v>
      </c>
      <c r="P85" s="2">
        <f t="shared" si="20"/>
        <v>-0.13225520933864043</v>
      </c>
      <c r="Q85" s="2">
        <f t="shared" si="21"/>
        <v>-0.20066138705452208</v>
      </c>
      <c r="R85" s="2">
        <f t="shared" si="22"/>
        <v>-0.24616126641756475</v>
      </c>
      <c r="S85" s="2">
        <f t="shared" si="23"/>
        <v>-0.23989770339254557</v>
      </c>
      <c r="T85" s="2">
        <f t="shared" si="24"/>
        <v>0.12182728118243413</v>
      </c>
      <c r="V85" s="13">
        <f t="shared" si="25"/>
        <v>41714</v>
      </c>
      <c r="W85" s="79">
        <f t="shared" si="26"/>
        <v>-0.11539322204678748</v>
      </c>
      <c r="X85" s="79">
        <f t="shared" si="26"/>
        <v>0.46414638683815945</v>
      </c>
      <c r="Y85" s="79">
        <f t="shared" si="26"/>
        <v>-0.14575367235135628</v>
      </c>
      <c r="Z85" s="79">
        <f t="shared" si="26"/>
        <v>0.4537016638109006</v>
      </c>
      <c r="AA85" s="79">
        <f t="shared" si="18"/>
        <v>1.3253680714045055</v>
      </c>
      <c r="AC85" s="20"/>
      <c r="AD85" s="21"/>
      <c r="AE85" s="21"/>
      <c r="AF85" s="21"/>
      <c r="AG85" s="2"/>
      <c r="AH85" s="2"/>
    </row>
    <row r="86" spans="8:34">
      <c r="H86" s="136">
        <v>41371</v>
      </c>
      <c r="I86" s="78">
        <v>2483.547</v>
      </c>
      <c r="J86" s="78">
        <v>1657.2691</v>
      </c>
      <c r="K86" s="78">
        <v>1300.4606000000001</v>
      </c>
      <c r="L86" s="78">
        <v>1590.4827</v>
      </c>
      <c r="M86" s="78">
        <v>1355.0296000000001</v>
      </c>
      <c r="O86" s="13">
        <f t="shared" si="19"/>
        <v>41371</v>
      </c>
      <c r="P86" s="2">
        <f t="shared" si="20"/>
        <v>-0.13626722172663286</v>
      </c>
      <c r="Q86" s="2">
        <f t="shared" si="21"/>
        <v>-0.21396359264560139</v>
      </c>
      <c r="R86" s="2">
        <f t="shared" si="22"/>
        <v>-0.21839945235217506</v>
      </c>
      <c r="S86" s="2">
        <f t="shared" si="23"/>
        <v>-0.26075920785432249</v>
      </c>
      <c r="T86" s="2">
        <f t="shared" si="24"/>
        <v>9.1142292315063544E-2</v>
      </c>
      <c r="V86" s="13">
        <f t="shared" si="25"/>
        <v>41721</v>
      </c>
      <c r="W86" s="79">
        <f t="shared" si="26"/>
        <v>-0.10040750061152193</v>
      </c>
      <c r="X86" s="79">
        <f t="shared" si="26"/>
        <v>0.50416018851693978</v>
      </c>
      <c r="Y86" s="79">
        <f t="shared" si="26"/>
        <v>-0.13518240117562585</v>
      </c>
      <c r="Z86" s="79">
        <f t="shared" si="26"/>
        <v>0.49821639518061245</v>
      </c>
      <c r="AA86" s="79">
        <f t="shared" si="18"/>
        <v>1.3800799890126121</v>
      </c>
      <c r="AC86" s="20"/>
      <c r="AD86" s="21"/>
      <c r="AE86" s="21"/>
      <c r="AF86" s="21"/>
      <c r="AG86" s="2"/>
      <c r="AH86" s="2"/>
    </row>
    <row r="87" spans="8:34">
      <c r="H87" s="136">
        <v>41378</v>
      </c>
      <c r="I87" s="78">
        <v>2462.1120000000001</v>
      </c>
      <c r="J87" s="78">
        <v>1657.8757000000001</v>
      </c>
      <c r="K87" s="78">
        <v>1240.0567000000001</v>
      </c>
      <c r="L87" s="78">
        <v>1608.8678</v>
      </c>
      <c r="M87" s="78">
        <v>1362.8359</v>
      </c>
      <c r="O87" s="13">
        <f t="shared" si="19"/>
        <v>41378</v>
      </c>
      <c r="P87" s="2">
        <f t="shared" si="20"/>
        <v>-0.14372192747703327</v>
      </c>
      <c r="Q87" s="2">
        <f t="shared" si="21"/>
        <v>-0.21367588458135212</v>
      </c>
      <c r="R87" s="2">
        <f t="shared" si="22"/>
        <v>-0.25470329832802729</v>
      </c>
      <c r="S87" s="2">
        <f t="shared" si="23"/>
        <v>-0.25221399331808292</v>
      </c>
      <c r="T87" s="2">
        <f t="shared" si="24"/>
        <v>9.7428342506512555E-2</v>
      </c>
      <c r="V87" s="13">
        <f t="shared" si="25"/>
        <v>41728</v>
      </c>
      <c r="W87" s="79">
        <f t="shared" si="26"/>
        <v>-0.10325487936040034</v>
      </c>
      <c r="X87" s="79">
        <f t="shared" si="26"/>
        <v>0.424773631797287</v>
      </c>
      <c r="Y87" s="79">
        <f t="shared" si="26"/>
        <v>-0.14661459127477749</v>
      </c>
      <c r="Z87" s="79">
        <f t="shared" si="26"/>
        <v>0.41756434957838739</v>
      </c>
      <c r="AA87" s="79">
        <f t="shared" si="18"/>
        <v>1.2137634686801704</v>
      </c>
      <c r="AC87" s="20"/>
      <c r="AD87" s="21"/>
      <c r="AE87" s="21"/>
      <c r="AF87" s="21"/>
      <c r="AG87" s="2"/>
      <c r="AH87" s="2"/>
    </row>
    <row r="88" spans="8:34">
      <c r="H88" s="136">
        <v>41385</v>
      </c>
      <c r="I88" s="78">
        <v>2533.8270000000002</v>
      </c>
      <c r="J88" s="78">
        <v>1707.3163999999999</v>
      </c>
      <c r="K88" s="78">
        <v>1254.2693999999999</v>
      </c>
      <c r="L88" s="78">
        <v>1653.2248</v>
      </c>
      <c r="M88" s="78">
        <v>1442.5621000000001</v>
      </c>
      <c r="O88" s="13">
        <f t="shared" si="19"/>
        <v>41385</v>
      </c>
      <c r="P88" s="2">
        <f t="shared" si="20"/>
        <v>-0.1187807460965824</v>
      </c>
      <c r="Q88" s="2">
        <f t="shared" si="21"/>
        <v>-0.19022634931572346</v>
      </c>
      <c r="R88" s="2">
        <f t="shared" si="22"/>
        <v>-0.24616120631574023</v>
      </c>
      <c r="S88" s="2">
        <f t="shared" si="23"/>
        <v>-0.23159729386124139</v>
      </c>
      <c r="T88" s="2">
        <f t="shared" si="24"/>
        <v>0.16162814199839759</v>
      </c>
      <c r="V88" s="13">
        <f t="shared" si="25"/>
        <v>41735</v>
      </c>
      <c r="W88" s="79">
        <f t="shared" si="26"/>
        <v>-8.9292180730417448E-2</v>
      </c>
      <c r="X88" s="79">
        <f t="shared" si="26"/>
        <v>0.45695774746425943</v>
      </c>
      <c r="Y88" s="79">
        <f t="shared" si="26"/>
        <v>-0.14952634666790476</v>
      </c>
      <c r="Z88" s="79">
        <f t="shared" si="26"/>
        <v>0.45786395867498242</v>
      </c>
      <c r="AA88" s="79">
        <f t="shared" si="18"/>
        <v>1.249731393842763</v>
      </c>
      <c r="AC88" s="20"/>
      <c r="AD88" s="21"/>
      <c r="AE88" s="21"/>
      <c r="AF88" s="21"/>
      <c r="AG88" s="2"/>
      <c r="AH88" s="2"/>
    </row>
    <row r="89" spans="8:34">
      <c r="H89" s="136">
        <v>41392</v>
      </c>
      <c r="I89" s="78">
        <v>2447.306</v>
      </c>
      <c r="J89" s="78">
        <v>1714.5174999999999</v>
      </c>
      <c r="K89" s="78">
        <v>1268.4820999999999</v>
      </c>
      <c r="L89" s="78">
        <v>1633.0542</v>
      </c>
      <c r="M89" s="78">
        <v>1535.3613</v>
      </c>
      <c r="O89" s="13">
        <f t="shared" si="19"/>
        <v>41392</v>
      </c>
      <c r="P89" s="2">
        <f t="shared" si="20"/>
        <v>-0.14887118678845979</v>
      </c>
      <c r="Q89" s="2">
        <f t="shared" si="21"/>
        <v>-0.186810895076578</v>
      </c>
      <c r="R89" s="2">
        <f t="shared" si="22"/>
        <v>-0.23761911430345295</v>
      </c>
      <c r="S89" s="2">
        <f t="shared" si="23"/>
        <v>-0.24097239132193915</v>
      </c>
      <c r="T89" s="2">
        <f t="shared" si="24"/>
        <v>0.23635502015146814</v>
      </c>
      <c r="V89" s="13">
        <f t="shared" si="25"/>
        <v>41742</v>
      </c>
      <c r="W89" s="79">
        <f t="shared" si="26"/>
        <v>-5.3790997482655478E-2</v>
      </c>
      <c r="X89" s="79">
        <f t="shared" si="26"/>
        <v>0.50234688961360074</v>
      </c>
      <c r="Y89" s="79">
        <f t="shared" si="26"/>
        <v>-0.1271916868715971</v>
      </c>
      <c r="Z89" s="79">
        <f t="shared" si="26"/>
        <v>0.50980773865866413</v>
      </c>
      <c r="AA89" s="79">
        <f t="shared" si="18"/>
        <v>1.2904636811149008</v>
      </c>
      <c r="AC89" s="20"/>
      <c r="AD89" s="21"/>
      <c r="AE89" s="21"/>
      <c r="AF89" s="21"/>
      <c r="AG89" s="2"/>
      <c r="AH89" s="2"/>
    </row>
    <row r="90" spans="8:34">
      <c r="H90" s="136">
        <v>41399</v>
      </c>
      <c r="I90" s="78">
        <v>2492.9119999999998</v>
      </c>
      <c r="J90" s="78">
        <v>1784.6947</v>
      </c>
      <c r="K90" s="78">
        <v>1293.3543</v>
      </c>
      <c r="L90" s="78">
        <v>1699.6795999999999</v>
      </c>
      <c r="M90" s="78">
        <v>1631.3286000000001</v>
      </c>
      <c r="O90" s="13">
        <f t="shared" si="19"/>
        <v>41399</v>
      </c>
      <c r="P90" s="2">
        <f t="shared" si="20"/>
        <v>-0.13301024391685923</v>
      </c>
      <c r="Q90" s="2">
        <f t="shared" si="21"/>
        <v>-0.1535261170244252</v>
      </c>
      <c r="R90" s="2">
        <f t="shared" si="22"/>
        <v>-0.22267046830740644</v>
      </c>
      <c r="S90" s="2">
        <f t="shared" si="23"/>
        <v>-0.21000555749657113</v>
      </c>
      <c r="T90" s="2">
        <f t="shared" si="24"/>
        <v>0.31363302183444786</v>
      </c>
      <c r="V90" s="13">
        <f t="shared" si="25"/>
        <v>41749</v>
      </c>
      <c r="W90" s="79">
        <f t="shared" si="26"/>
        <v>-7.303757764868124E-2</v>
      </c>
      <c r="X90" s="79">
        <f t="shared" si="26"/>
        <v>0.51730466569885292</v>
      </c>
      <c r="Y90" s="79">
        <f t="shared" si="26"/>
        <v>-0.13157547783693224</v>
      </c>
      <c r="Z90" s="79">
        <f t="shared" si="26"/>
        <v>0.52721553524620779</v>
      </c>
      <c r="AA90" s="79">
        <f t="shared" si="18"/>
        <v>1.3192502816081504</v>
      </c>
      <c r="AC90" s="20"/>
      <c r="AD90" s="21"/>
      <c r="AE90" s="21"/>
      <c r="AF90" s="21"/>
      <c r="AG90" s="2"/>
      <c r="AH90" s="2"/>
    </row>
    <row r="91" spans="8:34">
      <c r="H91" s="136">
        <v>41406</v>
      </c>
      <c r="I91" s="78">
        <v>2540.8359999999998</v>
      </c>
      <c r="J91" s="78">
        <v>1861.472</v>
      </c>
      <c r="K91" s="78">
        <v>1300.4606000000001</v>
      </c>
      <c r="L91" s="78">
        <v>1769.0399</v>
      </c>
      <c r="M91" s="78">
        <v>1765.5245</v>
      </c>
      <c r="O91" s="13">
        <f t="shared" si="19"/>
        <v>41406</v>
      </c>
      <c r="P91" s="2">
        <f t="shared" si="20"/>
        <v>-0.11634314252277533</v>
      </c>
      <c r="Q91" s="2">
        <f t="shared" si="21"/>
        <v>-0.11711093673875472</v>
      </c>
      <c r="R91" s="2">
        <f t="shared" si="22"/>
        <v>-0.21839945235217506</v>
      </c>
      <c r="S91" s="2">
        <f t="shared" si="23"/>
        <v>-0.17776756891897649</v>
      </c>
      <c r="T91" s="2">
        <f t="shared" si="24"/>
        <v>0.42169473646066935</v>
      </c>
      <c r="V91" s="13">
        <f t="shared" si="25"/>
        <v>41756</v>
      </c>
      <c r="W91" s="79">
        <f t="shared" si="26"/>
        <v>-9.6645443631443451E-2</v>
      </c>
      <c r="X91" s="79">
        <f t="shared" si="26"/>
        <v>0.41105813400666857</v>
      </c>
      <c r="Y91" s="79">
        <f t="shared" si="26"/>
        <v>-0.14806129008423796</v>
      </c>
      <c r="Z91" s="79">
        <f t="shared" si="26"/>
        <v>0.40573003886245762</v>
      </c>
      <c r="AA91" s="79">
        <f t="shared" si="18"/>
        <v>1.16932181134568</v>
      </c>
      <c r="AC91" s="20"/>
      <c r="AD91" s="21"/>
      <c r="AE91" s="21"/>
      <c r="AF91" s="21"/>
      <c r="AG91" s="2"/>
      <c r="AH91" s="2"/>
    </row>
    <row r="92" spans="8:34">
      <c r="H92" s="136">
        <v>41413</v>
      </c>
      <c r="I92" s="78">
        <v>2592.0479999999998</v>
      </c>
      <c r="J92" s="78">
        <v>1951.7788</v>
      </c>
      <c r="K92" s="78">
        <v>1318.2265</v>
      </c>
      <c r="L92" s="78">
        <v>1848.24</v>
      </c>
      <c r="M92" s="78">
        <v>1919.6849</v>
      </c>
      <c r="O92" s="13">
        <f t="shared" si="19"/>
        <v>41413</v>
      </c>
      <c r="P92" s="2">
        <f t="shared" si="20"/>
        <v>-9.8532534130449489E-2</v>
      </c>
      <c r="Q92" s="2">
        <f t="shared" si="21"/>
        <v>-7.4278766253181638E-2</v>
      </c>
      <c r="R92" s="2">
        <f t="shared" si="22"/>
        <v>-0.20772182231135994</v>
      </c>
      <c r="S92" s="2">
        <f t="shared" si="23"/>
        <v>-0.14095613760820724</v>
      </c>
      <c r="T92" s="2">
        <f t="shared" si="24"/>
        <v>0.54583293406181932</v>
      </c>
      <c r="V92" s="13">
        <f t="shared" si="25"/>
        <v>41763</v>
      </c>
      <c r="W92" s="79">
        <f t="shared" si="26"/>
        <v>-0.10046542328766617</v>
      </c>
      <c r="X92" s="79">
        <f t="shared" si="26"/>
        <v>0.41333973595544027</v>
      </c>
      <c r="Y92" s="79">
        <f t="shared" si="26"/>
        <v>-0.12098486272557119</v>
      </c>
      <c r="Z92" s="79">
        <f t="shared" si="26"/>
        <v>0.38715524855522521</v>
      </c>
      <c r="AA92" s="79">
        <f t="shared" si="18"/>
        <v>1.2483942069126859</v>
      </c>
      <c r="AC92" s="20"/>
      <c r="AD92" s="21"/>
      <c r="AE92" s="21"/>
      <c r="AF92" s="21"/>
      <c r="AG92" s="2"/>
      <c r="AH92" s="2"/>
    </row>
    <row r="93" spans="8:34">
      <c r="H93" s="136">
        <v>41420</v>
      </c>
      <c r="I93" s="78">
        <v>2597.2280000000001</v>
      </c>
      <c r="J93" s="78">
        <v>2006.5083999999999</v>
      </c>
      <c r="K93" s="78">
        <v>1307.5669</v>
      </c>
      <c r="L93" s="78">
        <v>1917.2217000000001</v>
      </c>
      <c r="M93" s="78">
        <v>1957.2752</v>
      </c>
      <c r="O93" s="13">
        <f t="shared" si="19"/>
        <v>41420</v>
      </c>
      <c r="P93" s="2">
        <f t="shared" si="20"/>
        <v>-9.6731023713511055E-2</v>
      </c>
      <c r="Q93" s="2">
        <f t="shared" si="21"/>
        <v>-4.8320725908410078E-2</v>
      </c>
      <c r="R93" s="2">
        <f t="shared" si="22"/>
        <v>-0.21412843639694368</v>
      </c>
      <c r="S93" s="2">
        <f t="shared" si="23"/>
        <v>-0.10889411860507348</v>
      </c>
      <c r="T93" s="2">
        <f t="shared" si="24"/>
        <v>0.57610265371282243</v>
      </c>
      <c r="V93" s="13">
        <f t="shared" si="25"/>
        <v>41770</v>
      </c>
      <c r="W93" s="79">
        <f t="shared" si="26"/>
        <v>-0.11077815990075646</v>
      </c>
      <c r="X93" s="79">
        <f t="shared" si="26"/>
        <v>0.39343898719846582</v>
      </c>
      <c r="Y93" s="79">
        <f t="shared" si="26"/>
        <v>-0.11049650496805363</v>
      </c>
      <c r="Z93" s="79">
        <f t="shared" si="26"/>
        <v>0.36776059757640001</v>
      </c>
      <c r="AA93" s="79">
        <f t="shared" si="18"/>
        <v>1.1816332437212815</v>
      </c>
      <c r="AC93" s="20"/>
      <c r="AD93" s="21"/>
      <c r="AE93" s="21"/>
      <c r="AF93" s="21"/>
      <c r="AG93" s="2"/>
      <c r="AH93" s="2"/>
    </row>
    <row r="94" spans="8:34">
      <c r="H94" s="136">
        <v>41427</v>
      </c>
      <c r="I94" s="78">
        <v>2606.4259999999999</v>
      </c>
      <c r="J94" s="78">
        <v>1990.8839</v>
      </c>
      <c r="K94" s="78">
        <v>1335.9921999999999</v>
      </c>
      <c r="L94" s="78">
        <v>1903.175</v>
      </c>
      <c r="M94" s="78">
        <v>1899.35</v>
      </c>
      <c r="O94" s="13">
        <f t="shared" si="19"/>
        <v>41427</v>
      </c>
      <c r="P94" s="2">
        <f t="shared" si="20"/>
        <v>-9.3532125486677331E-2</v>
      </c>
      <c r="Q94" s="2">
        <f t="shared" si="21"/>
        <v>-5.573136661045941E-2</v>
      </c>
      <c r="R94" s="2">
        <f t="shared" si="22"/>
        <v>-0.19704431247419385</v>
      </c>
      <c r="S94" s="2">
        <f t="shared" si="23"/>
        <v>-0.1154228872833073</v>
      </c>
      <c r="T94" s="2">
        <f t="shared" si="24"/>
        <v>0.52945818520024623</v>
      </c>
      <c r="V94" s="13">
        <f t="shared" si="25"/>
        <v>41777</v>
      </c>
      <c r="W94" s="79">
        <f t="shared" si="26"/>
        <v>-0.10576055599101741</v>
      </c>
      <c r="X94" s="79">
        <f t="shared" si="26"/>
        <v>0.38344421847993893</v>
      </c>
      <c r="Y94" s="79">
        <f t="shared" si="26"/>
        <v>-0.1070672424028779</v>
      </c>
      <c r="Z94" s="79">
        <f t="shared" si="26"/>
        <v>0.36554715503362001</v>
      </c>
      <c r="AA94" s="79">
        <f t="shared" si="18"/>
        <v>1.10861010758985</v>
      </c>
      <c r="AC94" s="20"/>
      <c r="AD94" s="21"/>
      <c r="AE94" s="21"/>
      <c r="AF94" s="21"/>
      <c r="AG94" s="2"/>
      <c r="AH94" s="2"/>
    </row>
    <row r="95" spans="8:34">
      <c r="H95" s="136">
        <v>41434</v>
      </c>
      <c r="I95" s="78">
        <v>2484.16</v>
      </c>
      <c r="J95" s="78">
        <v>1874.3806</v>
      </c>
      <c r="K95" s="78">
        <v>1279.1415</v>
      </c>
      <c r="L95" s="78">
        <v>1782.9445000000001</v>
      </c>
      <c r="M95" s="78">
        <v>1795.2170000000001</v>
      </c>
      <c r="O95" s="13">
        <f t="shared" si="19"/>
        <v>41434</v>
      </c>
      <c r="P95" s="2">
        <f t="shared" si="20"/>
        <v>-0.13605403140123074</v>
      </c>
      <c r="Q95" s="2">
        <f t="shared" si="21"/>
        <v>-0.11098843703850991</v>
      </c>
      <c r="R95" s="2">
        <f t="shared" si="22"/>
        <v>-0.23121262042151824</v>
      </c>
      <c r="S95" s="2">
        <f t="shared" si="23"/>
        <v>-0.17130484692994208</v>
      </c>
      <c r="T95" s="2">
        <f t="shared" si="24"/>
        <v>0.44560472522738359</v>
      </c>
      <c r="V95" s="13">
        <f t="shared" si="25"/>
        <v>41784</v>
      </c>
      <c r="W95" s="79">
        <f t="shared" si="26"/>
        <v>-0.10473461621643243</v>
      </c>
      <c r="X95" s="79">
        <f t="shared" si="26"/>
        <v>0.43226190116535146</v>
      </c>
      <c r="Y95" s="79">
        <f t="shared" si="26"/>
        <v>-0.10945337375684872</v>
      </c>
      <c r="Z95" s="79">
        <f t="shared" si="26"/>
        <v>0.42567400425998669</v>
      </c>
      <c r="AA95" s="79">
        <f t="shared" si="18"/>
        <v>1.1675946584996</v>
      </c>
      <c r="AC95" s="20"/>
      <c r="AD95" s="21"/>
      <c r="AE95" s="21"/>
      <c r="AF95" s="21"/>
      <c r="AG95" s="2"/>
      <c r="AH95" s="2"/>
    </row>
    <row r="96" spans="8:34">
      <c r="H96" s="136">
        <v>41441</v>
      </c>
      <c r="I96" s="78">
        <v>2416.7710000000002</v>
      </c>
      <c r="J96" s="78">
        <v>1889.989</v>
      </c>
      <c r="K96" s="78">
        <v>1268.482</v>
      </c>
      <c r="L96" s="78">
        <v>1776.5451</v>
      </c>
      <c r="M96" s="78">
        <v>1901.8074999999999</v>
      </c>
      <c r="O96" s="13">
        <f t="shared" si="19"/>
        <v>41441</v>
      </c>
      <c r="P96" s="2">
        <f t="shared" si="20"/>
        <v>-0.15949070813618427</v>
      </c>
      <c r="Q96" s="2">
        <f t="shared" si="21"/>
        <v>-0.10358543250499719</v>
      </c>
      <c r="R96" s="2">
        <f t="shared" si="22"/>
        <v>-0.23761917440527747</v>
      </c>
      <c r="S96" s="2">
        <f t="shared" si="23"/>
        <v>-0.17427922541595586</v>
      </c>
      <c r="T96" s="2">
        <f t="shared" si="24"/>
        <v>0.5314370956117711</v>
      </c>
      <c r="V96" s="13">
        <f t="shared" si="25"/>
        <v>41791</v>
      </c>
      <c r="W96" s="79">
        <f t="shared" si="26"/>
        <v>-0.10138010151886601</v>
      </c>
      <c r="X96" s="79">
        <f t="shared" si="26"/>
        <v>0.47309121033408652</v>
      </c>
      <c r="Y96" s="79">
        <f t="shared" si="26"/>
        <v>-9.7267225319527695E-2</v>
      </c>
      <c r="Z96" s="79">
        <f t="shared" si="26"/>
        <v>0.46905987345893352</v>
      </c>
      <c r="AA96" s="79">
        <f t="shared" si="18"/>
        <v>1.2334067108872122</v>
      </c>
      <c r="AC96" s="20"/>
      <c r="AD96" s="21"/>
      <c r="AE96" s="21"/>
      <c r="AF96" s="21"/>
      <c r="AG96" s="2"/>
      <c r="AH96" s="2"/>
    </row>
    <row r="97" spans="8:34">
      <c r="H97" s="136">
        <v>41448</v>
      </c>
      <c r="I97" s="78">
        <v>2317.3939999999998</v>
      </c>
      <c r="J97" s="78">
        <v>1823.5148999999999</v>
      </c>
      <c r="K97" s="78">
        <v>1190.3122000000001</v>
      </c>
      <c r="L97" s="78">
        <v>1732.6826000000001</v>
      </c>
      <c r="M97" s="78">
        <v>1808.4754</v>
      </c>
      <c r="O97" s="13">
        <f t="shared" si="19"/>
        <v>41448</v>
      </c>
      <c r="P97" s="2">
        <f t="shared" si="20"/>
        <v>-0.1940522333686332</v>
      </c>
      <c r="Q97" s="2">
        <f t="shared" si="21"/>
        <v>-0.13511384436407137</v>
      </c>
      <c r="R97" s="2">
        <f t="shared" si="22"/>
        <v>-0.28460065042194482</v>
      </c>
      <c r="S97" s="2">
        <f t="shared" si="23"/>
        <v>-0.19466608611270519</v>
      </c>
      <c r="T97" s="2">
        <f t="shared" si="24"/>
        <v>0.45628109788258597</v>
      </c>
      <c r="V97" s="13">
        <f t="shared" si="25"/>
        <v>41798</v>
      </c>
      <c r="W97" s="79">
        <f t="shared" si="26"/>
        <v>-0.11044270843099979</v>
      </c>
      <c r="X97" s="79">
        <f t="shared" si="26"/>
        <v>0.45595893841557378</v>
      </c>
      <c r="Y97" s="79">
        <f t="shared" si="26"/>
        <v>-0.11346841620806369</v>
      </c>
      <c r="Z97" s="79">
        <f t="shared" si="26"/>
        <v>0.46040867309525302</v>
      </c>
      <c r="AA97" s="79">
        <f t="shared" si="18"/>
        <v>1.1734931511414581</v>
      </c>
      <c r="AC97" s="20"/>
      <c r="AD97" s="21"/>
      <c r="AE97" s="21"/>
      <c r="AF97" s="21"/>
      <c r="AG97" s="2"/>
      <c r="AH97" s="2"/>
    </row>
    <row r="98" spans="8:34">
      <c r="H98" s="136">
        <v>41455</v>
      </c>
      <c r="I98" s="78">
        <v>2200.6390000000001</v>
      </c>
      <c r="J98" s="78">
        <v>1799.0068000000001</v>
      </c>
      <c r="K98" s="78">
        <v>1108.5891999999999</v>
      </c>
      <c r="L98" s="78">
        <v>1724.2181</v>
      </c>
      <c r="M98" s="78">
        <v>1802.8298</v>
      </c>
      <c r="O98" s="13">
        <f t="shared" si="19"/>
        <v>41455</v>
      </c>
      <c r="P98" s="2">
        <f t="shared" si="20"/>
        <v>-0.23465751304616966</v>
      </c>
      <c r="Q98" s="2">
        <f t="shared" si="21"/>
        <v>-0.14673794263216922</v>
      </c>
      <c r="R98" s="2">
        <f t="shared" si="22"/>
        <v>-0.33371766446714035</v>
      </c>
      <c r="S98" s="2">
        <f t="shared" si="23"/>
        <v>-0.19860030286659824</v>
      </c>
      <c r="T98" s="2">
        <f t="shared" si="24"/>
        <v>0.4517349588716788</v>
      </c>
      <c r="V98" s="13">
        <f t="shared" si="25"/>
        <v>41805</v>
      </c>
      <c r="W98" s="79">
        <f t="shared" si="26"/>
        <v>-9.3138413110360196E-2</v>
      </c>
      <c r="X98" s="79">
        <f t="shared" si="26"/>
        <v>0.49268914898657834</v>
      </c>
      <c r="Y98" s="79">
        <f t="shared" si="26"/>
        <v>-0.1166821645727425</v>
      </c>
      <c r="Z98" s="79">
        <f t="shared" si="26"/>
        <v>0.50845688483890239</v>
      </c>
      <c r="AA98" s="79">
        <f t="shared" si="18"/>
        <v>1.2061013049588851</v>
      </c>
      <c r="AC98" s="20"/>
      <c r="AD98" s="21"/>
      <c r="AE98" s="21"/>
      <c r="AF98" s="21"/>
      <c r="AG98" s="2"/>
      <c r="AH98" s="2"/>
    </row>
    <row r="99" spans="8:34">
      <c r="H99" s="136">
        <v>41462</v>
      </c>
      <c r="I99" s="78">
        <v>2226.8490000000002</v>
      </c>
      <c r="J99" s="78">
        <v>1892.0799</v>
      </c>
      <c r="K99" s="78">
        <v>1115.7879</v>
      </c>
      <c r="L99" s="78">
        <v>1803.5866000000001</v>
      </c>
      <c r="M99" s="78">
        <v>1960.3655000000001</v>
      </c>
      <c r="O99" s="13">
        <f t="shared" si="19"/>
        <v>41462</v>
      </c>
      <c r="P99" s="2">
        <f t="shared" si="20"/>
        <v>-0.22554214856200849</v>
      </c>
      <c r="Q99" s="2">
        <f t="shared" si="21"/>
        <v>-0.10259372661719823</v>
      </c>
      <c r="R99" s="2">
        <f t="shared" si="22"/>
        <v>-0.32939111442606062</v>
      </c>
      <c r="S99" s="2">
        <f t="shared" si="23"/>
        <v>-0.16171060088404021</v>
      </c>
      <c r="T99" s="2">
        <f t="shared" si="24"/>
        <v>0.57859112852248074</v>
      </c>
      <c r="V99" s="13">
        <f t="shared" si="25"/>
        <v>41812</v>
      </c>
      <c r="W99" s="79">
        <f t="shared" si="26"/>
        <v>-0.10960387140165806</v>
      </c>
      <c r="X99" s="79">
        <f t="shared" si="26"/>
        <v>0.47651078295906091</v>
      </c>
      <c r="Y99" s="79">
        <f t="shared" si="26"/>
        <v>-0.1105432338478517</v>
      </c>
      <c r="Z99" s="79">
        <f t="shared" si="26"/>
        <v>0.46862877331583985</v>
      </c>
      <c r="AA99" s="79">
        <f t="shared" si="18"/>
        <v>1.2680415797168156</v>
      </c>
      <c r="AC99" s="20"/>
      <c r="AD99" s="21"/>
      <c r="AE99" s="21"/>
      <c r="AF99" s="21"/>
      <c r="AG99" s="2"/>
      <c r="AH99" s="2"/>
    </row>
    <row r="100" spans="8:34">
      <c r="H100" s="136">
        <v>41469</v>
      </c>
      <c r="I100" s="78">
        <v>2275.373</v>
      </c>
      <c r="J100" s="78">
        <v>1940.7256</v>
      </c>
      <c r="K100" s="78">
        <v>1148.1817000000001</v>
      </c>
      <c r="L100" s="78">
        <v>1820.3679999999999</v>
      </c>
      <c r="M100" s="78">
        <v>2108.7325999999998</v>
      </c>
      <c r="O100" s="13">
        <f t="shared" ref="O100:O131" si="27">H100</f>
        <v>41469</v>
      </c>
      <c r="P100" s="2">
        <f t="shared" si="20"/>
        <v>-0.20866637800766152</v>
      </c>
      <c r="Q100" s="2">
        <f t="shared" si="21"/>
        <v>-7.952125681658484E-2</v>
      </c>
      <c r="R100" s="2">
        <f t="shared" si="22"/>
        <v>-0.30992184959758817</v>
      </c>
      <c r="S100" s="2">
        <f t="shared" si="23"/>
        <v>-0.15391077041162238</v>
      </c>
      <c r="T100" s="2">
        <f t="shared" si="24"/>
        <v>0.69806425117466331</v>
      </c>
      <c r="V100" s="13">
        <f t="shared" si="25"/>
        <v>41819</v>
      </c>
      <c r="W100" s="79">
        <f t="shared" si="26"/>
        <v>-0.10396620316024474</v>
      </c>
      <c r="X100" s="79">
        <f t="shared" si="26"/>
        <v>0.54160096293740434</v>
      </c>
      <c r="Y100" s="79">
        <f t="shared" si="26"/>
        <v>-6.8784152476941585E-2</v>
      </c>
      <c r="Z100" s="79">
        <f t="shared" si="26"/>
        <v>0.53790745324175471</v>
      </c>
      <c r="AA100" s="79">
        <f t="shared" si="18"/>
        <v>1.3449173425277925</v>
      </c>
      <c r="AC100" s="20"/>
      <c r="AD100" s="21"/>
      <c r="AE100" s="21"/>
      <c r="AF100" s="21"/>
      <c r="AG100" s="2"/>
      <c r="AH100" s="2"/>
    </row>
    <row r="101" spans="8:34">
      <c r="H101" s="136">
        <v>41476</v>
      </c>
      <c r="I101" s="78">
        <v>2190.4780000000001</v>
      </c>
      <c r="J101" s="78">
        <v>2014.5317</v>
      </c>
      <c r="K101" s="78">
        <v>1104.9899</v>
      </c>
      <c r="L101" s="78">
        <v>1924.6098999999999</v>
      </c>
      <c r="M101" s="78">
        <v>2179.6062999999999</v>
      </c>
      <c r="O101" s="13">
        <f t="shared" si="27"/>
        <v>41476</v>
      </c>
      <c r="P101" s="2">
        <f t="shared" ref="P101:P132" si="28">I101/I$4-1</f>
        <v>-0.2381913252752258</v>
      </c>
      <c r="Q101" s="2">
        <f t="shared" ref="Q101:Q132" si="29">J101/J$4-1</f>
        <v>-4.4515305348087897E-2</v>
      </c>
      <c r="R101" s="2">
        <f t="shared" ref="R101:R132" si="30">K101/K$4-1</f>
        <v>-0.33588090943676774</v>
      </c>
      <c r="S101" s="2">
        <f t="shared" ref="S101:S132" si="31">L101/L$4-1</f>
        <v>-0.1054601555569179</v>
      </c>
      <c r="T101" s="2">
        <f t="shared" ref="T101:T132" si="32">M101/M$4-1</f>
        <v>0.75513554429095398</v>
      </c>
      <c r="V101" s="13">
        <f t="shared" si="25"/>
        <v>41826</v>
      </c>
      <c r="W101" s="79">
        <f t="shared" si="26"/>
        <v>-9.2116223724878155E-2</v>
      </c>
      <c r="X101" s="79">
        <f t="shared" si="26"/>
        <v>0.59845014143540642</v>
      </c>
      <c r="Y101" s="79">
        <f t="shared" si="26"/>
        <v>-6.6576819775055029E-2</v>
      </c>
      <c r="Z101" s="79">
        <f t="shared" si="26"/>
        <v>0.5760487130861196</v>
      </c>
      <c r="AA101" s="79">
        <f t="shared" si="18"/>
        <v>1.5482741473532307</v>
      </c>
      <c r="AC101" s="20"/>
      <c r="AD101" s="21"/>
      <c r="AE101" s="21"/>
      <c r="AF101" s="21"/>
      <c r="AG101" s="2"/>
      <c r="AH101" s="2"/>
    </row>
    <row r="102" spans="8:34">
      <c r="H102" s="136">
        <v>41483</v>
      </c>
      <c r="I102" s="78">
        <v>2224.0079999999998</v>
      </c>
      <c r="J102" s="78">
        <v>2128.9712</v>
      </c>
      <c r="K102" s="78">
        <v>1108.5893000000001</v>
      </c>
      <c r="L102" s="78">
        <v>2029.8155999999999</v>
      </c>
      <c r="M102" s="78">
        <v>2381.8697000000002</v>
      </c>
      <c r="O102" s="13">
        <f t="shared" si="27"/>
        <v>41483</v>
      </c>
      <c r="P102" s="2">
        <f t="shared" si="28"/>
        <v>-0.22653019703585453</v>
      </c>
      <c r="Q102" s="2">
        <f t="shared" si="29"/>
        <v>9.762912618706876E-3</v>
      </c>
      <c r="R102" s="2">
        <f t="shared" si="30"/>
        <v>-0.33371760436531572</v>
      </c>
      <c r="S102" s="2">
        <f t="shared" si="31"/>
        <v>-5.6561575895384686E-2</v>
      </c>
      <c r="T102" s="2">
        <f t="shared" si="32"/>
        <v>0.91800884973567576</v>
      </c>
      <c r="V102" s="13">
        <f t="shared" si="25"/>
        <v>41833</v>
      </c>
      <c r="W102" s="79">
        <f t="shared" si="26"/>
        <v>-0.10490338372606167</v>
      </c>
      <c r="X102" s="79">
        <f t="shared" si="26"/>
        <v>0.58983280570002972</v>
      </c>
      <c r="Y102" s="79">
        <f t="shared" si="26"/>
        <v>-4.5500046804738403E-2</v>
      </c>
      <c r="Z102" s="79">
        <f t="shared" si="26"/>
        <v>0.58293459753121168</v>
      </c>
      <c r="AA102" s="79">
        <f t="shared" si="18"/>
        <v>1.4355448956944441</v>
      </c>
      <c r="AC102" s="20"/>
      <c r="AD102" s="21"/>
      <c r="AE102" s="21"/>
      <c r="AF102" s="21"/>
      <c r="AG102" s="2"/>
      <c r="AH102" s="2"/>
    </row>
    <row r="103" spans="8:34">
      <c r="H103" s="136">
        <v>41490</v>
      </c>
      <c r="I103" s="78">
        <v>2247.2629999999999</v>
      </c>
      <c r="J103" s="78">
        <v>2142.0102999999999</v>
      </c>
      <c r="K103" s="78">
        <v>1151.7811999999999</v>
      </c>
      <c r="L103" s="78">
        <v>2042.4237000000001</v>
      </c>
      <c r="M103" s="78">
        <v>2356.9261000000001</v>
      </c>
      <c r="O103" s="13">
        <f t="shared" si="27"/>
        <v>41490</v>
      </c>
      <c r="P103" s="2">
        <f t="shared" si="28"/>
        <v>-0.2184425281659893</v>
      </c>
      <c r="Q103" s="2">
        <f t="shared" si="29"/>
        <v>1.5947307970755942E-2</v>
      </c>
      <c r="R103" s="2">
        <f t="shared" si="30"/>
        <v>-0.30775848442431175</v>
      </c>
      <c r="S103" s="2">
        <f t="shared" si="31"/>
        <v>-5.0701454416885117E-2</v>
      </c>
      <c r="T103" s="2">
        <f t="shared" si="32"/>
        <v>0.89792292919003591</v>
      </c>
      <c r="V103" s="13">
        <f t="shared" si="25"/>
        <v>41840</v>
      </c>
      <c r="W103" s="79">
        <f t="shared" si="26"/>
        <v>-9.8179769484417534E-2</v>
      </c>
      <c r="X103" s="79">
        <f t="shared" si="26"/>
        <v>0.54973390426913893</v>
      </c>
      <c r="Y103" s="79">
        <f t="shared" si="26"/>
        <v>-5.9032912454809128E-2</v>
      </c>
      <c r="Z103" s="79">
        <f t="shared" si="26"/>
        <v>0.5608852397694315</v>
      </c>
      <c r="AA103" s="79">
        <f t="shared" si="18"/>
        <v>1.2803842732021975</v>
      </c>
      <c r="AC103" s="20"/>
      <c r="AD103" s="21"/>
      <c r="AE103" s="21"/>
      <c r="AF103" s="21"/>
      <c r="AG103" s="2"/>
      <c r="AH103" s="2"/>
    </row>
    <row r="104" spans="8:34">
      <c r="H104" s="136">
        <v>41497</v>
      </c>
      <c r="I104" s="78">
        <v>2286.0100000000002</v>
      </c>
      <c r="J104" s="78">
        <v>2159.4933000000001</v>
      </c>
      <c r="K104" s="78">
        <v>1191.3737000000001</v>
      </c>
      <c r="L104" s="78">
        <v>2060.66</v>
      </c>
      <c r="M104" s="78">
        <v>2341.6981999999998</v>
      </c>
      <c r="O104" s="13">
        <f t="shared" si="27"/>
        <v>41497</v>
      </c>
      <c r="P104" s="2">
        <f t="shared" si="28"/>
        <v>-0.20496702157812996</v>
      </c>
      <c r="Q104" s="2">
        <f t="shared" si="29"/>
        <v>2.4239428127812657E-2</v>
      </c>
      <c r="R104" s="2">
        <f t="shared" si="30"/>
        <v>-0.28396266955475968</v>
      </c>
      <c r="S104" s="2">
        <f t="shared" si="31"/>
        <v>-4.2225400664268942E-2</v>
      </c>
      <c r="T104" s="2">
        <f t="shared" si="32"/>
        <v>0.8856606098184554</v>
      </c>
      <c r="V104" s="13">
        <f t="shared" si="25"/>
        <v>41847</v>
      </c>
      <c r="W104" s="79">
        <f t="shared" si="26"/>
        <v>-5.804643898471129E-2</v>
      </c>
      <c r="X104" s="79">
        <f t="shared" si="26"/>
        <v>0.538351844225476</v>
      </c>
      <c r="Y104" s="79">
        <f t="shared" si="26"/>
        <v>-2.6641606029117915E-2</v>
      </c>
      <c r="Z104" s="79">
        <f t="shared" si="26"/>
        <v>0.55011440435769132</v>
      </c>
      <c r="AA104" s="79">
        <f t="shared" si="18"/>
        <v>1.2132950214194929</v>
      </c>
      <c r="AC104" s="20"/>
      <c r="AD104" s="21"/>
      <c r="AE104" s="21"/>
      <c r="AF104" s="21"/>
      <c r="AG104" s="2"/>
      <c r="AH104" s="2"/>
    </row>
    <row r="105" spans="8:34">
      <c r="H105" s="136">
        <v>41504</v>
      </c>
      <c r="I105" s="78">
        <v>2304.1439999999998</v>
      </c>
      <c r="J105" s="78">
        <v>2108.7442999999998</v>
      </c>
      <c r="K105" s="78">
        <v>1187.7744</v>
      </c>
      <c r="L105" s="78">
        <v>2015.8068000000001</v>
      </c>
      <c r="M105" s="78">
        <v>2251.614</v>
      </c>
      <c r="O105" s="13">
        <f t="shared" si="27"/>
        <v>41504</v>
      </c>
      <c r="P105" s="2">
        <f t="shared" si="28"/>
        <v>-0.19866034399111066</v>
      </c>
      <c r="Q105" s="2">
        <f t="shared" si="29"/>
        <v>1.6937116673809705E-4</v>
      </c>
      <c r="R105" s="2">
        <f t="shared" si="30"/>
        <v>-0.28612591452438729</v>
      </c>
      <c r="S105" s="2">
        <f t="shared" si="31"/>
        <v>-6.3072729024563845E-2</v>
      </c>
      <c r="T105" s="2">
        <f t="shared" si="32"/>
        <v>0.81311999484637765</v>
      </c>
      <c r="V105" s="13">
        <f t="shared" si="25"/>
        <v>41854</v>
      </c>
      <c r="W105" s="79">
        <f t="shared" si="26"/>
        <v>-2.9315124777529067E-2</v>
      </c>
      <c r="X105" s="79">
        <f t="shared" si="26"/>
        <v>0.56388183346080267</v>
      </c>
      <c r="Y105" s="79">
        <f t="shared" si="26"/>
        <v>-3.1600404963395889E-2</v>
      </c>
      <c r="Z105" s="79">
        <f t="shared" si="26"/>
        <v>0.58004980666527817</v>
      </c>
      <c r="AA105" s="79">
        <f t="shared" si="18"/>
        <v>1.2555505602450872</v>
      </c>
      <c r="AC105" s="20"/>
      <c r="AD105" s="21"/>
      <c r="AE105" s="21"/>
      <c r="AF105" s="21"/>
      <c r="AG105" s="2"/>
      <c r="AH105" s="2"/>
    </row>
    <row r="106" spans="8:34">
      <c r="H106" s="136">
        <v>41511</v>
      </c>
      <c r="I106" s="78">
        <v>2286.9290000000001</v>
      </c>
      <c r="J106" s="78">
        <v>2256.7710999999999</v>
      </c>
      <c r="K106" s="78">
        <v>1155.3805</v>
      </c>
      <c r="L106" s="78">
        <v>2179.3200999999999</v>
      </c>
      <c r="M106" s="78">
        <v>2450.5127000000002</v>
      </c>
      <c r="O106" s="13">
        <f t="shared" si="27"/>
        <v>41511</v>
      </c>
      <c r="P106" s="2">
        <f t="shared" si="28"/>
        <v>-0.20464740998099362</v>
      </c>
      <c r="Q106" s="2">
        <f t="shared" si="29"/>
        <v>7.0377917300958659E-2</v>
      </c>
      <c r="R106" s="2">
        <f t="shared" si="30"/>
        <v>-0.30559523945468414</v>
      </c>
      <c r="S106" s="2">
        <f t="shared" si="31"/>
        <v>1.2926652432621255E-2</v>
      </c>
      <c r="T106" s="2">
        <f t="shared" si="32"/>
        <v>0.97328386392826816</v>
      </c>
      <c r="V106" s="13">
        <f t="shared" si="25"/>
        <v>41861</v>
      </c>
      <c r="W106" s="79">
        <f t="shared" si="26"/>
        <v>-2.8593383230176905E-2</v>
      </c>
      <c r="X106" s="79">
        <f t="shared" si="26"/>
        <v>0.6070899287496283</v>
      </c>
      <c r="Y106" s="79">
        <f t="shared" si="26"/>
        <v>-2.1877005036857522E-2</v>
      </c>
      <c r="Z106" s="79">
        <f t="shared" si="26"/>
        <v>0.6255410682284761</v>
      </c>
      <c r="AA106" s="79">
        <f t="shared" si="18"/>
        <v>1.3297344880354909</v>
      </c>
      <c r="AC106" s="20"/>
      <c r="AD106" s="21"/>
      <c r="AE106" s="21"/>
      <c r="AF106" s="21"/>
      <c r="AG106" s="2"/>
      <c r="AH106" s="2"/>
    </row>
    <row r="107" spans="8:34">
      <c r="H107" s="136">
        <v>41518</v>
      </c>
      <c r="I107" s="78">
        <v>2313.91</v>
      </c>
      <c r="J107" s="78">
        <v>2166.2892999999999</v>
      </c>
      <c r="K107" s="78">
        <v>1166.1784</v>
      </c>
      <c r="L107" s="78">
        <v>2092.8912</v>
      </c>
      <c r="M107" s="78">
        <v>2295.674</v>
      </c>
      <c r="O107" s="13">
        <f t="shared" si="27"/>
        <v>41518</v>
      </c>
      <c r="P107" s="2">
        <f t="shared" si="28"/>
        <v>-0.19526390562589446</v>
      </c>
      <c r="Q107" s="2">
        <f t="shared" si="29"/>
        <v>2.7462744983464127E-2</v>
      </c>
      <c r="R107" s="2">
        <f t="shared" si="30"/>
        <v>-0.29910550454580154</v>
      </c>
      <c r="S107" s="2">
        <f t="shared" si="31"/>
        <v>-2.7244654366427423E-2</v>
      </c>
      <c r="T107" s="2">
        <f t="shared" si="32"/>
        <v>0.84859946289593302</v>
      </c>
      <c r="V107" s="13"/>
      <c r="W107" s="2"/>
      <c r="X107" s="2"/>
      <c r="Y107" s="2"/>
      <c r="Z107" s="2"/>
      <c r="AA107" s="2"/>
      <c r="AC107" s="21"/>
      <c r="AD107" s="21"/>
      <c r="AE107" s="21"/>
      <c r="AF107" s="21"/>
      <c r="AG107" s="2"/>
      <c r="AH107" s="2"/>
    </row>
    <row r="108" spans="8:34">
      <c r="H108" s="136">
        <v>41525</v>
      </c>
      <c r="I108" s="78">
        <v>2357.7820000000002</v>
      </c>
      <c r="J108" s="78">
        <v>2277.7802999999999</v>
      </c>
      <c r="K108" s="78">
        <v>1169.7775999999999</v>
      </c>
      <c r="L108" s="78">
        <v>2189.3492000000001</v>
      </c>
      <c r="M108" s="78">
        <v>2501.8496</v>
      </c>
      <c r="O108" s="13">
        <f t="shared" si="27"/>
        <v>41525</v>
      </c>
      <c r="P108" s="2">
        <f t="shared" si="28"/>
        <v>-0.18000601662745419</v>
      </c>
      <c r="Q108" s="2">
        <f t="shared" si="29"/>
        <v>8.0342500656425786E-2</v>
      </c>
      <c r="R108" s="2">
        <f t="shared" si="30"/>
        <v>-0.29694231967799856</v>
      </c>
      <c r="S108" s="2">
        <f t="shared" si="31"/>
        <v>1.7588079953026581E-2</v>
      </c>
      <c r="T108" s="2">
        <f t="shared" si="32"/>
        <v>1.0146230809803156</v>
      </c>
      <c r="V108" s="20"/>
      <c r="W108" s="21"/>
      <c r="X108" s="21"/>
      <c r="Y108" s="21"/>
      <c r="Z108" s="2"/>
      <c r="AA108" s="2"/>
      <c r="AC108" s="21"/>
      <c r="AD108" s="21"/>
      <c r="AE108" s="21"/>
      <c r="AF108" s="21"/>
      <c r="AG108" s="2"/>
      <c r="AH108" s="2"/>
    </row>
    <row r="109" spans="8:34">
      <c r="H109" s="136">
        <v>41532</v>
      </c>
      <c r="I109" s="78">
        <v>2488.902</v>
      </c>
      <c r="J109" s="78">
        <v>2203.4901</v>
      </c>
      <c r="K109" s="78">
        <v>1220.1679999999999</v>
      </c>
      <c r="L109" s="78">
        <v>2114.7982999999999</v>
      </c>
      <c r="M109" s="78">
        <v>2345.9587000000001</v>
      </c>
      <c r="O109" s="13">
        <f t="shared" si="27"/>
        <v>41532</v>
      </c>
      <c r="P109" s="2">
        <f t="shared" si="28"/>
        <v>-0.13440484947128439</v>
      </c>
      <c r="Q109" s="2">
        <f t="shared" si="29"/>
        <v>4.5106942406024864E-2</v>
      </c>
      <c r="R109" s="2">
        <f t="shared" si="30"/>
        <v>-0.26665676989956388</v>
      </c>
      <c r="S109" s="2">
        <f t="shared" si="31"/>
        <v>-1.7062448701685273E-2</v>
      </c>
      <c r="T109" s="2">
        <f t="shared" si="32"/>
        <v>0.88909139224299327</v>
      </c>
      <c r="V109" s="20"/>
      <c r="W109" s="21"/>
      <c r="X109" s="21"/>
      <c r="Y109" s="21"/>
      <c r="Z109" s="2"/>
      <c r="AA109" s="2"/>
      <c r="AC109" s="21"/>
      <c r="AD109" s="21"/>
      <c r="AE109" s="21"/>
      <c r="AF109" s="21"/>
      <c r="AG109" s="2"/>
      <c r="AH109" s="2"/>
    </row>
    <row r="110" spans="8:34">
      <c r="H110" s="136">
        <v>41539</v>
      </c>
      <c r="I110" s="78">
        <v>2432.5100000000002</v>
      </c>
      <c r="J110" s="78">
        <v>2229.2368000000001</v>
      </c>
      <c r="K110" s="78">
        <v>1252.5618999999999</v>
      </c>
      <c r="L110" s="78">
        <v>2119.5441000000001</v>
      </c>
      <c r="M110" s="78">
        <v>2417.1107999999999</v>
      </c>
      <c r="O110" s="13">
        <f t="shared" si="27"/>
        <v>41539</v>
      </c>
      <c r="P110" s="2">
        <f t="shared" si="28"/>
        <v>-0.15401696828054856</v>
      </c>
      <c r="Q110" s="2">
        <f t="shared" si="29"/>
        <v>5.731850392565474E-2</v>
      </c>
      <c r="R110" s="2">
        <f t="shared" si="30"/>
        <v>-0.24718744496926703</v>
      </c>
      <c r="S110" s="2">
        <f t="shared" si="31"/>
        <v>-1.4856647311097926E-2</v>
      </c>
      <c r="T110" s="2">
        <f t="shared" si="32"/>
        <v>0.9463868679263514</v>
      </c>
      <c r="V110" s="20"/>
      <c r="W110" s="21"/>
      <c r="X110" s="21"/>
      <c r="Y110" s="21"/>
      <c r="Z110" s="2"/>
      <c r="AA110" s="2"/>
      <c r="AC110" s="21"/>
      <c r="AD110" s="21"/>
      <c r="AE110" s="21"/>
      <c r="AF110" s="21"/>
      <c r="AG110" s="2"/>
      <c r="AH110" s="2"/>
    </row>
    <row r="111" spans="8:34">
      <c r="H111" s="136">
        <v>41546</v>
      </c>
      <c r="I111" s="78">
        <v>2394.971</v>
      </c>
      <c r="J111" s="78">
        <v>2302.7067999999999</v>
      </c>
      <c r="K111" s="78">
        <v>1176.9763</v>
      </c>
      <c r="L111" s="78">
        <v>2200.4335000000001</v>
      </c>
      <c r="M111" s="78">
        <v>2572.0401999999999</v>
      </c>
      <c r="O111" s="13">
        <f t="shared" si="27"/>
        <v>41546</v>
      </c>
      <c r="P111" s="2">
        <f t="shared" si="28"/>
        <v>-0.16707235429241152</v>
      </c>
      <c r="Q111" s="2">
        <f t="shared" si="29"/>
        <v>9.2165044447243716E-2</v>
      </c>
      <c r="R111" s="2">
        <f t="shared" si="30"/>
        <v>-0.29261576963691893</v>
      </c>
      <c r="S111" s="2">
        <f t="shared" si="31"/>
        <v>2.2739954105684967E-2</v>
      </c>
      <c r="T111" s="2">
        <f t="shared" si="32"/>
        <v>1.0711443054487475</v>
      </c>
      <c r="V111" s="20"/>
      <c r="W111" s="21"/>
      <c r="X111" s="21"/>
      <c r="Y111" s="21"/>
      <c r="Z111" s="2"/>
      <c r="AA111" s="2"/>
      <c r="AC111" s="21"/>
      <c r="AD111" s="21"/>
      <c r="AE111" s="21"/>
      <c r="AF111" s="21"/>
      <c r="AG111" s="2"/>
      <c r="AH111" s="2"/>
    </row>
    <row r="112" spans="8:34">
      <c r="H112" s="136">
        <v>41553</v>
      </c>
      <c r="I112" s="78">
        <v>2409.0369999999998</v>
      </c>
      <c r="J112" s="78">
        <v>2354.7532000000001</v>
      </c>
      <c r="K112" s="78">
        <v>1180.5755999999999</v>
      </c>
      <c r="L112" s="78">
        <v>2245.605</v>
      </c>
      <c r="M112" s="78">
        <v>2666.5281</v>
      </c>
      <c r="O112" s="13">
        <f t="shared" si="27"/>
        <v>41553</v>
      </c>
      <c r="P112" s="2">
        <f t="shared" si="28"/>
        <v>-0.16218045361197619</v>
      </c>
      <c r="Q112" s="2">
        <f t="shared" si="29"/>
        <v>0.11685045327537558</v>
      </c>
      <c r="R112" s="2">
        <f t="shared" si="30"/>
        <v>-0.29045252466729143</v>
      </c>
      <c r="S112" s="2">
        <f t="shared" si="31"/>
        <v>4.373522519062556E-2</v>
      </c>
      <c r="T112" s="2">
        <f t="shared" si="32"/>
        <v>1.1472310151427916</v>
      </c>
      <c r="V112" s="20"/>
      <c r="W112" s="21"/>
      <c r="X112" s="21"/>
      <c r="Y112" s="21"/>
      <c r="Z112" s="2"/>
      <c r="AA112" s="2"/>
      <c r="AC112" s="21"/>
      <c r="AD112" s="21"/>
      <c r="AE112" s="21"/>
      <c r="AF112" s="21"/>
      <c r="AG112" s="2"/>
      <c r="AH112" s="2"/>
    </row>
    <row r="113" spans="8:34">
      <c r="H113" s="136">
        <v>41560</v>
      </c>
      <c r="I113" s="78">
        <v>2468.5079999999998</v>
      </c>
      <c r="J113" s="78">
        <v>2472.0882000000001</v>
      </c>
      <c r="K113" s="78">
        <v>1259.7603999999999</v>
      </c>
      <c r="L113" s="78">
        <v>2370.7103000000002</v>
      </c>
      <c r="M113" s="78">
        <v>2738.6215000000002</v>
      </c>
      <c r="O113" s="13">
        <f t="shared" si="27"/>
        <v>41560</v>
      </c>
      <c r="P113" s="2">
        <f t="shared" si="28"/>
        <v>-0.14149751422862833</v>
      </c>
      <c r="Q113" s="2">
        <f t="shared" si="29"/>
        <v>0.17250199583833559</v>
      </c>
      <c r="R113" s="2">
        <f t="shared" si="30"/>
        <v>-0.24286101513183644</v>
      </c>
      <c r="S113" s="2">
        <f t="shared" si="31"/>
        <v>0.10188294416526311</v>
      </c>
      <c r="T113" s="2">
        <f t="shared" si="32"/>
        <v>1.2052844759209083</v>
      </c>
      <c r="V113" s="20"/>
      <c r="W113" s="21"/>
      <c r="X113" s="21"/>
      <c r="Y113" s="21"/>
      <c r="Z113" s="2"/>
      <c r="AA113" s="2"/>
      <c r="AC113" s="21"/>
      <c r="AD113" s="21"/>
      <c r="AE113" s="21"/>
      <c r="AF113" s="21"/>
      <c r="AG113" s="2"/>
      <c r="AH113" s="2"/>
    </row>
    <row r="114" spans="8:34">
      <c r="H114" s="136">
        <v>41567</v>
      </c>
      <c r="I114" s="78">
        <v>2426.0540000000001</v>
      </c>
      <c r="J114" s="78">
        <v>2414.6640000000002</v>
      </c>
      <c r="K114" s="78">
        <v>1227.3666000000001</v>
      </c>
      <c r="L114" s="78">
        <v>2319.2930000000001</v>
      </c>
      <c r="M114" s="78">
        <v>2666.5650000000001</v>
      </c>
      <c r="O114" s="13">
        <f t="shared" si="27"/>
        <v>41567</v>
      </c>
      <c r="P114" s="2">
        <f t="shared" si="28"/>
        <v>-0.15626224844497993</v>
      </c>
      <c r="Q114" s="2">
        <f t="shared" si="29"/>
        <v>0.14526591700044467</v>
      </c>
      <c r="R114" s="2">
        <f t="shared" si="30"/>
        <v>-0.26233027996030878</v>
      </c>
      <c r="S114" s="2">
        <f t="shared" si="31"/>
        <v>7.7984686370952128E-2</v>
      </c>
      <c r="T114" s="2">
        <f t="shared" si="32"/>
        <v>1.1472607289959695</v>
      </c>
      <c r="V114" s="20"/>
      <c r="W114" s="21"/>
      <c r="X114" s="21"/>
      <c r="Y114" s="21"/>
      <c r="Z114" s="2"/>
      <c r="AA114" s="2"/>
      <c r="AC114" s="21"/>
      <c r="AD114" s="21"/>
      <c r="AE114" s="21"/>
      <c r="AF114" s="21"/>
      <c r="AG114" s="2"/>
      <c r="AH114" s="2"/>
    </row>
    <row r="115" spans="8:34">
      <c r="H115" s="136">
        <v>41574</v>
      </c>
      <c r="I115" s="78">
        <v>2368.5590000000002</v>
      </c>
      <c r="J115" s="78">
        <v>2244.4158000000002</v>
      </c>
      <c r="K115" s="78">
        <v>1209.3699999999999</v>
      </c>
      <c r="L115" s="78">
        <v>2157.5814999999998</v>
      </c>
      <c r="M115" s="78">
        <v>2409.7887000000001</v>
      </c>
      <c r="O115" s="13">
        <f t="shared" si="27"/>
        <v>41574</v>
      </c>
      <c r="P115" s="2">
        <f t="shared" si="28"/>
        <v>-0.17625797072719451</v>
      </c>
      <c r="Q115" s="2">
        <f t="shared" si="29"/>
        <v>6.4517845678440988E-2</v>
      </c>
      <c r="R115" s="2">
        <f t="shared" si="30"/>
        <v>-0.27314656491027112</v>
      </c>
      <c r="S115" s="2">
        <f t="shared" si="31"/>
        <v>2.8227639186888531E-3</v>
      </c>
      <c r="T115" s="2">
        <f t="shared" si="32"/>
        <v>0.94049072146684964</v>
      </c>
      <c r="V115" s="20"/>
      <c r="W115" s="21"/>
      <c r="X115" s="21"/>
      <c r="Y115" s="21"/>
      <c r="Z115" s="2"/>
      <c r="AA115" s="2"/>
      <c r="AC115" s="21"/>
      <c r="AD115" s="21"/>
      <c r="AE115" s="21"/>
      <c r="AF115" s="21"/>
      <c r="AG115" s="2"/>
      <c r="AH115" s="2"/>
    </row>
    <row r="116" spans="8:34">
      <c r="H116" s="136">
        <v>41581</v>
      </c>
      <c r="I116" s="78">
        <v>2384.96</v>
      </c>
      <c r="J116" s="78">
        <v>2139.8011999999999</v>
      </c>
      <c r="K116" s="78">
        <v>1227.3667</v>
      </c>
      <c r="L116" s="78">
        <v>2045.5547999999999</v>
      </c>
      <c r="M116" s="78">
        <v>2253.0882000000001</v>
      </c>
      <c r="O116" s="13">
        <f t="shared" si="27"/>
        <v>41581</v>
      </c>
      <c r="P116" s="2">
        <f t="shared" si="28"/>
        <v>-0.1705539992314018</v>
      </c>
      <c r="Q116" s="2">
        <f t="shared" si="29"/>
        <v>1.4899540274196266E-2</v>
      </c>
      <c r="R116" s="2">
        <f t="shared" si="30"/>
        <v>-0.26233021985848426</v>
      </c>
      <c r="S116" s="2">
        <f t="shared" si="31"/>
        <v>-4.9246149782457338E-2</v>
      </c>
      <c r="T116" s="2">
        <f t="shared" si="32"/>
        <v>0.81430709951725055</v>
      </c>
      <c r="V116" s="20"/>
      <c r="W116" s="21"/>
      <c r="X116" s="21"/>
      <c r="Y116" s="21"/>
      <c r="Z116" s="2"/>
      <c r="AA116" s="2"/>
      <c r="AC116" s="21"/>
      <c r="AD116" s="21"/>
      <c r="AE116" s="21"/>
      <c r="AF116" s="21"/>
      <c r="AG116" s="2"/>
      <c r="AH116" s="2"/>
    </row>
    <row r="117" spans="8:34">
      <c r="H117" s="136">
        <v>41588</v>
      </c>
      <c r="I117" s="78">
        <v>2307.9450000000002</v>
      </c>
      <c r="J117" s="78">
        <v>2098.759</v>
      </c>
      <c r="K117" s="78">
        <v>1191.3735999999999</v>
      </c>
      <c r="L117" s="78">
        <v>2024.8239000000001</v>
      </c>
      <c r="M117" s="78">
        <v>2158.7318</v>
      </c>
      <c r="O117" s="13">
        <f t="shared" si="27"/>
        <v>41588</v>
      </c>
      <c r="P117" s="2">
        <f t="shared" si="28"/>
        <v>-0.19733842486084363</v>
      </c>
      <c r="Q117" s="2">
        <f t="shared" si="29"/>
        <v>-4.5666185034703988E-3</v>
      </c>
      <c r="R117" s="2">
        <f t="shared" si="30"/>
        <v>-0.28396272965658431</v>
      </c>
      <c r="S117" s="2">
        <f t="shared" si="31"/>
        <v>-5.888166919923099E-2</v>
      </c>
      <c r="T117" s="2">
        <f t="shared" si="32"/>
        <v>0.73832628065499306</v>
      </c>
      <c r="V117" s="20"/>
      <c r="W117" s="21"/>
      <c r="X117" s="21"/>
      <c r="Y117" s="21"/>
      <c r="Z117" s="2"/>
      <c r="AA117" s="2"/>
      <c r="AC117" s="21"/>
      <c r="AD117" s="21"/>
      <c r="AE117" s="21"/>
      <c r="AF117" s="21"/>
      <c r="AG117" s="2"/>
      <c r="AH117" s="2"/>
    </row>
    <row r="118" spans="8:34">
      <c r="H118" s="136">
        <v>41595</v>
      </c>
      <c r="I118" s="78">
        <v>2350.7339999999999</v>
      </c>
      <c r="J118" s="78">
        <v>2175.3380999999999</v>
      </c>
      <c r="K118" s="78">
        <v>1180.5757000000001</v>
      </c>
      <c r="L118" s="78">
        <v>2104.2280000000001</v>
      </c>
      <c r="M118" s="78">
        <v>2273.7874000000002</v>
      </c>
      <c r="O118" s="13">
        <f t="shared" si="27"/>
        <v>41595</v>
      </c>
      <c r="P118" s="2">
        <f t="shared" si="28"/>
        <v>-0.18245718369667852</v>
      </c>
      <c r="Q118" s="2">
        <f t="shared" si="29"/>
        <v>3.1754556278846602E-2</v>
      </c>
      <c r="R118" s="2">
        <f t="shared" si="30"/>
        <v>-0.29045246456546681</v>
      </c>
      <c r="S118" s="2">
        <f t="shared" si="31"/>
        <v>-2.1975420685107272E-2</v>
      </c>
      <c r="T118" s="2">
        <f t="shared" si="32"/>
        <v>0.83097520221927867</v>
      </c>
      <c r="V118" s="20"/>
      <c r="W118" s="21"/>
      <c r="X118" s="21"/>
      <c r="Y118" s="21"/>
      <c r="Z118" s="2"/>
      <c r="AA118" s="2"/>
      <c r="AC118" s="21"/>
      <c r="AD118" s="21"/>
      <c r="AE118" s="21"/>
      <c r="AF118" s="21"/>
      <c r="AG118" s="2"/>
      <c r="AH118" s="2"/>
    </row>
    <row r="119" spans="8:34">
      <c r="H119" s="136">
        <v>41602</v>
      </c>
      <c r="I119" s="78">
        <v>2397.962</v>
      </c>
      <c r="J119" s="78">
        <v>2266.1723999999999</v>
      </c>
      <c r="K119" s="78">
        <v>1198.5724</v>
      </c>
      <c r="L119" s="78">
        <v>2218.1945000000001</v>
      </c>
      <c r="M119" s="78">
        <v>2311.8033</v>
      </c>
      <c r="O119" s="13">
        <f t="shared" si="27"/>
        <v>41602</v>
      </c>
      <c r="P119" s="2">
        <f t="shared" si="28"/>
        <v>-0.16603213852849985</v>
      </c>
      <c r="Q119" s="2">
        <f t="shared" si="29"/>
        <v>7.4836918000640296E-2</v>
      </c>
      <c r="R119" s="2">
        <f t="shared" si="30"/>
        <v>-0.27963611951368006</v>
      </c>
      <c r="S119" s="2">
        <f t="shared" si="31"/>
        <v>3.0995093070289359E-2</v>
      </c>
      <c r="T119" s="2">
        <f t="shared" si="32"/>
        <v>0.86158763774867242</v>
      </c>
      <c r="V119" s="20"/>
      <c r="W119" s="21"/>
      <c r="X119" s="21"/>
      <c r="Y119" s="21"/>
      <c r="Z119" s="2"/>
      <c r="AA119" s="2"/>
      <c r="AC119" s="21"/>
      <c r="AD119" s="21"/>
      <c r="AE119" s="21"/>
      <c r="AF119" s="21"/>
      <c r="AG119" s="2"/>
      <c r="AH119" s="2"/>
    </row>
    <row r="120" spans="8:34">
      <c r="H120" s="136">
        <v>41609</v>
      </c>
      <c r="I120" s="78">
        <v>2438.944</v>
      </c>
      <c r="J120" s="78">
        <v>2359.0731999999998</v>
      </c>
      <c r="K120" s="78">
        <v>1238.1647</v>
      </c>
      <c r="L120" s="78">
        <v>2299.9131000000002</v>
      </c>
      <c r="M120" s="78">
        <v>2448.2624000000001</v>
      </c>
      <c r="O120" s="13">
        <f t="shared" si="27"/>
        <v>41609</v>
      </c>
      <c r="P120" s="2">
        <f t="shared" si="28"/>
        <v>-0.15177933931866039</v>
      </c>
      <c r="Q120" s="2">
        <f t="shared" si="29"/>
        <v>0.11889941278338223</v>
      </c>
      <c r="R120" s="2">
        <f t="shared" si="30"/>
        <v>-0.25584042484777714</v>
      </c>
      <c r="S120" s="2">
        <f t="shared" si="31"/>
        <v>6.8977098531295633E-2</v>
      </c>
      <c r="T120" s="2">
        <f t="shared" si="32"/>
        <v>0.97147180203648609</v>
      </c>
      <c r="V120" s="20"/>
      <c r="W120" s="21"/>
      <c r="X120" s="21"/>
      <c r="Y120" s="21"/>
      <c r="Z120" s="2"/>
      <c r="AA120" s="2"/>
      <c r="AC120" s="21"/>
      <c r="AD120" s="21"/>
      <c r="AE120" s="21"/>
      <c r="AF120" s="21"/>
      <c r="AG120" s="2"/>
      <c r="AH120" s="2"/>
    </row>
    <row r="121" spans="8:34">
      <c r="H121" s="136">
        <v>41616</v>
      </c>
      <c r="I121" s="78">
        <v>2452.2869999999998</v>
      </c>
      <c r="J121" s="78">
        <v>2229.4322999999999</v>
      </c>
      <c r="K121" s="78">
        <v>1220.1681000000001</v>
      </c>
      <c r="L121" s="78">
        <v>2178.5488999999998</v>
      </c>
      <c r="M121" s="78">
        <v>2248.5598</v>
      </c>
      <c r="O121" s="13">
        <f t="shared" si="27"/>
        <v>41616</v>
      </c>
      <c r="P121" s="2">
        <f t="shared" si="28"/>
        <v>-0.14713888497634209</v>
      </c>
      <c r="Q121" s="2">
        <f t="shared" si="29"/>
        <v>5.7411228829315597E-2</v>
      </c>
      <c r="R121" s="2">
        <f t="shared" si="30"/>
        <v>-0.26665670979773926</v>
      </c>
      <c r="S121" s="2">
        <f t="shared" si="31"/>
        <v>1.2568206220724187E-2</v>
      </c>
      <c r="T121" s="2">
        <f t="shared" si="32"/>
        <v>0.81066058968711863</v>
      </c>
      <c r="V121" s="20"/>
      <c r="W121" s="21"/>
      <c r="X121" s="21"/>
      <c r="Y121" s="21"/>
      <c r="Z121" s="2"/>
      <c r="AA121" s="2"/>
      <c r="AC121" s="21"/>
      <c r="AD121" s="21"/>
      <c r="AE121" s="21"/>
      <c r="AF121" s="21"/>
      <c r="AG121" s="2"/>
      <c r="AH121" s="2"/>
    </row>
    <row r="122" spans="8:34">
      <c r="H122" s="136">
        <v>41623</v>
      </c>
      <c r="I122" s="78">
        <v>2406.6390000000001</v>
      </c>
      <c r="J122" s="78">
        <v>2240.1433000000002</v>
      </c>
      <c r="K122" s="78">
        <v>1198.5723</v>
      </c>
      <c r="L122" s="78">
        <v>2171.7997</v>
      </c>
      <c r="M122" s="78">
        <v>2344.3762999999999</v>
      </c>
      <c r="O122" s="13">
        <f t="shared" si="27"/>
        <v>41623</v>
      </c>
      <c r="P122" s="2">
        <f t="shared" si="28"/>
        <v>-0.1630144346891611</v>
      </c>
      <c r="Q122" s="2">
        <f t="shared" si="29"/>
        <v>6.2491415239098513E-2</v>
      </c>
      <c r="R122" s="2">
        <f t="shared" si="30"/>
        <v>-0.27963617961550458</v>
      </c>
      <c r="S122" s="2">
        <f t="shared" si="31"/>
        <v>9.4312441183703744E-3</v>
      </c>
      <c r="T122" s="2">
        <f t="shared" si="32"/>
        <v>0.88781715914627024</v>
      </c>
      <c r="V122" s="20"/>
      <c r="W122" s="21"/>
      <c r="X122" s="21"/>
      <c r="Y122" s="21"/>
      <c r="Z122" s="2"/>
      <c r="AA122" s="2"/>
      <c r="AC122" s="21"/>
      <c r="AD122" s="21"/>
      <c r="AE122" s="21"/>
      <c r="AF122" s="21"/>
      <c r="AG122" s="2"/>
      <c r="AH122" s="2"/>
    </row>
    <row r="123" spans="8:34">
      <c r="H123" s="136">
        <v>41630</v>
      </c>
      <c r="I123" s="78">
        <v>2278.136</v>
      </c>
      <c r="J123" s="78">
        <v>2129.4735999999998</v>
      </c>
      <c r="K123" s="78">
        <v>1151.7811999999999</v>
      </c>
      <c r="L123" s="78">
        <v>2065.1046000000001</v>
      </c>
      <c r="M123" s="78">
        <v>2213.7098999999998</v>
      </c>
      <c r="O123" s="13">
        <f t="shared" si="27"/>
        <v>41630</v>
      </c>
      <c r="P123" s="2">
        <f t="shared" si="28"/>
        <v>-0.20770545652464989</v>
      </c>
      <c r="Q123" s="2">
        <f t="shared" si="29"/>
        <v>1.0001199020748919E-2</v>
      </c>
      <c r="R123" s="2">
        <f t="shared" si="30"/>
        <v>-0.30775848442431175</v>
      </c>
      <c r="S123" s="2">
        <f t="shared" si="31"/>
        <v>-4.0159594085693251E-2</v>
      </c>
      <c r="T123" s="2">
        <f t="shared" si="32"/>
        <v>0.78259758665533918</v>
      </c>
      <c r="V123" s="20"/>
      <c r="W123" s="21"/>
      <c r="X123" s="21"/>
      <c r="Y123" s="21"/>
      <c r="Z123" s="2"/>
      <c r="AA123" s="2"/>
      <c r="AC123" s="21"/>
      <c r="AD123" s="21"/>
      <c r="AE123" s="21"/>
      <c r="AF123" s="21"/>
      <c r="AG123" s="2"/>
      <c r="AH123" s="2"/>
    </row>
    <row r="124" spans="8:34">
      <c r="H124" s="136">
        <v>41637</v>
      </c>
      <c r="I124" s="78">
        <v>2303.4780000000001</v>
      </c>
      <c r="J124" s="78">
        <v>2149.2174</v>
      </c>
      <c r="K124" s="78">
        <v>1151.7810999999999</v>
      </c>
      <c r="L124" s="78">
        <v>2068.6691999999998</v>
      </c>
      <c r="M124" s="78">
        <v>2296.9366</v>
      </c>
      <c r="O124" s="13">
        <f t="shared" si="27"/>
        <v>41637</v>
      </c>
      <c r="P124" s="2">
        <f t="shared" si="28"/>
        <v>-0.19889196675900267</v>
      </c>
      <c r="Q124" s="2">
        <f t="shared" si="29"/>
        <v>1.9365607986995936E-2</v>
      </c>
      <c r="R124" s="2">
        <f t="shared" si="30"/>
        <v>-0.30775854452613627</v>
      </c>
      <c r="S124" s="2">
        <f t="shared" si="31"/>
        <v>-3.8502802894137211E-2</v>
      </c>
      <c r="T124" s="2">
        <f t="shared" si="32"/>
        <v>0.84961617593177885</v>
      </c>
      <c r="V124" s="20"/>
      <c r="W124" s="21"/>
      <c r="X124" s="21"/>
      <c r="Y124" s="21"/>
      <c r="Z124" s="2"/>
      <c r="AA124" s="2"/>
      <c r="AC124" s="21"/>
      <c r="AD124" s="21"/>
      <c r="AE124" s="21"/>
      <c r="AF124" s="21"/>
      <c r="AG124" s="2"/>
      <c r="AH124" s="2"/>
    </row>
    <row r="125" spans="8:34">
      <c r="H125" s="136">
        <v>41644</v>
      </c>
      <c r="I125" s="78">
        <v>2290.779</v>
      </c>
      <c r="J125" s="78">
        <v>2203.8096</v>
      </c>
      <c r="K125" s="78">
        <v>1140.9830999999999</v>
      </c>
      <c r="L125" s="78">
        <v>2131.1320999999998</v>
      </c>
      <c r="M125" s="78">
        <v>2362.3193999999999</v>
      </c>
      <c r="O125" s="13">
        <f t="shared" si="27"/>
        <v>41644</v>
      </c>
      <c r="P125" s="2">
        <f t="shared" si="28"/>
        <v>-0.20330844953597194</v>
      </c>
      <c r="Q125" s="2">
        <f t="shared" si="29"/>
        <v>4.5258480036304505E-2</v>
      </c>
      <c r="R125" s="2">
        <f t="shared" si="30"/>
        <v>-0.31424833953684339</v>
      </c>
      <c r="S125" s="2">
        <f t="shared" si="31"/>
        <v>-9.470658328392334E-3</v>
      </c>
      <c r="T125" s="2">
        <f t="shared" si="32"/>
        <v>0.90226590274953788</v>
      </c>
      <c r="V125" s="20"/>
      <c r="W125" s="21"/>
      <c r="X125" s="21"/>
      <c r="Y125" s="21"/>
      <c r="Z125" s="2"/>
      <c r="AA125" s="2"/>
      <c r="AC125" s="21"/>
      <c r="AD125" s="21"/>
      <c r="AE125" s="21"/>
      <c r="AF125" s="21"/>
      <c r="AG125" s="2"/>
      <c r="AH125" s="2"/>
    </row>
    <row r="126" spans="8:34">
      <c r="H126" s="136">
        <v>41651</v>
      </c>
      <c r="I126" s="78">
        <v>2204.8510000000001</v>
      </c>
      <c r="J126" s="78">
        <v>2138.1235999999999</v>
      </c>
      <c r="K126" s="78">
        <v>1079.7947999999999</v>
      </c>
      <c r="L126" s="78">
        <v>2045.9758999999999</v>
      </c>
      <c r="M126" s="78">
        <v>2395.9011</v>
      </c>
      <c r="O126" s="13">
        <f t="shared" si="27"/>
        <v>41651</v>
      </c>
      <c r="P126" s="2">
        <f t="shared" si="28"/>
        <v>-0.23319265554112256</v>
      </c>
      <c r="Q126" s="2">
        <f t="shared" si="29"/>
        <v>1.4103860998586848E-2</v>
      </c>
      <c r="R126" s="2">
        <f t="shared" si="30"/>
        <v>-0.35102362422416067</v>
      </c>
      <c r="S126" s="2">
        <f t="shared" si="31"/>
        <v>-4.9050426623964194E-2</v>
      </c>
      <c r="T126" s="2">
        <f t="shared" si="32"/>
        <v>0.92930768332601899</v>
      </c>
      <c r="V126" s="20"/>
      <c r="W126" s="21"/>
      <c r="X126" s="21"/>
      <c r="Y126" s="21"/>
      <c r="Z126" s="2"/>
      <c r="AA126" s="2"/>
      <c r="AC126" s="21"/>
      <c r="AD126" s="21"/>
      <c r="AE126" s="21"/>
      <c r="AF126" s="21"/>
      <c r="AG126" s="2"/>
      <c r="AH126" s="2"/>
    </row>
    <row r="127" spans="8:34">
      <c r="H127" s="136">
        <v>41658</v>
      </c>
      <c r="I127" s="78">
        <v>2178.4879999999998</v>
      </c>
      <c r="J127" s="78">
        <v>2157.4580000000001</v>
      </c>
      <c r="K127" s="78">
        <v>1076.1955</v>
      </c>
      <c r="L127" s="78">
        <v>2056.7008999999998</v>
      </c>
      <c r="M127" s="78">
        <v>2451.5484000000001</v>
      </c>
      <c r="O127" s="13">
        <f t="shared" si="27"/>
        <v>41658</v>
      </c>
      <c r="P127" s="2">
        <f t="shared" si="28"/>
        <v>-0.24236123066115089</v>
      </c>
      <c r="Q127" s="2">
        <f t="shared" si="29"/>
        <v>2.3274093107755522E-2</v>
      </c>
      <c r="R127" s="2">
        <f t="shared" si="30"/>
        <v>-0.35318686919378817</v>
      </c>
      <c r="S127" s="2">
        <f t="shared" si="31"/>
        <v>-4.4065551594665076E-2</v>
      </c>
      <c r="T127" s="2">
        <f t="shared" si="32"/>
        <v>0.97411786495093988</v>
      </c>
      <c r="V127" s="20"/>
      <c r="W127" s="21"/>
      <c r="X127" s="21"/>
      <c r="Y127" s="21"/>
      <c r="Z127" s="2"/>
      <c r="AA127" s="2"/>
      <c r="AC127" s="21"/>
      <c r="AD127" s="21"/>
      <c r="AE127" s="21"/>
      <c r="AF127" s="21"/>
      <c r="AG127" s="2"/>
      <c r="AH127" s="2"/>
    </row>
    <row r="128" spans="8:34">
      <c r="H128" s="136">
        <v>41665</v>
      </c>
      <c r="I128" s="78">
        <v>2245.6779999999999</v>
      </c>
      <c r="J128" s="78">
        <v>2316.8321000000001</v>
      </c>
      <c r="K128" s="78">
        <v>1090.5927999999999</v>
      </c>
      <c r="L128" s="78">
        <v>2225.7372999999998</v>
      </c>
      <c r="M128" s="78">
        <v>2668.2937000000002</v>
      </c>
      <c r="O128" s="13">
        <f t="shared" si="27"/>
        <v>41665</v>
      </c>
      <c r="P128" s="2">
        <f t="shared" si="28"/>
        <v>-0.21899376253101777</v>
      </c>
      <c r="Q128" s="2">
        <f t="shared" si="29"/>
        <v>9.8864620312625773E-2</v>
      </c>
      <c r="R128" s="2">
        <f t="shared" si="30"/>
        <v>-0.34453382921345355</v>
      </c>
      <c r="S128" s="2">
        <f t="shared" si="31"/>
        <v>3.4500912685300644E-2</v>
      </c>
      <c r="T128" s="2">
        <f t="shared" si="32"/>
        <v>1.1486527706758896</v>
      </c>
      <c r="V128" s="20"/>
      <c r="W128" s="21"/>
      <c r="X128" s="21"/>
      <c r="Y128" s="21"/>
      <c r="Z128" s="2"/>
      <c r="AA128" s="2"/>
      <c r="AC128" s="21"/>
      <c r="AD128" s="21"/>
      <c r="AE128" s="21"/>
      <c r="AF128" s="21"/>
      <c r="AG128" s="2"/>
      <c r="AH128" s="2"/>
    </row>
    <row r="129" spans="8:34">
      <c r="H129" s="136">
        <v>41672</v>
      </c>
      <c r="I129" s="78">
        <v>2202.4499999999998</v>
      </c>
      <c r="J129" s="78">
        <v>2348.4225999999999</v>
      </c>
      <c r="K129" s="78">
        <v>1079.7947999999999</v>
      </c>
      <c r="L129" s="78">
        <v>2236.0410999999999</v>
      </c>
      <c r="M129" s="78">
        <v>2803.5774999999999</v>
      </c>
      <c r="O129" s="13">
        <f t="shared" si="27"/>
        <v>41672</v>
      </c>
      <c r="P129" s="2">
        <f t="shared" si="28"/>
        <v>-0.23402767996410889</v>
      </c>
      <c r="Q129" s="2">
        <f t="shared" si="29"/>
        <v>0.11384787386301709</v>
      </c>
      <c r="R129" s="2">
        <f t="shared" si="30"/>
        <v>-0.35102362422416067</v>
      </c>
      <c r="S129" s="2">
        <f t="shared" si="31"/>
        <v>3.9290018077085653E-2</v>
      </c>
      <c r="T129" s="2">
        <f t="shared" si="32"/>
        <v>1.257590520556108</v>
      </c>
      <c r="V129" s="20"/>
      <c r="W129" s="21"/>
      <c r="X129" s="21"/>
      <c r="Y129" s="21"/>
      <c r="Z129" s="2"/>
      <c r="AA129" s="2"/>
      <c r="AC129" s="21"/>
      <c r="AD129" s="21"/>
      <c r="AE129" s="21"/>
      <c r="AF129" s="21"/>
      <c r="AG129" s="2"/>
      <c r="AH129" s="2"/>
    </row>
    <row r="130" spans="8:34">
      <c r="H130" s="136">
        <v>41679</v>
      </c>
      <c r="I130" s="78">
        <v>2212.4830000000002</v>
      </c>
      <c r="J130" s="78">
        <v>2418.1556</v>
      </c>
      <c r="K130" s="78">
        <v>1090.5926999999999</v>
      </c>
      <c r="L130" s="78">
        <v>2304.1871999999998</v>
      </c>
      <c r="M130" s="78">
        <v>2902.6107999999999</v>
      </c>
      <c r="O130" s="13">
        <f t="shared" si="27"/>
        <v>41679</v>
      </c>
      <c r="P130" s="2">
        <f t="shared" si="28"/>
        <v>-0.23053838382257541</v>
      </c>
      <c r="Q130" s="2">
        <f t="shared" si="29"/>
        <v>0.14692196955094383</v>
      </c>
      <c r="R130" s="2">
        <f t="shared" si="30"/>
        <v>-0.34453388931527806</v>
      </c>
      <c r="S130" s="2">
        <f t="shared" si="31"/>
        <v>7.0963658378635941E-2</v>
      </c>
      <c r="T130" s="2">
        <f t="shared" si="32"/>
        <v>1.3373374293893359</v>
      </c>
      <c r="V130" s="20"/>
      <c r="W130" s="21"/>
      <c r="X130" s="21"/>
      <c r="Y130" s="21"/>
      <c r="Z130" s="2"/>
      <c r="AA130" s="2"/>
      <c r="AC130" s="21"/>
      <c r="AD130" s="21"/>
      <c r="AE130" s="21"/>
      <c r="AF130" s="21"/>
      <c r="AG130" s="2"/>
      <c r="AH130" s="2"/>
    </row>
    <row r="131" spans="8:34">
      <c r="H131" s="136">
        <v>41686</v>
      </c>
      <c r="I131" s="78">
        <v>2295.5749999999998</v>
      </c>
      <c r="J131" s="78">
        <v>2454.0450999999998</v>
      </c>
      <c r="K131" s="78">
        <v>1121.5161000000001</v>
      </c>
      <c r="L131" s="78">
        <v>2370.3274999999999</v>
      </c>
      <c r="M131" s="78">
        <v>2815.8939999999998</v>
      </c>
      <c r="O131" s="13">
        <f t="shared" si="27"/>
        <v>41686</v>
      </c>
      <c r="P131" s="2">
        <f t="shared" si="28"/>
        <v>-0.20164048738160201</v>
      </c>
      <c r="Q131" s="2">
        <f t="shared" si="29"/>
        <v>0.16394422238951156</v>
      </c>
      <c r="R131" s="2">
        <f t="shared" si="30"/>
        <v>-0.32594836171441655</v>
      </c>
      <c r="S131" s="2">
        <f t="shared" si="31"/>
        <v>0.1017050224719096</v>
      </c>
      <c r="T131" s="2">
        <f t="shared" si="32"/>
        <v>1.2675084249644679</v>
      </c>
      <c r="V131" s="20"/>
      <c r="W131" s="21"/>
      <c r="X131" s="21"/>
      <c r="Y131" s="21"/>
      <c r="Z131" s="2"/>
      <c r="AA131" s="2"/>
      <c r="AC131" s="21"/>
      <c r="AD131" s="21"/>
      <c r="AE131" s="21"/>
      <c r="AF131" s="21"/>
      <c r="AG131" s="2"/>
      <c r="AH131" s="2"/>
    </row>
    <row r="132" spans="8:34">
      <c r="H132" s="136">
        <v>41693</v>
      </c>
      <c r="I132" s="78">
        <v>2264.2939999999999</v>
      </c>
      <c r="J132" s="78">
        <v>2484.6660999999999</v>
      </c>
      <c r="K132" s="78">
        <v>1156.8973000000001</v>
      </c>
      <c r="L132" s="78">
        <v>2393.4209999999998</v>
      </c>
      <c r="M132" s="78">
        <v>2854.4380000000001</v>
      </c>
      <c r="O132" s="13">
        <f t="shared" ref="O132:O156" si="33">H132</f>
        <v>41693</v>
      </c>
      <c r="P132" s="2">
        <f t="shared" si="28"/>
        <v>-0.2125194540519203</v>
      </c>
      <c r="Q132" s="2">
        <f t="shared" si="29"/>
        <v>0.17846764579105767</v>
      </c>
      <c r="R132" s="2">
        <f t="shared" si="30"/>
        <v>-0.30468361498049989</v>
      </c>
      <c r="S132" s="2">
        <f t="shared" si="31"/>
        <v>0.11243865524478802</v>
      </c>
      <c r="T132" s="2">
        <f t="shared" si="32"/>
        <v>1.2985461148533028</v>
      </c>
      <c r="V132" s="20"/>
      <c r="W132" s="21"/>
      <c r="X132" s="21"/>
      <c r="Y132" s="21"/>
      <c r="Z132" s="2"/>
      <c r="AA132" s="2"/>
      <c r="AC132" s="21"/>
      <c r="AD132" s="21"/>
      <c r="AE132" s="21"/>
      <c r="AF132" s="21"/>
      <c r="AG132" s="2"/>
      <c r="AH132" s="2"/>
    </row>
    <row r="133" spans="8:34">
      <c r="H133" s="136">
        <v>41700</v>
      </c>
      <c r="I133" s="78">
        <v>2178.971</v>
      </c>
      <c r="J133" s="78">
        <v>2369.819</v>
      </c>
      <c r="K133" s="78">
        <v>1126.4799</v>
      </c>
      <c r="L133" s="78">
        <v>2322.1084999999998</v>
      </c>
      <c r="M133" s="78">
        <v>2548.3116</v>
      </c>
      <c r="O133" s="13">
        <f t="shared" si="33"/>
        <v>41700</v>
      </c>
      <c r="P133" s="2">
        <f t="shared" ref="P133:P156" si="34">I133/I$4-1</f>
        <v>-0.24219325198713892</v>
      </c>
      <c r="Q133" s="2">
        <f t="shared" ref="Q133:Q156" si="35">J133/J$4-1</f>
        <v>0.12399610470031308</v>
      </c>
      <c r="R133" s="2">
        <f t="shared" ref="R133:R156" si="36">K133/K$4-1</f>
        <v>-0.3229650273493353</v>
      </c>
      <c r="S133" s="2">
        <f t="shared" ref="S133:S156" si="37">L133/L$4-1</f>
        <v>7.929330321430772E-2</v>
      </c>
      <c r="T133" s="2">
        <f t="shared" ref="T133:T156" si="38">M133/M$4-1</f>
        <v>1.0520367678736076</v>
      </c>
      <c r="V133" s="20"/>
      <c r="W133" s="21"/>
      <c r="X133" s="21"/>
      <c r="Y133" s="21"/>
      <c r="Z133" s="2"/>
      <c r="AA133" s="2"/>
      <c r="AC133" s="21"/>
      <c r="AD133" s="21"/>
      <c r="AE133" s="21"/>
      <c r="AF133" s="21"/>
      <c r="AG133" s="2"/>
      <c r="AH133" s="2"/>
    </row>
    <row r="134" spans="8:34">
      <c r="H134" s="136">
        <v>41707</v>
      </c>
      <c r="I134" s="78">
        <v>2168.3580000000002</v>
      </c>
      <c r="J134" s="78">
        <v>2437.7447000000002</v>
      </c>
      <c r="K134" s="78">
        <v>1187.8178</v>
      </c>
      <c r="L134" s="78">
        <v>2385.0167999999999</v>
      </c>
      <c r="M134" s="78">
        <v>2601.1932999999999</v>
      </c>
      <c r="O134" s="13">
        <f t="shared" si="33"/>
        <v>41707</v>
      </c>
      <c r="P134" s="2">
        <f t="shared" si="34"/>
        <v>-0.24588426165025989</v>
      </c>
      <c r="Q134" s="2">
        <f t="shared" si="35"/>
        <v>0.15621300489777212</v>
      </c>
      <c r="R134" s="2">
        <f t="shared" si="36"/>
        <v>-0.28609983033254938</v>
      </c>
      <c r="S134" s="2">
        <f t="shared" si="37"/>
        <v>0.10853246534071004</v>
      </c>
      <c r="T134" s="2">
        <f t="shared" si="38"/>
        <v>1.0946199404917683</v>
      </c>
      <c r="V134" s="20"/>
      <c r="W134" s="21"/>
      <c r="X134" s="21"/>
      <c r="Y134" s="21"/>
      <c r="Z134" s="2"/>
      <c r="AA134" s="2"/>
      <c r="AC134" s="21"/>
      <c r="AD134" s="21"/>
      <c r="AE134" s="21"/>
      <c r="AF134" s="21"/>
      <c r="AG134" s="2"/>
      <c r="AH134" s="2"/>
    </row>
    <row r="135" spans="8:34">
      <c r="H135" s="136">
        <v>41714</v>
      </c>
      <c r="I135" s="78">
        <v>2122.8359999999998</v>
      </c>
      <c r="J135" s="78">
        <v>2302.0371</v>
      </c>
      <c r="K135" s="78">
        <v>1126.1039000000001</v>
      </c>
      <c r="L135" s="78">
        <v>2245.4641999999999</v>
      </c>
      <c r="M135" s="78">
        <v>2477.0315999999998</v>
      </c>
      <c r="O135" s="13">
        <f t="shared" si="33"/>
        <v>41714</v>
      </c>
      <c r="P135" s="2">
        <f t="shared" si="34"/>
        <v>-0.26171599083942387</v>
      </c>
      <c r="Q135" s="2">
        <f t="shared" si="35"/>
        <v>9.1847408293884492E-2</v>
      </c>
      <c r="R135" s="2">
        <f t="shared" si="36"/>
        <v>-0.32319101020949692</v>
      </c>
      <c r="S135" s="2">
        <f t="shared" si="37"/>
        <v>4.3669782728702478E-2</v>
      </c>
      <c r="T135" s="2">
        <f t="shared" si="38"/>
        <v>0.99463830027096756</v>
      </c>
      <c r="V135" s="20"/>
      <c r="W135" s="21"/>
      <c r="X135" s="21"/>
      <c r="Y135" s="21"/>
      <c r="Z135" s="2"/>
      <c r="AA135" s="2"/>
      <c r="AC135" s="21"/>
      <c r="AD135" s="21"/>
      <c r="AE135" s="21"/>
      <c r="AF135" s="21"/>
      <c r="AG135" s="2"/>
      <c r="AH135" s="2"/>
    </row>
    <row r="136" spans="8:34">
      <c r="H136" s="136">
        <v>41721</v>
      </c>
      <c r="I136" s="78">
        <v>2158.7979999999998</v>
      </c>
      <c r="J136" s="78">
        <v>2364.9497000000001</v>
      </c>
      <c r="K136" s="78">
        <v>1140.0393999999999</v>
      </c>
      <c r="L136" s="78">
        <v>2314.2240000000002</v>
      </c>
      <c r="M136" s="78">
        <v>2535.3119000000002</v>
      </c>
      <c r="O136" s="13">
        <f t="shared" si="33"/>
        <v>41721</v>
      </c>
      <c r="P136" s="2">
        <f t="shared" si="34"/>
        <v>-0.24920905693711926</v>
      </c>
      <c r="Q136" s="2">
        <f t="shared" si="35"/>
        <v>0.12168661429930894</v>
      </c>
      <c r="R136" s="2">
        <f t="shared" si="36"/>
        <v>-0.31481552045475458</v>
      </c>
      <c r="S136" s="2">
        <f t="shared" si="37"/>
        <v>7.562866478367769E-2</v>
      </c>
      <c r="T136" s="2">
        <f t="shared" si="38"/>
        <v>1.0415687142920413</v>
      </c>
      <c r="V136" s="20"/>
      <c r="W136" s="21"/>
      <c r="X136" s="21"/>
      <c r="Y136" s="21"/>
      <c r="Z136" s="2"/>
      <c r="AA136" s="2"/>
      <c r="AC136" s="21"/>
      <c r="AD136" s="21"/>
      <c r="AE136" s="21"/>
      <c r="AF136" s="21"/>
      <c r="AG136" s="2"/>
      <c r="AH136" s="2"/>
    </row>
    <row r="137" spans="8:34">
      <c r="H137" s="136">
        <v>41728</v>
      </c>
      <c r="I137" s="78">
        <v>2151.9650000000001</v>
      </c>
      <c r="J137" s="78">
        <v>2240.1324</v>
      </c>
      <c r="K137" s="78">
        <v>1124.9690000000001</v>
      </c>
      <c r="L137" s="78">
        <v>2189.6446000000001</v>
      </c>
      <c r="M137" s="78">
        <v>2358.1480000000001</v>
      </c>
      <c r="O137" s="13">
        <f t="shared" si="33"/>
        <v>41728</v>
      </c>
      <c r="P137" s="2">
        <f t="shared" si="34"/>
        <v>-0.25158545089058248</v>
      </c>
      <c r="Q137" s="2">
        <f t="shared" si="35"/>
        <v>6.2486245410710017E-2</v>
      </c>
      <c r="R137" s="2">
        <f t="shared" si="36"/>
        <v>-0.32387310581587325</v>
      </c>
      <c r="S137" s="2">
        <f t="shared" si="37"/>
        <v>1.7725378981805484E-2</v>
      </c>
      <c r="T137" s="2">
        <f t="shared" si="38"/>
        <v>0.89890686840950362</v>
      </c>
      <c r="V137" s="20"/>
      <c r="W137" s="21"/>
      <c r="X137" s="21"/>
      <c r="Y137" s="21"/>
      <c r="Z137" s="2"/>
      <c r="AA137" s="2"/>
      <c r="AC137" s="21"/>
      <c r="AD137" s="21"/>
      <c r="AE137" s="21"/>
      <c r="AF137" s="21"/>
      <c r="AG137" s="2"/>
      <c r="AH137" s="2"/>
    </row>
    <row r="138" spans="8:34">
      <c r="H138" s="136">
        <v>41735</v>
      </c>
      <c r="I138" s="78">
        <v>2185.4720000000002</v>
      </c>
      <c r="J138" s="78">
        <v>2290.7345999999998</v>
      </c>
      <c r="K138" s="78">
        <v>1121.1306</v>
      </c>
      <c r="L138" s="78">
        <v>2251.8935000000001</v>
      </c>
      <c r="M138" s="78">
        <v>2396.4618</v>
      </c>
      <c r="O138" s="13">
        <f t="shared" si="33"/>
        <v>41735</v>
      </c>
      <c r="P138" s="2">
        <f t="shared" si="34"/>
        <v>-0.2399323216356879</v>
      </c>
      <c r="Q138" s="2">
        <f t="shared" si="35"/>
        <v>8.6486675692206694E-2</v>
      </c>
      <c r="R138" s="2">
        <f t="shared" si="36"/>
        <v>-0.32618005424790686</v>
      </c>
      <c r="S138" s="2">
        <f t="shared" si="37"/>
        <v>4.6658058442070605E-2</v>
      </c>
      <c r="T138" s="2">
        <f t="shared" si="38"/>
        <v>0.92975918894870135</v>
      </c>
      <c r="V138" s="20"/>
      <c r="W138" s="21"/>
      <c r="X138" s="21"/>
      <c r="Y138" s="21"/>
      <c r="Z138" s="2"/>
      <c r="AA138" s="2"/>
      <c r="AC138" s="21"/>
      <c r="AD138" s="21"/>
      <c r="AE138" s="21"/>
      <c r="AF138" s="21"/>
      <c r="AG138" s="2"/>
      <c r="AH138" s="2"/>
    </row>
    <row r="139" spans="8:34">
      <c r="H139" s="136">
        <v>41742</v>
      </c>
      <c r="I139" s="78">
        <v>2270.6660000000002</v>
      </c>
      <c r="J139" s="78">
        <v>2362.0987</v>
      </c>
      <c r="K139" s="78">
        <v>1150.5731000000001</v>
      </c>
      <c r="L139" s="78">
        <v>2332.1286</v>
      </c>
      <c r="M139" s="78">
        <v>2439.8507</v>
      </c>
      <c r="O139" s="13">
        <f t="shared" si="33"/>
        <v>41742</v>
      </c>
      <c r="P139" s="2">
        <f t="shared" si="34"/>
        <v>-0.21030338756992584</v>
      </c>
      <c r="Q139" s="2">
        <f t="shared" si="35"/>
        <v>0.12033439588326078</v>
      </c>
      <c r="R139" s="2">
        <f t="shared" si="36"/>
        <v>-0.30848457456623013</v>
      </c>
      <c r="S139" s="2">
        <f t="shared" si="37"/>
        <v>8.3950547622800187E-2</v>
      </c>
      <c r="T139" s="2">
        <f t="shared" si="38"/>
        <v>0.96469825139208187</v>
      </c>
      <c r="V139" s="20"/>
      <c r="W139" s="21"/>
      <c r="X139" s="21"/>
      <c r="Y139" s="21"/>
      <c r="Z139" s="2"/>
      <c r="AA139" s="2"/>
      <c r="AC139" s="21"/>
      <c r="AD139" s="21"/>
      <c r="AE139" s="21"/>
      <c r="AF139" s="21"/>
      <c r="AG139" s="2"/>
      <c r="AH139" s="2"/>
    </row>
    <row r="140" spans="8:34">
      <c r="H140" s="136">
        <v>41749</v>
      </c>
      <c r="I140" s="78">
        <v>2224.4789999999998</v>
      </c>
      <c r="J140" s="78">
        <v>2385.6163999999999</v>
      </c>
      <c r="K140" s="78">
        <v>1144.7942</v>
      </c>
      <c r="L140" s="78">
        <v>2359.0176000000001</v>
      </c>
      <c r="M140" s="78">
        <v>2470.5147999999999</v>
      </c>
      <c r="O140" s="13">
        <f t="shared" si="33"/>
        <v>41749</v>
      </c>
      <c r="P140" s="2">
        <f t="shared" si="34"/>
        <v>-0.22636639174504802</v>
      </c>
      <c r="Q140" s="2">
        <f t="shared" si="35"/>
        <v>0.13148875121230086</v>
      </c>
      <c r="R140" s="2">
        <f t="shared" si="36"/>
        <v>-0.31195779890290132</v>
      </c>
      <c r="S140" s="2">
        <f t="shared" si="37"/>
        <v>9.6448291647306394E-2</v>
      </c>
      <c r="T140" s="2">
        <f t="shared" si="38"/>
        <v>0.98939062443380599</v>
      </c>
      <c r="V140" s="20"/>
      <c r="W140" s="21"/>
      <c r="X140" s="21"/>
      <c r="Y140" s="21"/>
      <c r="Z140" s="2"/>
      <c r="AA140" s="2"/>
      <c r="AC140" s="21"/>
      <c r="AD140" s="21"/>
      <c r="AE140" s="21"/>
      <c r="AF140" s="21"/>
      <c r="AG140" s="2"/>
      <c r="AH140" s="2"/>
    </row>
    <row r="141" spans="8:34">
      <c r="H141" s="136">
        <v>41756</v>
      </c>
      <c r="I141" s="78">
        <v>2167.826</v>
      </c>
      <c r="J141" s="78">
        <v>2218.5679</v>
      </c>
      <c r="K141" s="78">
        <v>1123.0618999999999</v>
      </c>
      <c r="L141" s="78">
        <v>2171.3647000000001</v>
      </c>
      <c r="M141" s="78">
        <v>2310.8078</v>
      </c>
      <c r="O141" s="13">
        <f t="shared" si="33"/>
        <v>41756</v>
      </c>
      <c r="P141" s="2">
        <f t="shared" si="34"/>
        <v>-0.24606928163902664</v>
      </c>
      <c r="Q141" s="2">
        <f t="shared" si="35"/>
        <v>5.2258285385151204E-2</v>
      </c>
      <c r="R141" s="2">
        <f t="shared" si="36"/>
        <v>-0.32501930771112431</v>
      </c>
      <c r="S141" s="2">
        <f t="shared" si="37"/>
        <v>9.2290603759233036E-3</v>
      </c>
      <c r="T141" s="2">
        <f t="shared" si="38"/>
        <v>0.86078600791564175</v>
      </c>
      <c r="V141" s="20"/>
      <c r="W141" s="21"/>
      <c r="X141" s="21"/>
      <c r="Y141" s="21"/>
      <c r="Z141" s="2"/>
      <c r="AA141" s="2"/>
      <c r="AC141" s="21"/>
      <c r="AD141" s="21"/>
      <c r="AE141" s="21"/>
      <c r="AF141" s="21"/>
      <c r="AG141" s="2"/>
      <c r="AH141" s="2"/>
    </row>
    <row r="142" spans="8:34">
      <c r="H142" s="136">
        <v>41763</v>
      </c>
      <c r="I142" s="78">
        <v>2158.6590000000001</v>
      </c>
      <c r="J142" s="78">
        <v>2222.1552000000001</v>
      </c>
      <c r="K142" s="78">
        <v>1158.7552000000001</v>
      </c>
      <c r="L142" s="78">
        <v>2142.6731</v>
      </c>
      <c r="M142" s="78">
        <v>2395.0374000000002</v>
      </c>
      <c r="O142" s="13">
        <f t="shared" si="33"/>
        <v>41763</v>
      </c>
      <c r="P142" s="2">
        <f t="shared" si="34"/>
        <v>-0.24925739862591345</v>
      </c>
      <c r="Q142" s="2">
        <f t="shared" si="35"/>
        <v>5.3959728080307023E-2</v>
      </c>
      <c r="R142" s="2">
        <f t="shared" si="36"/>
        <v>-0.30356698318290853</v>
      </c>
      <c r="S142" s="2">
        <f t="shared" si="37"/>
        <v>-4.1065144856750058E-3</v>
      </c>
      <c r="T142" s="2">
        <f t="shared" si="38"/>
        <v>0.92861218590081696</v>
      </c>
      <c r="V142" s="20"/>
      <c r="W142" s="21"/>
      <c r="X142" s="21"/>
      <c r="Y142" s="21"/>
      <c r="Z142" s="2"/>
      <c r="AA142" s="2"/>
      <c r="AC142" s="21"/>
      <c r="AD142" s="21"/>
      <c r="AE142" s="21"/>
      <c r="AF142" s="21"/>
      <c r="AG142" s="2"/>
      <c r="AH142" s="2"/>
    </row>
    <row r="143" spans="8:34">
      <c r="H143" s="136">
        <v>41770</v>
      </c>
      <c r="I143" s="78">
        <v>2133.9110000000001</v>
      </c>
      <c r="J143" s="78">
        <v>2190.8658</v>
      </c>
      <c r="K143" s="78">
        <v>1172.5814</v>
      </c>
      <c r="L143" s="78">
        <v>2112.7150999999999</v>
      </c>
      <c r="M143" s="78">
        <v>2323.9222</v>
      </c>
      <c r="O143" s="13">
        <f t="shared" si="33"/>
        <v>41770</v>
      </c>
      <c r="P143" s="2">
        <f t="shared" si="34"/>
        <v>-0.25786430592290011</v>
      </c>
      <c r="Q143" s="2">
        <f t="shared" si="35"/>
        <v>3.9119285110438939E-2</v>
      </c>
      <c r="R143" s="2">
        <f t="shared" si="36"/>
        <v>-0.29525718472235662</v>
      </c>
      <c r="S143" s="2">
        <f t="shared" si="37"/>
        <v>-1.8030699672411221E-2</v>
      </c>
      <c r="T143" s="2">
        <f t="shared" si="38"/>
        <v>0.87134642407063678</v>
      </c>
      <c r="V143" s="20"/>
      <c r="W143" s="21"/>
      <c r="X143" s="21"/>
      <c r="Y143" s="21"/>
      <c r="Z143" s="2"/>
      <c r="AA143" s="2"/>
      <c r="AC143" s="21"/>
      <c r="AD143" s="21"/>
      <c r="AE143" s="21"/>
      <c r="AF143" s="21"/>
      <c r="AG143" s="2"/>
      <c r="AH143" s="2"/>
    </row>
    <row r="144" spans="8:34">
      <c r="H144" s="136">
        <v>41777</v>
      </c>
      <c r="I144" s="78">
        <v>2145.9520000000002</v>
      </c>
      <c r="J144" s="78">
        <v>2175.1513</v>
      </c>
      <c r="K144" s="78">
        <v>1177.1020000000001</v>
      </c>
      <c r="L144" s="78">
        <v>2109.2961</v>
      </c>
      <c r="M144" s="78">
        <v>2246.1363999999999</v>
      </c>
      <c r="O144" s="13">
        <f t="shared" si="33"/>
        <v>41777</v>
      </c>
      <c r="P144" s="2">
        <f t="shared" si="34"/>
        <v>-0.25367666365835284</v>
      </c>
      <c r="Q144" s="2">
        <f t="shared" si="35"/>
        <v>3.1665957751972673E-2</v>
      </c>
      <c r="R144" s="2">
        <f t="shared" si="36"/>
        <v>-0.29254022164350846</v>
      </c>
      <c r="S144" s="2">
        <f t="shared" si="37"/>
        <v>-1.9619817409024187E-2</v>
      </c>
      <c r="T144" s="2">
        <f t="shared" si="38"/>
        <v>0.80870913841904568</v>
      </c>
      <c r="V144" s="20"/>
      <c r="W144" s="21"/>
      <c r="X144" s="21"/>
      <c r="Y144" s="21"/>
      <c r="Z144" s="2"/>
      <c r="AA144" s="2"/>
      <c r="AC144" s="21"/>
      <c r="AD144" s="21"/>
      <c r="AE144" s="21"/>
      <c r="AF144" s="21"/>
      <c r="AG144" s="2"/>
      <c r="AH144" s="2"/>
    </row>
    <row r="145" spans="8:34">
      <c r="H145" s="136">
        <v>41784</v>
      </c>
      <c r="I145" s="78">
        <v>2148.4140000000002</v>
      </c>
      <c r="J145" s="78">
        <v>2251.9059999999999</v>
      </c>
      <c r="K145" s="78">
        <v>1173.9565</v>
      </c>
      <c r="L145" s="78">
        <v>2202.1712000000002</v>
      </c>
      <c r="M145" s="78">
        <v>2308.9679999999998</v>
      </c>
      <c r="O145" s="13">
        <f t="shared" si="33"/>
        <v>41784</v>
      </c>
      <c r="P145" s="2">
        <f t="shared" si="34"/>
        <v>-0.25282042453740639</v>
      </c>
      <c r="Q145" s="2">
        <f t="shared" si="35"/>
        <v>6.8070418943920741E-2</v>
      </c>
      <c r="R145" s="2">
        <f t="shared" si="36"/>
        <v>-0.29443072453350472</v>
      </c>
      <c r="S145" s="2">
        <f t="shared" si="37"/>
        <v>2.3547620057984497E-2</v>
      </c>
      <c r="T145" s="2">
        <f t="shared" si="38"/>
        <v>0.85930450257479785</v>
      </c>
      <c r="V145" s="20"/>
      <c r="W145" s="21"/>
      <c r="X145" s="21"/>
      <c r="Y145" s="21"/>
      <c r="Z145" s="2"/>
      <c r="AA145" s="2"/>
      <c r="AC145" s="21"/>
      <c r="AD145" s="21"/>
      <c r="AE145" s="21"/>
      <c r="AF145" s="21"/>
      <c r="AG145" s="2"/>
      <c r="AH145" s="2"/>
    </row>
    <row r="146" spans="8:34">
      <c r="H146" s="136">
        <v>41791</v>
      </c>
      <c r="I146" s="78">
        <v>2156.4639999999999</v>
      </c>
      <c r="J146" s="78">
        <v>2316.1008000000002</v>
      </c>
      <c r="K146" s="78">
        <v>1190.0208</v>
      </c>
      <c r="L146" s="78">
        <v>2269.1873000000001</v>
      </c>
      <c r="M146" s="78">
        <v>2379.0724</v>
      </c>
      <c r="O146" s="13">
        <f t="shared" si="33"/>
        <v>41791</v>
      </c>
      <c r="P146" s="2">
        <f t="shared" si="34"/>
        <v>-0.25002077997054284</v>
      </c>
      <c r="Q146" s="2">
        <f t="shared" si="35"/>
        <v>9.8517767514429977E-2</v>
      </c>
      <c r="R146" s="2">
        <f t="shared" si="36"/>
        <v>-0.28477578713857021</v>
      </c>
      <c r="S146" s="2">
        <f t="shared" si="37"/>
        <v>5.4696047419384941E-2</v>
      </c>
      <c r="T146" s="2">
        <f t="shared" si="38"/>
        <v>0.91575631419380032</v>
      </c>
      <c r="V146" s="20"/>
      <c r="W146" s="21"/>
      <c r="X146" s="21"/>
      <c r="Y146" s="21"/>
      <c r="Z146" s="2"/>
      <c r="AA146" s="2"/>
      <c r="AC146" s="21"/>
      <c r="AD146" s="21"/>
      <c r="AE146" s="21"/>
      <c r="AF146" s="21"/>
      <c r="AG146" s="2"/>
      <c r="AH146" s="2"/>
    </row>
    <row r="147" spans="8:34">
      <c r="H147" s="136">
        <v>41798</v>
      </c>
      <c r="I147" s="78">
        <v>2134.7159999999999</v>
      </c>
      <c r="J147" s="78">
        <v>2289.1642000000002</v>
      </c>
      <c r="K147" s="78">
        <v>1168.6637000000001</v>
      </c>
      <c r="L147" s="78">
        <v>2255.8242</v>
      </c>
      <c r="M147" s="78">
        <v>2315.2512000000002</v>
      </c>
      <c r="O147" s="13">
        <f t="shared" si="33"/>
        <v>41798</v>
      </c>
      <c r="P147" s="2">
        <f t="shared" si="34"/>
        <v>-0.25758434146621378</v>
      </c>
      <c r="Q147" s="2">
        <f t="shared" si="35"/>
        <v>8.5741840967351823E-2</v>
      </c>
      <c r="R147" s="2">
        <f t="shared" si="36"/>
        <v>-0.29761179390122749</v>
      </c>
      <c r="S147" s="2">
        <f t="shared" si="37"/>
        <v>4.8485009330431206E-2</v>
      </c>
      <c r="T147" s="2">
        <f t="shared" si="38"/>
        <v>0.86436407120051229</v>
      </c>
      <c r="V147" s="20"/>
      <c r="W147" s="21"/>
      <c r="X147" s="21"/>
      <c r="Y147" s="21"/>
      <c r="Z147" s="2"/>
      <c r="AA147" s="2"/>
      <c r="AC147" s="21"/>
      <c r="AD147" s="21"/>
      <c r="AE147" s="21"/>
      <c r="AF147" s="21"/>
      <c r="AG147" s="2"/>
      <c r="AH147" s="2"/>
    </row>
    <row r="148" spans="8:34">
      <c r="H148" s="136">
        <v>41805</v>
      </c>
      <c r="I148" s="78">
        <v>2176.2420000000002</v>
      </c>
      <c r="J148" s="78">
        <v>2346.9141</v>
      </c>
      <c r="K148" s="78">
        <v>1164.4272000000001</v>
      </c>
      <c r="L148" s="78">
        <v>2330.0419999999999</v>
      </c>
      <c r="M148" s="78">
        <v>2349.9861000000001</v>
      </c>
      <c r="O148" s="13">
        <f t="shared" si="33"/>
        <v>41805</v>
      </c>
      <c r="P148" s="2">
        <f t="shared" si="34"/>
        <v>-0.24314234888440234</v>
      </c>
      <c r="Q148" s="2">
        <f t="shared" si="35"/>
        <v>0.11313239807185305</v>
      </c>
      <c r="R148" s="2">
        <f t="shared" si="36"/>
        <v>-0.30015800769663958</v>
      </c>
      <c r="S148" s="2">
        <f t="shared" si="37"/>
        <v>8.2980716365351759E-2</v>
      </c>
      <c r="T148" s="2">
        <f t="shared" si="38"/>
        <v>0.89233447008282041</v>
      </c>
      <c r="V148" s="20"/>
      <c r="W148" s="21"/>
      <c r="X148" s="21"/>
      <c r="Y148" s="21"/>
      <c r="Z148" s="2"/>
      <c r="AA148" s="2"/>
      <c r="AC148" s="21"/>
      <c r="AD148" s="21"/>
      <c r="AE148" s="21"/>
      <c r="AF148" s="21"/>
      <c r="AG148" s="2"/>
      <c r="AH148" s="2"/>
    </row>
    <row r="149" spans="8:34">
      <c r="H149" s="136">
        <v>41812</v>
      </c>
      <c r="I149" s="78">
        <v>2136.7289999999998</v>
      </c>
      <c r="J149" s="78">
        <v>2321.4773</v>
      </c>
      <c r="K149" s="78">
        <v>1172.5198</v>
      </c>
      <c r="L149" s="78">
        <v>2268.5214000000001</v>
      </c>
      <c r="M149" s="78">
        <v>2415.9661999999998</v>
      </c>
      <c r="O149" s="13">
        <f t="shared" si="33"/>
        <v>41812</v>
      </c>
      <c r="P149" s="2">
        <f t="shared" si="34"/>
        <v>-0.25688425643353108</v>
      </c>
      <c r="Q149" s="2">
        <f t="shared" si="35"/>
        <v>0.10106782093915201</v>
      </c>
      <c r="R149" s="2">
        <f t="shared" si="36"/>
        <v>-0.29529420744625545</v>
      </c>
      <c r="S149" s="2">
        <f t="shared" si="37"/>
        <v>5.4386543616866456E-2</v>
      </c>
      <c r="T149" s="2">
        <f t="shared" si="38"/>
        <v>0.94546517480039771</v>
      </c>
      <c r="V149" s="20"/>
      <c r="W149" s="21"/>
      <c r="X149" s="21"/>
      <c r="Y149" s="21"/>
      <c r="Z149" s="2"/>
      <c r="AA149" s="2"/>
      <c r="AC149" s="21"/>
      <c r="AD149" s="21"/>
      <c r="AE149" s="21"/>
      <c r="AF149" s="21"/>
      <c r="AG149" s="2"/>
      <c r="AH149" s="2"/>
    </row>
    <row r="150" spans="8:34">
      <c r="H150" s="136">
        <v>41819</v>
      </c>
      <c r="I150" s="78">
        <v>2150.2579999999998</v>
      </c>
      <c r="J150" s="78">
        <v>2423.8168000000001</v>
      </c>
      <c r="K150" s="78">
        <v>1227.5684000000001</v>
      </c>
      <c r="L150" s="78">
        <v>2375.5329000000002</v>
      </c>
      <c r="M150" s="78">
        <v>2497.8559</v>
      </c>
      <c r="O150" s="13">
        <f t="shared" si="33"/>
        <v>41819</v>
      </c>
      <c r="P150" s="2">
        <f t="shared" si="34"/>
        <v>-0.2521791146515312</v>
      </c>
      <c r="Q150" s="2">
        <f t="shared" si="35"/>
        <v>0.14960705509879779</v>
      </c>
      <c r="R150" s="2">
        <f t="shared" si="36"/>
        <v>-0.26220899447844537</v>
      </c>
      <c r="S150" s="2">
        <f t="shared" si="37"/>
        <v>0.10412444144417199</v>
      </c>
      <c r="T150" s="2">
        <f t="shared" si="38"/>
        <v>1.0114071401825511</v>
      </c>
      <c r="V150" s="20"/>
      <c r="W150" s="21"/>
      <c r="X150" s="21"/>
      <c r="Y150" s="21"/>
      <c r="Z150" s="2"/>
      <c r="AA150" s="2"/>
      <c r="AC150" s="21"/>
      <c r="AD150" s="21"/>
      <c r="AE150" s="21"/>
      <c r="AF150" s="21"/>
      <c r="AG150" s="2"/>
      <c r="AH150" s="2"/>
    </row>
    <row r="151" spans="8:34">
      <c r="H151" s="136">
        <v>41826</v>
      </c>
      <c r="I151" s="78">
        <v>2178.6950000000002</v>
      </c>
      <c r="J151" s="78">
        <v>2513.1992</v>
      </c>
      <c r="K151" s="78">
        <v>1230.4782</v>
      </c>
      <c r="L151" s="78">
        <v>2434.4479000000001</v>
      </c>
      <c r="M151" s="78">
        <v>2714.4758999999999</v>
      </c>
      <c r="O151" s="13">
        <f t="shared" si="33"/>
        <v>41826</v>
      </c>
      <c r="P151" s="2">
        <f t="shared" si="34"/>
        <v>-0.24228923980085992</v>
      </c>
      <c r="Q151" s="2">
        <f t="shared" si="35"/>
        <v>0.19200078619335192</v>
      </c>
      <c r="R151" s="2">
        <f t="shared" si="36"/>
        <v>-0.26046015158882185</v>
      </c>
      <c r="S151" s="2">
        <f t="shared" si="37"/>
        <v>0.13150755681490978</v>
      </c>
      <c r="T151" s="2">
        <f t="shared" si="38"/>
        <v>1.1858411476472503</v>
      </c>
      <c r="V151" s="20"/>
      <c r="W151" s="21"/>
      <c r="X151" s="21"/>
      <c r="Y151" s="21"/>
      <c r="Z151" s="2"/>
      <c r="AA151" s="2"/>
      <c r="AC151" s="21"/>
      <c r="AD151" s="21"/>
      <c r="AE151" s="21"/>
      <c r="AF151" s="21"/>
      <c r="AG151" s="2"/>
      <c r="AH151" s="2"/>
    </row>
    <row r="152" spans="8:34">
      <c r="H152" s="136">
        <v>41833</v>
      </c>
      <c r="I152" s="78">
        <v>2148.009</v>
      </c>
      <c r="J152" s="78">
        <v>2499.6504</v>
      </c>
      <c r="K152" s="78">
        <v>1258.2625</v>
      </c>
      <c r="L152" s="78">
        <v>2445.0841999999998</v>
      </c>
      <c r="M152" s="78">
        <v>2594.3942999999999</v>
      </c>
      <c r="O152" s="13">
        <f t="shared" si="33"/>
        <v>41833</v>
      </c>
      <c r="P152" s="2">
        <f t="shared" si="34"/>
        <v>-0.25296127622058406</v>
      </c>
      <c r="Q152" s="2">
        <f t="shared" si="35"/>
        <v>0.18557464207712893</v>
      </c>
      <c r="R152" s="2">
        <f t="shared" si="36"/>
        <v>-0.24376128036118794</v>
      </c>
      <c r="S152" s="2">
        <f t="shared" si="37"/>
        <v>0.1364512049523583</v>
      </c>
      <c r="T152" s="2">
        <f t="shared" si="38"/>
        <v>1.0891450221243391</v>
      </c>
      <c r="V152" s="20"/>
      <c r="W152" s="21"/>
      <c r="X152" s="21"/>
      <c r="Y152" s="21"/>
      <c r="Z152" s="2"/>
      <c r="AA152" s="2"/>
      <c r="AC152" s="21"/>
      <c r="AD152" s="21"/>
      <c r="AE152" s="21"/>
      <c r="AF152" s="21"/>
      <c r="AG152" s="2"/>
      <c r="AH152" s="2"/>
    </row>
    <row r="153" spans="8:34">
      <c r="H153" s="136">
        <v>41840</v>
      </c>
      <c r="I153" s="78">
        <v>2164.1439999999998</v>
      </c>
      <c r="J153" s="78">
        <v>2436.6039999999998</v>
      </c>
      <c r="K153" s="78">
        <v>1240.4229</v>
      </c>
      <c r="L153" s="78">
        <v>2411.0255999999999</v>
      </c>
      <c r="M153" s="78">
        <v>2429.1138999999998</v>
      </c>
      <c r="O153" s="13">
        <f t="shared" si="33"/>
        <v>41840</v>
      </c>
      <c r="P153" s="2">
        <f t="shared" si="34"/>
        <v>-0.24734981471917483</v>
      </c>
      <c r="Q153" s="2">
        <f t="shared" si="35"/>
        <v>0.15567197524249798</v>
      </c>
      <c r="R153" s="2">
        <f t="shared" si="36"/>
        <v>-0.2544832054466678</v>
      </c>
      <c r="S153" s="2">
        <f t="shared" si="37"/>
        <v>0.12062110102015411</v>
      </c>
      <c r="T153" s="2">
        <f t="shared" si="38"/>
        <v>0.95605240589606577</v>
      </c>
      <c r="V153" s="20"/>
      <c r="W153" s="21"/>
      <c r="X153" s="21"/>
      <c r="Y153" s="21"/>
      <c r="Z153" s="2"/>
      <c r="AA153" s="2"/>
      <c r="AC153" s="21"/>
      <c r="AD153" s="21"/>
      <c r="AE153" s="21"/>
      <c r="AF153" s="21"/>
      <c r="AG153" s="2"/>
      <c r="AH153" s="2"/>
    </row>
    <row r="154" spans="8:34">
      <c r="H154" s="136">
        <v>41847</v>
      </c>
      <c r="I154" s="78">
        <v>2260.4540000000002</v>
      </c>
      <c r="J154" s="78">
        <v>2418.7082999999998</v>
      </c>
      <c r="K154" s="78">
        <v>1283.1224999999999</v>
      </c>
      <c r="L154" s="78">
        <v>2394.3883999999998</v>
      </c>
      <c r="M154" s="78">
        <v>2357.6489999999999</v>
      </c>
      <c r="O154" s="13">
        <f t="shared" si="33"/>
        <v>41847</v>
      </c>
      <c r="P154" s="2">
        <f t="shared" si="34"/>
        <v>-0.21385493667760425</v>
      </c>
      <c r="Q154" s="2">
        <f t="shared" si="35"/>
        <v>0.14718411305096124</v>
      </c>
      <c r="R154" s="2">
        <f t="shared" si="36"/>
        <v>-0.22881996678773187</v>
      </c>
      <c r="S154" s="2">
        <f t="shared" si="37"/>
        <v>0.11288829329638173</v>
      </c>
      <c r="T154" s="2">
        <f t="shared" si="38"/>
        <v>0.89850504692614597</v>
      </c>
      <c r="V154" s="20"/>
      <c r="W154" s="21"/>
      <c r="X154" s="21"/>
      <c r="Y154" s="21"/>
      <c r="Z154" s="2"/>
      <c r="AA154" s="2"/>
      <c r="AC154" s="21"/>
      <c r="AD154" s="21"/>
      <c r="AE154" s="21"/>
      <c r="AF154" s="21"/>
      <c r="AG154" s="2"/>
      <c r="AH154" s="2"/>
    </row>
    <row r="155" spans="8:34">
      <c r="H155" s="136">
        <v>41854</v>
      </c>
      <c r="I155" s="78">
        <v>2329.402</v>
      </c>
      <c r="J155" s="78">
        <v>2458.8483999999999</v>
      </c>
      <c r="K155" s="78">
        <v>1276.5856000000001</v>
      </c>
      <c r="L155" s="78">
        <v>2440.6282000000001</v>
      </c>
      <c r="M155" s="78">
        <v>2402.6605</v>
      </c>
      <c r="O155" s="13">
        <f t="shared" si="33"/>
        <v>41854</v>
      </c>
      <c r="P155" s="2">
        <f t="shared" si="34"/>
        <v>-0.18987606790790035</v>
      </c>
      <c r="Q155" s="2">
        <f t="shared" si="35"/>
        <v>0.16622240924247667</v>
      </c>
      <c r="R155" s="2">
        <f t="shared" si="36"/>
        <v>-0.232748762954197</v>
      </c>
      <c r="S155" s="2">
        <f t="shared" si="37"/>
        <v>0.13438009976535992</v>
      </c>
      <c r="T155" s="2">
        <f t="shared" si="38"/>
        <v>0.93475071365589102</v>
      </c>
      <c r="V155" s="20"/>
      <c r="W155" s="21"/>
      <c r="X155" s="21"/>
      <c r="Y155" s="21"/>
      <c r="Z155" s="2"/>
      <c r="AA155" s="2"/>
      <c r="AC155" s="21"/>
      <c r="AD155" s="21"/>
      <c r="AE155" s="21"/>
      <c r="AF155" s="21"/>
      <c r="AG155" s="2"/>
      <c r="AH155" s="2"/>
    </row>
    <row r="156" spans="8:34">
      <c r="H156" s="136">
        <v>41861</v>
      </c>
      <c r="I156" s="78">
        <v>2331.134</v>
      </c>
      <c r="J156" s="78">
        <v>2526.7833000000001</v>
      </c>
      <c r="K156" s="78">
        <v>1289.4033999999999</v>
      </c>
      <c r="L156" s="78">
        <v>2510.8964000000001</v>
      </c>
      <c r="M156" s="78">
        <v>2481.6828</v>
      </c>
      <c r="O156" s="66">
        <f t="shared" si="33"/>
        <v>41861</v>
      </c>
      <c r="P156" s="2">
        <f t="shared" si="34"/>
        <v>-0.18927370959860745</v>
      </c>
      <c r="Q156" s="2">
        <f t="shared" si="35"/>
        <v>0.19844367296481402</v>
      </c>
      <c r="R156" s="2">
        <f t="shared" si="36"/>
        <v>-0.22504503129201503</v>
      </c>
      <c r="S156" s="2">
        <f t="shared" si="37"/>
        <v>0.16704007137690335</v>
      </c>
      <c r="T156" s="2">
        <f t="shared" si="38"/>
        <v>0.99838369522766524</v>
      </c>
      <c r="V156" s="20"/>
      <c r="W156" s="21"/>
      <c r="X156" s="21"/>
      <c r="Y156" s="21"/>
      <c r="Z156" s="2"/>
      <c r="AA156" s="2"/>
      <c r="AC156" s="21"/>
      <c r="AD156" s="21"/>
      <c r="AE156" s="21"/>
      <c r="AF156" s="21"/>
      <c r="AG156" s="2"/>
      <c r="AH156" s="2"/>
    </row>
    <row r="157" spans="8:34">
      <c r="H157" s="163">
        <v>41862</v>
      </c>
      <c r="I157" s="78">
        <v>2365.3490000000002</v>
      </c>
      <c r="J157" s="78">
        <v>2558.7770999999998</v>
      </c>
      <c r="K157" s="78">
        <v>1303.8445999999999</v>
      </c>
      <c r="L157" s="78">
        <v>2544.6239999999998</v>
      </c>
      <c r="M157" s="78">
        <v>2508.6006000000002</v>
      </c>
      <c r="N157" s="1"/>
      <c r="O157" s="1"/>
      <c r="P157" s="21"/>
      <c r="Q157" s="21"/>
      <c r="R157" s="21"/>
      <c r="S157" s="21"/>
      <c r="T157" s="21"/>
      <c r="W157" s="14"/>
      <c r="X157" s="14"/>
      <c r="Y157" s="14"/>
      <c r="AC157" s="21"/>
      <c r="AD157" s="21"/>
      <c r="AE157" s="21"/>
      <c r="AF157" s="21"/>
    </row>
    <row r="158" spans="8:34" ht="14.25">
      <c r="H158"/>
      <c r="I158" s="155"/>
      <c r="J158" s="155"/>
      <c r="K158" s="155"/>
      <c r="L158" s="155"/>
      <c r="M158" s="155"/>
      <c r="N158" s="1"/>
      <c r="O158" s="1"/>
      <c r="P158" s="21"/>
      <c r="Q158" s="21"/>
      <c r="R158" s="21"/>
      <c r="S158" s="21"/>
      <c r="T158" s="21"/>
      <c r="W158" s="14"/>
      <c r="X158" s="14"/>
      <c r="Y158" s="14"/>
      <c r="AC158" s="21"/>
      <c r="AD158" s="21"/>
      <c r="AE158" s="21"/>
      <c r="AF158" s="21"/>
    </row>
    <row r="159" spans="8:34" ht="14.25">
      <c r="H159" s="155"/>
      <c r="I159" s="155"/>
      <c r="J159" s="155"/>
      <c r="K159" s="155"/>
      <c r="L159" s="155"/>
      <c r="M159" s="155"/>
      <c r="N159" s="1"/>
      <c r="O159" s="1"/>
      <c r="P159" s="21"/>
      <c r="Q159" s="21"/>
      <c r="R159" s="21"/>
      <c r="S159" s="21"/>
      <c r="T159" s="21"/>
      <c r="W159" s="14"/>
      <c r="X159" s="14"/>
      <c r="Y159" s="14"/>
      <c r="AC159" s="21"/>
      <c r="AD159" s="21"/>
      <c r="AE159" s="21"/>
      <c r="AF159" s="21"/>
    </row>
    <row r="160" spans="8:34" ht="14.25">
      <c r="H160" s="156"/>
      <c r="I160" s="159"/>
      <c r="J160" s="159"/>
      <c r="K160" s="159"/>
      <c r="L160" s="159"/>
      <c r="M160" s="159"/>
      <c r="N160" s="1"/>
      <c r="O160" s="1"/>
      <c r="P160" s="21"/>
      <c r="Q160" s="21"/>
      <c r="R160" s="21"/>
      <c r="S160" s="21"/>
      <c r="T160" s="21"/>
      <c r="W160" s="14"/>
      <c r="X160" s="14"/>
      <c r="Y160" s="14"/>
      <c r="AC160" s="21"/>
      <c r="AD160" s="21"/>
      <c r="AE160" s="21"/>
      <c r="AF160" s="21"/>
    </row>
    <row r="161" spans="8:32">
      <c r="H161" s="157"/>
      <c r="I161" s="160"/>
      <c r="J161" s="160"/>
      <c r="K161" s="160"/>
      <c r="L161" s="160"/>
      <c r="M161" s="160"/>
      <c r="N161" s="1"/>
      <c r="O161" s="1"/>
      <c r="P161" s="21"/>
      <c r="Q161" s="21"/>
      <c r="R161" s="21"/>
      <c r="S161" s="21"/>
      <c r="T161" s="21"/>
      <c r="W161" s="14"/>
      <c r="X161" s="14"/>
      <c r="Y161" s="14"/>
      <c r="AC161" s="21"/>
      <c r="AD161" s="21"/>
      <c r="AE161" s="21"/>
      <c r="AF161" s="21"/>
    </row>
    <row r="162" spans="8:32">
      <c r="H162" s="157"/>
      <c r="I162" s="160"/>
      <c r="J162" s="160"/>
      <c r="K162" s="160"/>
      <c r="L162" s="160"/>
      <c r="M162" s="160"/>
      <c r="N162" s="1"/>
      <c r="O162" s="1"/>
      <c r="P162" s="21"/>
      <c r="Q162" s="21"/>
      <c r="R162" s="21"/>
      <c r="S162" s="21"/>
      <c r="T162" s="21"/>
      <c r="W162" s="14"/>
      <c r="X162" s="14"/>
      <c r="Y162" s="14"/>
      <c r="AC162" s="21"/>
      <c r="AD162" s="21"/>
      <c r="AE162" s="21"/>
      <c r="AF162" s="21"/>
    </row>
    <row r="163" spans="8:32">
      <c r="H163" s="158"/>
      <c r="I163" s="161"/>
      <c r="J163" s="161"/>
      <c r="K163" s="161"/>
      <c r="L163" s="161"/>
      <c r="M163" s="161"/>
      <c r="O163" s="13"/>
      <c r="P163" s="21"/>
      <c r="Q163" s="21"/>
      <c r="R163" s="21"/>
      <c r="S163" s="21"/>
      <c r="T163" s="21"/>
      <c r="W163" s="14"/>
      <c r="X163" s="14"/>
      <c r="Y163" s="14"/>
      <c r="AC163" s="21"/>
      <c r="AD163" s="21"/>
      <c r="AE163" s="21"/>
      <c r="AF163" s="21"/>
    </row>
    <row r="164" spans="8:32">
      <c r="H164" s="158"/>
      <c r="I164" s="161"/>
      <c r="J164" s="161"/>
      <c r="K164" s="161"/>
      <c r="L164" s="161"/>
      <c r="M164" s="161"/>
      <c r="O164" s="13"/>
      <c r="P164" s="21"/>
      <c r="Q164" s="21"/>
      <c r="R164" s="21"/>
      <c r="S164" s="21"/>
      <c r="T164" s="21"/>
      <c r="W164" s="14"/>
      <c r="X164" s="14"/>
      <c r="Y164" s="14"/>
      <c r="AC164" s="21"/>
      <c r="AD164" s="21"/>
      <c r="AE164" s="21"/>
      <c r="AF164" s="21"/>
    </row>
    <row r="165" spans="8:32">
      <c r="H165" s="158"/>
      <c r="I165" s="161"/>
      <c r="J165" s="161"/>
      <c r="K165" s="161"/>
      <c r="L165" s="161"/>
      <c r="M165" s="161"/>
      <c r="O165" s="13"/>
      <c r="P165" s="21"/>
      <c r="Q165" s="21"/>
      <c r="R165" s="21"/>
      <c r="S165" s="21"/>
      <c r="T165" s="21"/>
      <c r="W165" s="14"/>
      <c r="X165" s="14"/>
      <c r="Y165" s="14"/>
      <c r="AC165" s="21"/>
      <c r="AD165" s="21"/>
      <c r="AE165" s="21"/>
      <c r="AF165" s="21"/>
    </row>
    <row r="166" spans="8:32">
      <c r="H166" s="158"/>
      <c r="I166" s="161"/>
      <c r="J166" s="161"/>
      <c r="K166" s="161"/>
      <c r="L166" s="161"/>
      <c r="M166" s="161"/>
      <c r="O166" s="13"/>
      <c r="P166" s="21"/>
      <c r="Q166" s="21"/>
      <c r="R166" s="21"/>
      <c r="S166" s="21"/>
      <c r="T166" s="21"/>
      <c r="W166" s="14"/>
      <c r="X166" s="14"/>
      <c r="Y166" s="14"/>
      <c r="AC166" s="21"/>
      <c r="AD166" s="21"/>
      <c r="AE166" s="21"/>
      <c r="AF166" s="21"/>
    </row>
    <row r="167" spans="8:32">
      <c r="H167" s="158"/>
      <c r="I167" s="161"/>
      <c r="J167" s="161"/>
      <c r="K167" s="161"/>
      <c r="L167" s="161"/>
      <c r="M167" s="161"/>
      <c r="O167" s="13"/>
      <c r="P167" s="21"/>
      <c r="Q167" s="21"/>
      <c r="R167" s="21"/>
      <c r="S167" s="21"/>
      <c r="T167" s="21"/>
      <c r="W167" s="14"/>
      <c r="X167" s="14"/>
      <c r="Y167" s="14"/>
      <c r="AC167" s="21"/>
      <c r="AD167" s="21"/>
      <c r="AE167" s="21"/>
      <c r="AF167" s="21"/>
    </row>
    <row r="168" spans="8:32">
      <c r="H168" s="158"/>
      <c r="I168" s="161"/>
      <c r="J168" s="161"/>
      <c r="K168" s="161"/>
      <c r="L168" s="161"/>
      <c r="M168" s="161"/>
      <c r="O168" s="13"/>
      <c r="P168" s="21"/>
      <c r="Q168" s="21"/>
      <c r="R168" s="21"/>
      <c r="S168" s="21"/>
      <c r="T168" s="21"/>
      <c r="W168" s="14"/>
      <c r="X168" s="14"/>
      <c r="Y168" s="14"/>
      <c r="AC168" s="21"/>
      <c r="AD168" s="21"/>
      <c r="AE168" s="21"/>
      <c r="AF168" s="21"/>
    </row>
    <row r="169" spans="8:32">
      <c r="H169" s="158"/>
      <c r="I169" s="161"/>
      <c r="J169" s="161"/>
      <c r="K169" s="161"/>
      <c r="L169" s="161"/>
      <c r="M169" s="161"/>
      <c r="O169" s="13"/>
      <c r="P169" s="21"/>
      <c r="Q169" s="21"/>
      <c r="R169" s="21"/>
      <c r="S169" s="21"/>
      <c r="T169" s="21"/>
      <c r="W169" s="14"/>
      <c r="X169" s="14"/>
      <c r="Y169" s="14"/>
      <c r="AC169" s="21"/>
      <c r="AD169" s="21"/>
      <c r="AE169" s="21"/>
      <c r="AF169" s="21"/>
    </row>
    <row r="170" spans="8:32">
      <c r="H170" s="158"/>
      <c r="I170" s="161"/>
      <c r="J170" s="161"/>
      <c r="K170" s="161"/>
      <c r="L170" s="161"/>
      <c r="M170" s="161"/>
      <c r="O170" s="13"/>
      <c r="P170" s="21"/>
      <c r="Q170" s="21"/>
      <c r="R170" s="21"/>
      <c r="S170" s="21"/>
      <c r="T170" s="21"/>
      <c r="W170" s="14"/>
      <c r="X170" s="14"/>
      <c r="Y170" s="14"/>
      <c r="AC170" s="21"/>
      <c r="AD170" s="21"/>
      <c r="AE170" s="21"/>
      <c r="AF170" s="21"/>
    </row>
    <row r="171" spans="8:32">
      <c r="H171" s="158"/>
      <c r="I171" s="161"/>
      <c r="J171" s="161"/>
      <c r="K171" s="161"/>
      <c r="L171" s="161"/>
      <c r="M171" s="161"/>
      <c r="O171" s="13"/>
      <c r="P171" s="21"/>
      <c r="Q171" s="21"/>
      <c r="R171" s="21"/>
      <c r="S171" s="21"/>
      <c r="T171" s="21"/>
      <c r="W171" s="14"/>
      <c r="X171" s="14"/>
      <c r="Y171" s="14"/>
      <c r="AC171" s="21"/>
      <c r="AD171" s="21"/>
      <c r="AE171" s="21"/>
      <c r="AF171" s="21"/>
    </row>
    <row r="172" spans="8:32">
      <c r="H172" s="158"/>
      <c r="I172" s="161"/>
      <c r="J172" s="161"/>
      <c r="K172" s="161"/>
      <c r="L172" s="161"/>
      <c r="M172" s="161"/>
      <c r="O172" s="13"/>
      <c r="P172" s="21"/>
      <c r="Q172" s="21"/>
      <c r="R172" s="21"/>
      <c r="S172" s="21"/>
      <c r="T172" s="21"/>
      <c r="W172" s="14"/>
      <c r="X172" s="14"/>
      <c r="Y172" s="14"/>
      <c r="AC172" s="21"/>
      <c r="AD172" s="21"/>
      <c r="AE172" s="21"/>
      <c r="AF172" s="21"/>
    </row>
    <row r="173" spans="8:32">
      <c r="H173" s="158"/>
      <c r="I173" s="161"/>
      <c r="J173" s="161"/>
      <c r="K173" s="161"/>
      <c r="L173" s="161"/>
      <c r="M173" s="161"/>
      <c r="O173" s="13"/>
      <c r="P173" s="21"/>
      <c r="Q173" s="21"/>
      <c r="R173" s="21"/>
      <c r="S173" s="21"/>
      <c r="T173" s="21"/>
      <c r="W173" s="14"/>
      <c r="X173" s="14"/>
      <c r="Y173" s="14"/>
      <c r="AC173" s="21"/>
      <c r="AD173" s="21"/>
      <c r="AE173" s="21"/>
      <c r="AF173" s="21"/>
    </row>
    <row r="174" spans="8:32">
      <c r="H174" s="158"/>
      <c r="I174" s="161"/>
      <c r="J174" s="161"/>
      <c r="K174" s="161"/>
      <c r="L174" s="161"/>
      <c r="M174" s="161"/>
      <c r="O174" s="13"/>
      <c r="P174" s="21"/>
      <c r="Q174" s="21"/>
      <c r="R174" s="21"/>
      <c r="S174" s="21"/>
      <c r="T174" s="21"/>
      <c r="W174" s="14"/>
      <c r="X174" s="14"/>
      <c r="Y174" s="14"/>
      <c r="AC174" s="21"/>
      <c r="AD174" s="21"/>
      <c r="AE174" s="21"/>
      <c r="AF174" s="21"/>
    </row>
    <row r="175" spans="8:32">
      <c r="H175" s="158"/>
      <c r="I175" s="161"/>
      <c r="J175" s="161"/>
      <c r="K175" s="161"/>
      <c r="L175" s="161"/>
      <c r="M175" s="161"/>
      <c r="O175" s="13"/>
      <c r="P175" s="21"/>
      <c r="Q175" s="21"/>
      <c r="R175" s="21"/>
      <c r="S175" s="21"/>
      <c r="T175" s="21"/>
      <c r="W175" s="14"/>
      <c r="X175" s="14"/>
      <c r="Y175" s="14"/>
      <c r="AC175" s="21"/>
      <c r="AD175" s="21"/>
      <c r="AE175" s="21"/>
      <c r="AF175" s="21"/>
    </row>
    <row r="176" spans="8:32">
      <c r="H176" s="158"/>
      <c r="I176" s="161"/>
      <c r="J176" s="161"/>
      <c r="K176" s="161"/>
      <c r="L176" s="161"/>
      <c r="M176" s="161"/>
      <c r="O176" s="13"/>
      <c r="P176" s="21"/>
      <c r="Q176" s="21"/>
      <c r="R176" s="21"/>
      <c r="S176" s="21"/>
      <c r="T176" s="21"/>
      <c r="W176" s="14"/>
      <c r="X176" s="14"/>
      <c r="Y176" s="14"/>
      <c r="AC176" s="21"/>
      <c r="AD176" s="21"/>
      <c r="AE176" s="21"/>
      <c r="AF176" s="21"/>
    </row>
    <row r="177" spans="8:32">
      <c r="H177" s="158"/>
      <c r="I177" s="161"/>
      <c r="J177" s="161"/>
      <c r="K177" s="161"/>
      <c r="L177" s="161"/>
      <c r="M177" s="161"/>
      <c r="O177" s="13"/>
      <c r="P177" s="21"/>
      <c r="Q177" s="21"/>
      <c r="R177" s="21"/>
      <c r="S177" s="21"/>
      <c r="T177" s="21"/>
      <c r="W177" s="14"/>
      <c r="X177" s="14"/>
      <c r="Y177" s="14"/>
      <c r="AC177" s="21"/>
      <c r="AD177" s="21"/>
      <c r="AE177" s="21"/>
      <c r="AF177" s="21"/>
    </row>
    <row r="178" spans="8:32">
      <c r="H178" s="158"/>
      <c r="I178" s="161"/>
      <c r="J178" s="161"/>
      <c r="K178" s="161"/>
      <c r="L178" s="161"/>
      <c r="M178" s="161"/>
      <c r="O178" s="13"/>
      <c r="P178" s="21"/>
      <c r="Q178" s="21"/>
      <c r="R178" s="21"/>
      <c r="S178" s="21"/>
      <c r="T178" s="21"/>
      <c r="W178" s="14"/>
      <c r="X178" s="14"/>
      <c r="Y178" s="14"/>
      <c r="AC178" s="21"/>
      <c r="AD178" s="21"/>
      <c r="AE178" s="21"/>
      <c r="AF178" s="21"/>
    </row>
    <row r="179" spans="8:32">
      <c r="H179" s="158"/>
      <c r="I179" s="161"/>
      <c r="J179" s="161"/>
      <c r="K179" s="161"/>
      <c r="L179" s="161"/>
      <c r="M179" s="161"/>
      <c r="O179" s="13"/>
      <c r="P179" s="21"/>
      <c r="Q179" s="21"/>
      <c r="R179" s="21"/>
      <c r="S179" s="21"/>
      <c r="T179" s="21"/>
      <c r="W179" s="14"/>
      <c r="X179" s="14"/>
      <c r="Y179" s="14"/>
      <c r="AC179" s="21"/>
      <c r="AD179" s="21"/>
      <c r="AE179" s="21"/>
      <c r="AF179" s="21"/>
    </row>
    <row r="180" spans="8:32">
      <c r="H180" s="158"/>
      <c r="I180" s="161"/>
      <c r="J180" s="161"/>
      <c r="K180" s="161"/>
      <c r="L180" s="161"/>
      <c r="M180" s="161"/>
      <c r="O180" s="13"/>
      <c r="P180" s="21"/>
      <c r="Q180" s="21"/>
      <c r="R180" s="21"/>
      <c r="S180" s="21"/>
      <c r="T180" s="21"/>
      <c r="W180" s="14"/>
      <c r="X180" s="14"/>
      <c r="Y180" s="14"/>
      <c r="AC180" s="21"/>
      <c r="AD180" s="21"/>
      <c r="AE180" s="21"/>
      <c r="AF180" s="21"/>
    </row>
    <row r="181" spans="8:32">
      <c r="H181" s="158"/>
      <c r="I181" s="161"/>
      <c r="J181" s="161"/>
      <c r="K181" s="161"/>
      <c r="L181" s="161"/>
      <c r="M181" s="161"/>
      <c r="O181" s="13"/>
      <c r="P181" s="21"/>
      <c r="Q181" s="21"/>
      <c r="R181" s="21"/>
      <c r="S181" s="21"/>
      <c r="T181" s="21"/>
      <c r="W181" s="14"/>
      <c r="X181" s="14"/>
      <c r="Y181" s="14"/>
      <c r="AC181" s="21"/>
      <c r="AD181" s="21"/>
      <c r="AE181" s="21"/>
      <c r="AF181" s="21"/>
    </row>
    <row r="182" spans="8:32">
      <c r="H182" s="158"/>
      <c r="I182" s="161"/>
      <c r="J182" s="161"/>
      <c r="K182" s="161"/>
      <c r="L182" s="161"/>
      <c r="M182" s="161"/>
      <c r="O182" s="13"/>
      <c r="P182" s="21"/>
      <c r="Q182" s="21"/>
      <c r="R182" s="21"/>
      <c r="S182" s="21"/>
      <c r="T182" s="21"/>
      <c r="AC182" s="21"/>
      <c r="AD182" s="21"/>
      <c r="AE182" s="21"/>
      <c r="AF182" s="21"/>
    </row>
    <row r="183" spans="8:32">
      <c r="H183" s="158"/>
      <c r="I183" s="161"/>
      <c r="J183" s="161"/>
      <c r="K183" s="161"/>
      <c r="L183" s="161"/>
      <c r="M183" s="161"/>
      <c r="O183" s="13"/>
      <c r="P183" s="21"/>
      <c r="Q183" s="21"/>
      <c r="R183" s="21"/>
      <c r="S183" s="21"/>
      <c r="T183" s="21"/>
      <c r="AC183" s="21"/>
      <c r="AD183" s="21"/>
      <c r="AE183" s="21"/>
      <c r="AF183" s="21"/>
    </row>
    <row r="184" spans="8:32">
      <c r="H184" s="158"/>
      <c r="I184" s="161"/>
      <c r="J184" s="161"/>
      <c r="K184" s="161"/>
      <c r="L184" s="161"/>
      <c r="M184" s="161"/>
      <c r="O184" s="13"/>
      <c r="P184" s="21"/>
      <c r="Q184" s="21"/>
      <c r="R184" s="21"/>
      <c r="S184" s="21"/>
      <c r="T184" s="21"/>
      <c r="AC184" s="21"/>
      <c r="AD184" s="21"/>
      <c r="AE184" s="21"/>
      <c r="AF184" s="21"/>
    </row>
    <row r="185" spans="8:32">
      <c r="H185" s="158"/>
      <c r="I185" s="161"/>
      <c r="J185" s="161"/>
      <c r="K185" s="161"/>
      <c r="L185" s="161"/>
      <c r="M185" s="161"/>
      <c r="O185" s="13"/>
      <c r="P185" s="21"/>
      <c r="Q185" s="21"/>
      <c r="R185" s="21"/>
      <c r="S185" s="21"/>
      <c r="T185" s="21"/>
      <c r="AC185" s="21"/>
      <c r="AD185" s="21"/>
      <c r="AE185" s="21"/>
      <c r="AF185" s="21"/>
    </row>
    <row r="186" spans="8:32">
      <c r="H186" s="158"/>
      <c r="I186" s="161"/>
      <c r="J186" s="161"/>
      <c r="K186" s="161"/>
      <c r="L186" s="161"/>
      <c r="M186" s="161"/>
      <c r="O186" s="13"/>
      <c r="P186" s="21"/>
      <c r="Q186" s="21"/>
      <c r="R186" s="21"/>
      <c r="S186" s="21"/>
      <c r="T186" s="21"/>
      <c r="AC186" s="21"/>
      <c r="AD186" s="21"/>
      <c r="AE186" s="21"/>
      <c r="AF186" s="21"/>
    </row>
    <row r="187" spans="8:32">
      <c r="H187" s="158"/>
      <c r="I187" s="161"/>
      <c r="J187" s="161"/>
      <c r="K187" s="161"/>
      <c r="L187" s="161"/>
      <c r="M187" s="161"/>
      <c r="O187" s="13"/>
      <c r="P187" s="21"/>
      <c r="Q187" s="21"/>
      <c r="R187" s="21"/>
      <c r="S187" s="21"/>
      <c r="T187" s="21"/>
      <c r="AC187" s="21"/>
      <c r="AD187" s="21"/>
      <c r="AE187" s="21"/>
      <c r="AF187" s="21"/>
    </row>
    <row r="188" spans="8:32">
      <c r="H188" s="158"/>
      <c r="I188" s="161"/>
      <c r="J188" s="161"/>
      <c r="K188" s="161"/>
      <c r="L188" s="161"/>
      <c r="M188" s="161"/>
      <c r="O188" s="13"/>
      <c r="P188" s="21"/>
      <c r="Q188" s="21"/>
      <c r="R188" s="21"/>
      <c r="S188" s="21"/>
      <c r="T188" s="21"/>
      <c r="AC188" s="21"/>
      <c r="AD188" s="21"/>
      <c r="AE188" s="21"/>
      <c r="AF188" s="21"/>
    </row>
    <row r="189" spans="8:32">
      <c r="H189" s="158"/>
      <c r="I189" s="161"/>
      <c r="J189" s="161"/>
      <c r="K189" s="161"/>
      <c r="L189" s="161"/>
      <c r="M189" s="161"/>
      <c r="O189" s="13"/>
      <c r="P189" s="21"/>
      <c r="Q189" s="21"/>
      <c r="R189" s="21"/>
      <c r="S189" s="21"/>
      <c r="T189" s="21"/>
      <c r="AC189" s="21"/>
      <c r="AD189" s="21"/>
      <c r="AE189" s="21"/>
      <c r="AF189" s="21"/>
    </row>
    <row r="190" spans="8:32">
      <c r="H190" s="158"/>
      <c r="I190" s="161"/>
      <c r="J190" s="161"/>
      <c r="K190" s="161"/>
      <c r="L190" s="161"/>
      <c r="M190" s="161"/>
      <c r="O190" s="13"/>
      <c r="P190" s="21"/>
      <c r="Q190" s="21"/>
      <c r="R190" s="21"/>
      <c r="S190" s="21"/>
      <c r="T190" s="21"/>
      <c r="AC190" s="21"/>
      <c r="AD190" s="21"/>
      <c r="AE190" s="21"/>
      <c r="AF190" s="21"/>
    </row>
    <row r="191" spans="8:32">
      <c r="H191" s="158"/>
      <c r="I191" s="161"/>
      <c r="J191" s="161"/>
      <c r="K191" s="161"/>
      <c r="L191" s="161"/>
      <c r="M191" s="161"/>
      <c r="O191" s="13"/>
      <c r="P191" s="21"/>
      <c r="Q191" s="21"/>
      <c r="R191" s="21"/>
      <c r="S191" s="21"/>
      <c r="T191" s="21"/>
      <c r="AC191" s="21"/>
      <c r="AD191" s="21"/>
      <c r="AE191" s="21"/>
      <c r="AF191" s="21"/>
    </row>
    <row r="192" spans="8:32">
      <c r="H192" s="158"/>
      <c r="I192" s="161"/>
      <c r="J192" s="161"/>
      <c r="K192" s="161"/>
      <c r="L192" s="161"/>
      <c r="M192" s="161"/>
      <c r="O192" s="13"/>
      <c r="P192" s="21"/>
      <c r="Q192" s="21"/>
      <c r="R192" s="21"/>
      <c r="S192" s="21"/>
      <c r="T192" s="21"/>
      <c r="AC192" s="21"/>
      <c r="AD192" s="21"/>
      <c r="AE192" s="21"/>
      <c r="AF192" s="21"/>
    </row>
    <row r="193" spans="8:32">
      <c r="H193" s="158"/>
      <c r="I193" s="161"/>
      <c r="J193" s="161"/>
      <c r="K193" s="161"/>
      <c r="L193" s="161"/>
      <c r="M193" s="161"/>
      <c r="O193" s="13"/>
      <c r="P193" s="21"/>
      <c r="Q193" s="21"/>
      <c r="R193" s="21"/>
      <c r="S193" s="21"/>
      <c r="T193" s="21"/>
      <c r="AC193" s="21"/>
      <c r="AD193" s="21"/>
      <c r="AE193" s="21"/>
      <c r="AF193" s="21"/>
    </row>
    <row r="194" spans="8:32">
      <c r="H194" s="158"/>
      <c r="I194" s="161"/>
      <c r="J194" s="161"/>
      <c r="K194" s="161"/>
      <c r="L194" s="161"/>
      <c r="M194" s="161"/>
      <c r="O194" s="13"/>
      <c r="P194" s="21"/>
      <c r="Q194" s="21"/>
      <c r="R194" s="21"/>
      <c r="S194" s="21"/>
      <c r="T194" s="21"/>
      <c r="AC194" s="21"/>
      <c r="AD194" s="21"/>
      <c r="AE194" s="21"/>
      <c r="AF194" s="21"/>
    </row>
    <row r="195" spans="8:32">
      <c r="H195" s="158"/>
      <c r="I195" s="161"/>
      <c r="J195" s="161"/>
      <c r="K195" s="161"/>
      <c r="L195" s="161"/>
      <c r="M195" s="161"/>
      <c r="O195" s="13"/>
      <c r="P195" s="21"/>
      <c r="Q195" s="21"/>
      <c r="R195" s="21"/>
      <c r="S195" s="21"/>
      <c r="T195" s="21"/>
      <c r="AC195" s="21"/>
      <c r="AD195" s="21"/>
      <c r="AE195" s="21"/>
      <c r="AF195" s="21"/>
    </row>
    <row r="196" spans="8:32">
      <c r="H196" s="158"/>
      <c r="I196" s="161"/>
      <c r="J196" s="161"/>
      <c r="K196" s="161"/>
      <c r="L196" s="161"/>
      <c r="M196" s="161"/>
      <c r="O196" s="13"/>
      <c r="P196" s="21"/>
      <c r="Q196" s="21"/>
      <c r="R196" s="21"/>
      <c r="S196" s="21"/>
      <c r="T196" s="21"/>
      <c r="AC196" s="21"/>
      <c r="AD196" s="21"/>
      <c r="AE196" s="21"/>
      <c r="AF196" s="21"/>
    </row>
    <row r="197" spans="8:32">
      <c r="H197" s="158"/>
      <c r="I197" s="161"/>
      <c r="J197" s="161"/>
      <c r="K197" s="161"/>
      <c r="L197" s="161"/>
      <c r="M197" s="161"/>
      <c r="O197" s="13"/>
      <c r="P197" s="21"/>
      <c r="Q197" s="21"/>
      <c r="R197" s="21"/>
      <c r="S197" s="21"/>
      <c r="T197" s="21"/>
      <c r="AC197" s="21"/>
      <c r="AD197" s="21"/>
      <c r="AE197" s="21"/>
      <c r="AF197" s="21"/>
    </row>
    <row r="198" spans="8:32">
      <c r="H198" s="158"/>
      <c r="I198" s="161"/>
      <c r="J198" s="161"/>
      <c r="K198" s="161"/>
      <c r="L198" s="161"/>
      <c r="M198" s="161"/>
      <c r="O198" s="13"/>
      <c r="P198" s="21"/>
      <c r="Q198" s="21"/>
      <c r="R198" s="21"/>
      <c r="S198" s="21"/>
      <c r="T198" s="21"/>
      <c r="AC198" s="21"/>
      <c r="AD198" s="21"/>
      <c r="AE198" s="21"/>
      <c r="AF198" s="21"/>
    </row>
    <row r="199" spans="8:32">
      <c r="H199" s="158"/>
      <c r="I199" s="161"/>
      <c r="J199" s="161"/>
      <c r="K199" s="161"/>
      <c r="L199" s="161"/>
      <c r="M199" s="161"/>
      <c r="O199" s="13"/>
      <c r="P199" s="21"/>
      <c r="Q199" s="21"/>
      <c r="R199" s="21"/>
      <c r="S199" s="21"/>
      <c r="T199" s="21"/>
      <c r="AC199" s="21"/>
      <c r="AD199" s="21"/>
      <c r="AE199" s="21"/>
      <c r="AF199" s="21"/>
    </row>
    <row r="200" spans="8:32">
      <c r="H200" s="158"/>
      <c r="I200" s="161"/>
      <c r="J200" s="161"/>
      <c r="K200" s="161"/>
      <c r="L200" s="161"/>
      <c r="M200" s="161"/>
      <c r="O200" s="13"/>
      <c r="P200" s="21"/>
      <c r="Q200" s="21"/>
      <c r="R200" s="21"/>
      <c r="S200" s="21"/>
      <c r="T200" s="21"/>
      <c r="AC200" s="21"/>
      <c r="AD200" s="21"/>
      <c r="AE200" s="21"/>
      <c r="AF200" s="21"/>
    </row>
    <row r="201" spans="8:32">
      <c r="H201" s="158"/>
      <c r="I201" s="161"/>
      <c r="J201" s="161"/>
      <c r="K201" s="161"/>
      <c r="L201" s="161"/>
      <c r="M201" s="161"/>
      <c r="O201" s="13"/>
      <c r="P201" s="21"/>
      <c r="Q201" s="21"/>
      <c r="R201" s="21"/>
      <c r="S201" s="21"/>
      <c r="T201" s="21"/>
      <c r="AC201" s="21"/>
      <c r="AD201" s="21"/>
      <c r="AE201" s="21"/>
      <c r="AF201" s="21"/>
    </row>
    <row r="202" spans="8:32">
      <c r="H202" s="158"/>
      <c r="I202" s="161"/>
      <c r="J202" s="161"/>
      <c r="K202" s="161"/>
      <c r="L202" s="161"/>
      <c r="M202" s="161"/>
      <c r="O202" s="13"/>
      <c r="P202" s="21"/>
      <c r="Q202" s="21"/>
      <c r="R202" s="21"/>
      <c r="S202" s="21"/>
      <c r="T202" s="21"/>
      <c r="AC202" s="21"/>
      <c r="AD202" s="21"/>
      <c r="AE202" s="21"/>
      <c r="AF202" s="21"/>
    </row>
    <row r="203" spans="8:32">
      <c r="H203" s="158"/>
      <c r="I203" s="161"/>
      <c r="J203" s="161"/>
      <c r="K203" s="161"/>
      <c r="L203" s="161"/>
      <c r="M203" s="161"/>
      <c r="O203" s="13"/>
      <c r="P203" s="21"/>
      <c r="Q203" s="21"/>
      <c r="R203" s="21"/>
      <c r="S203" s="21"/>
      <c r="T203" s="21"/>
      <c r="AC203" s="21"/>
      <c r="AD203" s="21"/>
      <c r="AE203" s="21"/>
      <c r="AF203" s="21"/>
    </row>
    <row r="204" spans="8:32">
      <c r="H204" s="158"/>
      <c r="I204" s="161"/>
      <c r="J204" s="161"/>
      <c r="K204" s="161"/>
      <c r="L204" s="161"/>
      <c r="M204" s="161"/>
      <c r="O204" s="13"/>
      <c r="P204" s="21"/>
      <c r="Q204" s="21"/>
      <c r="R204" s="21"/>
      <c r="S204" s="21"/>
      <c r="T204" s="21"/>
      <c r="AC204" s="21"/>
      <c r="AD204" s="21"/>
      <c r="AE204" s="21"/>
      <c r="AF204" s="21"/>
    </row>
    <row r="205" spans="8:32">
      <c r="H205" s="158"/>
      <c r="I205" s="161"/>
      <c r="J205" s="161"/>
      <c r="K205" s="161"/>
      <c r="L205" s="161"/>
      <c r="M205" s="161"/>
      <c r="O205" s="13"/>
      <c r="P205" s="21"/>
      <c r="Q205" s="21"/>
      <c r="R205" s="21"/>
      <c r="S205" s="21"/>
      <c r="T205" s="21"/>
      <c r="AC205" s="21"/>
      <c r="AD205" s="21"/>
      <c r="AE205" s="21"/>
      <c r="AF205" s="21"/>
    </row>
    <row r="206" spans="8:32">
      <c r="H206" s="158"/>
      <c r="I206" s="161"/>
      <c r="J206" s="161"/>
      <c r="K206" s="161"/>
      <c r="L206" s="161"/>
      <c r="M206" s="161"/>
      <c r="O206" s="13"/>
      <c r="P206" s="21"/>
      <c r="Q206" s="21"/>
      <c r="R206" s="21"/>
      <c r="S206" s="21"/>
      <c r="T206" s="21"/>
      <c r="AC206" s="21"/>
      <c r="AD206" s="21"/>
      <c r="AE206" s="21"/>
      <c r="AF206" s="21"/>
    </row>
    <row r="207" spans="8:32">
      <c r="H207" s="158"/>
      <c r="I207" s="161"/>
      <c r="J207" s="161"/>
      <c r="K207" s="161"/>
      <c r="L207" s="161"/>
      <c r="M207" s="161"/>
      <c r="O207" s="13"/>
      <c r="P207" s="21"/>
      <c r="Q207" s="21"/>
      <c r="R207" s="21"/>
      <c r="S207" s="21"/>
      <c r="T207" s="21"/>
      <c r="AC207" s="21"/>
      <c r="AD207" s="21"/>
      <c r="AE207" s="21"/>
      <c r="AF207" s="21"/>
    </row>
    <row r="208" spans="8:32">
      <c r="H208" s="158"/>
      <c r="I208" s="161"/>
      <c r="J208" s="161"/>
      <c r="K208" s="161"/>
      <c r="L208" s="161"/>
      <c r="M208" s="161"/>
      <c r="O208" s="13"/>
      <c r="P208" s="21"/>
      <c r="Q208" s="21"/>
      <c r="R208" s="21"/>
      <c r="S208" s="21"/>
      <c r="T208" s="21"/>
      <c r="AC208" s="21"/>
      <c r="AD208" s="21"/>
      <c r="AE208" s="21"/>
      <c r="AF208" s="21"/>
    </row>
    <row r="209" spans="8:32">
      <c r="H209" s="158"/>
      <c r="I209" s="161"/>
      <c r="J209" s="161"/>
      <c r="K209" s="161"/>
      <c r="L209" s="161"/>
      <c r="M209" s="161"/>
      <c r="O209" s="13"/>
      <c r="P209" s="21"/>
      <c r="Q209" s="21"/>
      <c r="R209" s="21"/>
      <c r="S209" s="21"/>
      <c r="T209" s="21"/>
      <c r="AC209" s="21"/>
      <c r="AD209" s="21"/>
      <c r="AE209" s="21"/>
      <c r="AF209" s="21"/>
    </row>
    <row r="210" spans="8:32">
      <c r="H210" s="158"/>
      <c r="I210" s="161"/>
      <c r="J210" s="161"/>
      <c r="K210" s="161"/>
      <c r="L210" s="161"/>
      <c r="M210" s="161"/>
      <c r="O210" s="13"/>
      <c r="P210" s="21"/>
      <c r="Q210" s="21"/>
      <c r="R210" s="21"/>
      <c r="S210" s="21"/>
      <c r="T210" s="21"/>
      <c r="AC210" s="21"/>
      <c r="AD210" s="21"/>
      <c r="AE210" s="21"/>
      <c r="AF210" s="21"/>
    </row>
    <row r="211" spans="8:32">
      <c r="H211" s="158"/>
      <c r="I211" s="161"/>
      <c r="J211" s="161"/>
      <c r="K211" s="161"/>
      <c r="L211" s="161"/>
      <c r="M211" s="161"/>
      <c r="O211" s="13"/>
      <c r="P211" s="21"/>
      <c r="Q211" s="21"/>
      <c r="R211" s="21"/>
      <c r="S211" s="21"/>
      <c r="T211" s="21"/>
      <c r="AC211" s="21"/>
      <c r="AD211" s="21"/>
      <c r="AE211" s="21"/>
      <c r="AF211" s="21"/>
    </row>
    <row r="212" spans="8:32">
      <c r="H212" s="158"/>
      <c r="I212" s="161"/>
      <c r="J212" s="161"/>
      <c r="K212" s="161"/>
      <c r="L212" s="161"/>
      <c r="M212" s="161"/>
      <c r="O212" s="13"/>
      <c r="P212" s="21"/>
      <c r="Q212" s="21"/>
      <c r="R212" s="21"/>
      <c r="S212" s="21"/>
      <c r="T212" s="21"/>
      <c r="AC212" s="21"/>
      <c r="AD212" s="21"/>
      <c r="AE212" s="21"/>
      <c r="AF212" s="21"/>
    </row>
    <row r="213" spans="8:32">
      <c r="H213" s="158"/>
      <c r="I213" s="161"/>
      <c r="J213" s="161"/>
      <c r="K213" s="161"/>
      <c r="L213" s="161"/>
      <c r="M213" s="161"/>
      <c r="O213" s="13"/>
      <c r="P213" s="21"/>
      <c r="Q213" s="21"/>
      <c r="R213" s="21"/>
      <c r="S213" s="21"/>
      <c r="T213" s="21"/>
      <c r="AC213" s="21"/>
    </row>
    <row r="214" spans="8:32">
      <c r="H214" s="158"/>
      <c r="I214" s="161"/>
      <c r="J214" s="161"/>
      <c r="K214" s="161"/>
      <c r="L214" s="161"/>
      <c r="M214" s="161"/>
      <c r="O214" s="13"/>
      <c r="P214" s="21"/>
      <c r="Q214" s="21"/>
      <c r="R214" s="21"/>
      <c r="S214" s="21"/>
      <c r="T214" s="21"/>
      <c r="AC214" s="21"/>
    </row>
    <row r="215" spans="8:32">
      <c r="H215" s="158"/>
      <c r="I215" s="161"/>
      <c r="J215" s="161"/>
      <c r="K215" s="161"/>
      <c r="L215" s="161"/>
      <c r="M215" s="161"/>
      <c r="O215" s="13"/>
      <c r="P215" s="21"/>
      <c r="Q215" s="21"/>
      <c r="R215" s="21"/>
      <c r="S215" s="21"/>
      <c r="T215" s="21"/>
      <c r="AC215" s="21"/>
    </row>
    <row r="216" spans="8:32">
      <c r="H216" s="158"/>
      <c r="I216" s="161"/>
      <c r="J216" s="161"/>
      <c r="K216" s="161"/>
      <c r="L216" s="161"/>
      <c r="M216" s="161"/>
      <c r="O216" s="13"/>
      <c r="P216" s="21"/>
      <c r="Q216" s="21"/>
      <c r="R216" s="21"/>
      <c r="S216" s="21"/>
      <c r="T216" s="21"/>
      <c r="AC216" s="21"/>
    </row>
    <row r="217" spans="8:32">
      <c r="H217" s="158"/>
      <c r="I217" s="161"/>
      <c r="J217" s="161"/>
      <c r="K217" s="161"/>
      <c r="L217" s="161"/>
      <c r="M217" s="161"/>
      <c r="O217" s="13"/>
      <c r="P217" s="21"/>
      <c r="Q217" s="21"/>
      <c r="R217" s="21"/>
      <c r="S217" s="21"/>
      <c r="T217" s="21"/>
      <c r="AC217" s="21"/>
    </row>
    <row r="218" spans="8:32">
      <c r="H218" s="158"/>
      <c r="I218" s="161"/>
      <c r="J218" s="161"/>
      <c r="K218" s="161"/>
      <c r="L218" s="161"/>
      <c r="M218" s="161"/>
      <c r="O218" s="13"/>
      <c r="P218" s="21"/>
      <c r="Q218" s="21"/>
      <c r="R218" s="21"/>
      <c r="S218" s="21"/>
      <c r="T218" s="21"/>
      <c r="AC218" s="21"/>
    </row>
    <row r="219" spans="8:32">
      <c r="H219" s="158"/>
      <c r="I219" s="161"/>
      <c r="J219" s="161"/>
      <c r="K219" s="161"/>
      <c r="L219" s="161"/>
      <c r="M219" s="161"/>
      <c r="O219" s="13"/>
      <c r="P219" s="21"/>
      <c r="Q219" s="21"/>
      <c r="R219" s="21"/>
      <c r="S219" s="21"/>
      <c r="T219" s="21"/>
      <c r="AC219" s="21"/>
    </row>
    <row r="220" spans="8:32">
      <c r="H220" s="158"/>
      <c r="I220" s="161"/>
      <c r="J220" s="161"/>
      <c r="K220" s="161"/>
      <c r="L220" s="161"/>
      <c r="M220" s="161"/>
      <c r="O220" s="13"/>
      <c r="P220" s="21"/>
      <c r="Q220" s="21"/>
      <c r="R220" s="21"/>
      <c r="S220" s="21"/>
      <c r="T220" s="21"/>
      <c r="AC220" s="21"/>
    </row>
    <row r="221" spans="8:32">
      <c r="H221" s="158"/>
      <c r="I221" s="161"/>
      <c r="J221" s="161"/>
      <c r="K221" s="161"/>
      <c r="L221" s="161"/>
      <c r="M221" s="161"/>
      <c r="O221" s="13"/>
      <c r="P221" s="21"/>
      <c r="Q221" s="21"/>
      <c r="R221" s="21"/>
      <c r="S221" s="21"/>
      <c r="T221" s="21"/>
      <c r="AC221" s="21"/>
    </row>
    <row r="222" spans="8:32">
      <c r="H222" s="158"/>
      <c r="I222" s="161"/>
      <c r="J222" s="161"/>
      <c r="K222" s="161"/>
      <c r="L222" s="161"/>
      <c r="M222" s="161"/>
      <c r="O222" s="13"/>
      <c r="P222" s="21"/>
      <c r="Q222" s="21"/>
      <c r="R222" s="21"/>
      <c r="S222" s="21"/>
      <c r="T222" s="21"/>
      <c r="AC222" s="21"/>
    </row>
    <row r="223" spans="8:32">
      <c r="H223" s="158"/>
      <c r="I223" s="161"/>
      <c r="J223" s="161"/>
      <c r="K223" s="161"/>
      <c r="L223" s="161"/>
      <c r="M223" s="161"/>
      <c r="O223" s="13"/>
      <c r="P223" s="21"/>
      <c r="Q223" s="21"/>
      <c r="R223" s="21"/>
      <c r="S223" s="21"/>
      <c r="T223" s="21"/>
      <c r="AC223" s="21"/>
    </row>
    <row r="224" spans="8:32">
      <c r="H224" s="158"/>
      <c r="I224" s="161"/>
      <c r="J224" s="161"/>
      <c r="K224" s="161"/>
      <c r="L224" s="161"/>
      <c r="M224" s="161"/>
      <c r="O224" s="13"/>
      <c r="P224" s="21"/>
      <c r="Q224" s="21"/>
      <c r="R224" s="21"/>
      <c r="S224" s="21"/>
      <c r="T224" s="21"/>
      <c r="AC224" s="21"/>
    </row>
    <row r="225" spans="8:29">
      <c r="H225" s="158"/>
      <c r="I225" s="161"/>
      <c r="J225" s="161"/>
      <c r="K225" s="161"/>
      <c r="L225" s="161"/>
      <c r="M225" s="161"/>
      <c r="O225" s="13"/>
      <c r="P225" s="21"/>
      <c r="Q225" s="21"/>
      <c r="R225" s="21"/>
      <c r="S225" s="21"/>
      <c r="T225" s="21"/>
      <c r="AC225" s="21"/>
    </row>
    <row r="226" spans="8:29">
      <c r="H226" s="158"/>
      <c r="I226" s="161"/>
      <c r="J226" s="161"/>
      <c r="K226" s="161"/>
      <c r="L226" s="161"/>
      <c r="M226" s="161"/>
      <c r="O226" s="13"/>
      <c r="P226" s="21"/>
      <c r="Q226" s="21"/>
      <c r="R226" s="21"/>
      <c r="S226" s="21"/>
      <c r="T226" s="21"/>
      <c r="AC226" s="21"/>
    </row>
    <row r="227" spans="8:29">
      <c r="H227" s="158"/>
      <c r="I227" s="161"/>
      <c r="J227" s="161"/>
      <c r="K227" s="161"/>
      <c r="L227" s="161"/>
      <c r="M227" s="161"/>
      <c r="O227" s="13"/>
      <c r="P227" s="21"/>
      <c r="Q227" s="21"/>
      <c r="R227" s="21"/>
      <c r="S227" s="21"/>
      <c r="T227" s="21"/>
    </row>
    <row r="228" spans="8:29">
      <c r="H228" s="158"/>
      <c r="I228" s="161"/>
      <c r="J228" s="161"/>
      <c r="K228" s="161"/>
      <c r="L228" s="161"/>
      <c r="M228" s="161"/>
      <c r="O228" s="13"/>
      <c r="P228" s="21"/>
      <c r="Q228" s="21"/>
      <c r="R228" s="21"/>
      <c r="S228" s="21"/>
      <c r="T228" s="21"/>
    </row>
    <row r="229" spans="8:29">
      <c r="H229" s="158"/>
      <c r="I229" s="161"/>
      <c r="J229" s="161"/>
      <c r="K229" s="161"/>
      <c r="L229" s="161"/>
      <c r="M229" s="161"/>
      <c r="O229" s="13"/>
      <c r="P229" s="21"/>
      <c r="Q229" s="21"/>
      <c r="R229" s="21"/>
      <c r="S229" s="21"/>
      <c r="T229" s="21"/>
    </row>
    <row r="230" spans="8:29">
      <c r="H230" s="158"/>
      <c r="I230" s="161"/>
      <c r="J230" s="161"/>
      <c r="K230" s="161"/>
      <c r="L230" s="161"/>
      <c r="M230" s="161"/>
      <c r="O230" s="13"/>
      <c r="P230" s="21"/>
      <c r="Q230" s="21"/>
      <c r="R230" s="21"/>
      <c r="S230" s="21"/>
      <c r="T230" s="21"/>
    </row>
    <row r="231" spans="8:29">
      <c r="H231" s="158"/>
      <c r="I231" s="161"/>
      <c r="J231" s="161"/>
      <c r="K231" s="161"/>
      <c r="L231" s="161"/>
      <c r="M231" s="161"/>
      <c r="O231" s="13"/>
      <c r="P231" s="21"/>
      <c r="Q231" s="21"/>
      <c r="R231" s="21"/>
      <c r="S231" s="21"/>
      <c r="T231" s="21"/>
    </row>
    <row r="232" spans="8:29">
      <c r="H232" s="158"/>
      <c r="I232" s="161"/>
      <c r="J232" s="161"/>
      <c r="K232" s="161"/>
      <c r="L232" s="161"/>
      <c r="M232" s="161"/>
      <c r="O232" s="13"/>
      <c r="P232" s="21"/>
      <c r="Q232" s="21"/>
      <c r="R232" s="21"/>
      <c r="S232" s="21"/>
      <c r="T232" s="21"/>
    </row>
    <row r="233" spans="8:29">
      <c r="H233" s="158"/>
      <c r="I233" s="161"/>
      <c r="J233" s="161"/>
      <c r="K233" s="161"/>
      <c r="L233" s="161"/>
      <c r="M233" s="161"/>
      <c r="O233" s="13"/>
      <c r="P233" s="21"/>
      <c r="Q233" s="21"/>
      <c r="R233" s="21"/>
      <c r="S233" s="21"/>
      <c r="T233" s="21"/>
    </row>
    <row r="234" spans="8:29">
      <c r="H234" s="158"/>
      <c r="I234" s="161"/>
      <c r="J234" s="161"/>
      <c r="K234" s="161"/>
      <c r="L234" s="161"/>
      <c r="M234" s="161"/>
      <c r="O234" s="13"/>
      <c r="P234" s="21"/>
      <c r="Q234" s="21"/>
      <c r="R234" s="21"/>
      <c r="S234" s="21"/>
      <c r="T234" s="21"/>
    </row>
    <row r="235" spans="8:29">
      <c r="H235" s="158"/>
      <c r="I235" s="161"/>
      <c r="J235" s="161"/>
      <c r="K235" s="161"/>
      <c r="L235" s="161"/>
      <c r="M235" s="161"/>
      <c r="O235" s="13"/>
      <c r="P235" s="21"/>
      <c r="Q235" s="21"/>
      <c r="R235" s="21"/>
      <c r="S235" s="21"/>
      <c r="T235" s="21"/>
    </row>
    <row r="236" spans="8:29">
      <c r="H236" s="158"/>
      <c r="I236" s="161"/>
      <c r="J236" s="161"/>
      <c r="K236" s="161"/>
      <c r="L236" s="161"/>
      <c r="M236" s="161"/>
      <c r="O236" s="13"/>
      <c r="P236" s="21"/>
      <c r="Q236" s="21"/>
      <c r="R236" s="21"/>
      <c r="S236" s="21"/>
      <c r="T236" s="21"/>
    </row>
    <row r="237" spans="8:29">
      <c r="H237" s="158"/>
      <c r="I237" s="161"/>
      <c r="J237" s="161"/>
      <c r="K237" s="161"/>
      <c r="L237" s="161"/>
      <c r="M237" s="161"/>
      <c r="O237" s="13"/>
      <c r="P237" s="21"/>
      <c r="Q237" s="21"/>
      <c r="R237" s="21"/>
      <c r="S237" s="21"/>
      <c r="T237" s="21"/>
    </row>
    <row r="238" spans="8:29">
      <c r="H238" s="158"/>
      <c r="I238" s="161"/>
      <c r="J238" s="161"/>
      <c r="K238" s="161"/>
      <c r="L238" s="161"/>
      <c r="M238" s="161"/>
      <c r="O238" s="13"/>
      <c r="P238" s="21"/>
      <c r="Q238" s="21"/>
      <c r="R238" s="21"/>
      <c r="S238" s="21"/>
      <c r="T238" s="21"/>
    </row>
    <row r="239" spans="8:29">
      <c r="H239" s="158"/>
      <c r="I239" s="161"/>
      <c r="J239" s="161"/>
      <c r="K239" s="161"/>
      <c r="L239" s="161"/>
      <c r="M239" s="161"/>
      <c r="O239" s="13"/>
      <c r="P239" s="21"/>
      <c r="Q239" s="21"/>
      <c r="R239" s="21"/>
      <c r="S239" s="21"/>
      <c r="T239" s="21"/>
    </row>
    <row r="240" spans="8:29">
      <c r="H240" s="158"/>
      <c r="I240" s="161"/>
      <c r="J240" s="161"/>
      <c r="K240" s="161"/>
      <c r="L240" s="161"/>
      <c r="M240" s="161"/>
      <c r="O240" s="13"/>
      <c r="P240" s="21"/>
      <c r="Q240" s="21"/>
      <c r="R240" s="21"/>
      <c r="S240" s="21"/>
      <c r="T240" s="21"/>
    </row>
    <row r="241" spans="8:20">
      <c r="H241" s="158"/>
      <c r="I241" s="161"/>
      <c r="J241" s="161"/>
      <c r="K241" s="161"/>
      <c r="L241" s="161"/>
      <c r="M241" s="161"/>
      <c r="O241" s="13"/>
      <c r="P241" s="21"/>
      <c r="Q241" s="21"/>
      <c r="R241" s="21"/>
      <c r="S241" s="21"/>
      <c r="T241" s="21"/>
    </row>
    <row r="242" spans="8:20">
      <c r="H242" s="158"/>
      <c r="I242" s="161"/>
      <c r="J242" s="161"/>
      <c r="K242" s="161"/>
      <c r="L242" s="161"/>
      <c r="M242" s="161"/>
      <c r="O242" s="13"/>
      <c r="P242" s="21"/>
      <c r="Q242" s="21"/>
      <c r="R242" s="21"/>
      <c r="S242" s="21"/>
      <c r="T242" s="21"/>
    </row>
    <row r="243" spans="8:20">
      <c r="H243" s="158"/>
      <c r="I243" s="161"/>
      <c r="J243" s="161"/>
      <c r="K243" s="161"/>
      <c r="L243" s="161"/>
      <c r="M243" s="161"/>
      <c r="O243" s="13"/>
      <c r="P243" s="21"/>
      <c r="Q243" s="21"/>
      <c r="R243" s="21"/>
      <c r="S243" s="21"/>
      <c r="T243" s="21"/>
    </row>
    <row r="244" spans="8:20">
      <c r="H244" s="158"/>
      <c r="I244" s="161"/>
      <c r="J244" s="161"/>
      <c r="K244" s="161"/>
      <c r="L244" s="161"/>
      <c r="M244" s="161"/>
      <c r="O244" s="13"/>
      <c r="P244" s="21"/>
      <c r="Q244" s="21"/>
      <c r="R244" s="21"/>
      <c r="S244" s="21"/>
      <c r="T244" s="21"/>
    </row>
    <row r="245" spans="8:20">
      <c r="H245" s="158"/>
      <c r="I245" s="161"/>
      <c r="J245" s="161"/>
      <c r="K245" s="161"/>
      <c r="L245" s="161"/>
      <c r="M245" s="161"/>
      <c r="O245" s="13"/>
      <c r="P245" s="21"/>
      <c r="Q245" s="21"/>
      <c r="R245" s="21"/>
      <c r="S245" s="21"/>
      <c r="T245" s="21"/>
    </row>
    <row r="246" spans="8:20">
      <c r="H246" s="158"/>
      <c r="I246" s="161"/>
      <c r="J246" s="161"/>
      <c r="K246" s="161"/>
      <c r="L246" s="161"/>
      <c r="M246" s="161"/>
      <c r="O246" s="13"/>
      <c r="P246" s="21"/>
      <c r="Q246" s="21"/>
      <c r="R246" s="21"/>
      <c r="S246" s="21"/>
      <c r="T246" s="21"/>
    </row>
    <row r="247" spans="8:20">
      <c r="H247" s="158"/>
      <c r="I247" s="161"/>
      <c r="J247" s="161"/>
      <c r="K247" s="161"/>
      <c r="L247" s="161"/>
      <c r="M247" s="161"/>
      <c r="O247" s="13"/>
      <c r="P247" s="21"/>
      <c r="Q247" s="21"/>
      <c r="R247" s="21"/>
      <c r="S247" s="21"/>
      <c r="T247" s="21"/>
    </row>
    <row r="248" spans="8:20">
      <c r="H248" s="158"/>
      <c r="I248" s="161"/>
      <c r="J248" s="161"/>
      <c r="K248" s="161"/>
      <c r="L248" s="161"/>
      <c r="M248" s="161"/>
      <c r="O248" s="13"/>
      <c r="P248" s="21"/>
      <c r="Q248" s="21"/>
      <c r="R248" s="21"/>
      <c r="S248" s="21"/>
      <c r="T248" s="21"/>
    </row>
    <row r="249" spans="8:20">
      <c r="H249" s="158"/>
      <c r="I249" s="161"/>
      <c r="J249" s="161"/>
      <c r="K249" s="161"/>
      <c r="L249" s="161"/>
      <c r="M249" s="161"/>
      <c r="O249" s="13"/>
      <c r="P249" s="21"/>
      <c r="Q249" s="21"/>
      <c r="R249" s="21"/>
      <c r="S249" s="21"/>
      <c r="T249" s="21"/>
    </row>
    <row r="250" spans="8:20">
      <c r="H250" s="158"/>
      <c r="I250" s="161"/>
      <c r="J250" s="161"/>
      <c r="K250" s="161"/>
      <c r="L250" s="161"/>
      <c r="M250" s="161"/>
      <c r="O250" s="13"/>
      <c r="P250" s="21"/>
      <c r="Q250" s="21"/>
      <c r="R250" s="21"/>
      <c r="S250" s="21"/>
      <c r="T250" s="21"/>
    </row>
    <row r="251" spans="8:20">
      <c r="H251" s="158"/>
      <c r="I251" s="161"/>
      <c r="J251" s="161"/>
      <c r="K251" s="161"/>
      <c r="L251" s="161"/>
      <c r="M251" s="161"/>
      <c r="O251" s="13"/>
      <c r="P251" s="21"/>
      <c r="Q251" s="21"/>
      <c r="R251" s="21"/>
      <c r="S251" s="21"/>
      <c r="T251" s="21"/>
    </row>
    <row r="252" spans="8:20">
      <c r="H252" s="158"/>
      <c r="I252" s="161"/>
      <c r="J252" s="161"/>
      <c r="K252" s="161"/>
      <c r="L252" s="161"/>
      <c r="M252" s="161"/>
      <c r="O252" s="13"/>
      <c r="P252" s="21"/>
      <c r="Q252" s="21"/>
      <c r="R252" s="21"/>
      <c r="S252" s="21"/>
      <c r="T252" s="21"/>
    </row>
    <row r="253" spans="8:20">
      <c r="H253" s="158"/>
      <c r="I253" s="161"/>
      <c r="J253" s="161"/>
      <c r="K253" s="161"/>
      <c r="L253" s="161"/>
      <c r="M253" s="161"/>
      <c r="O253" s="13"/>
      <c r="P253" s="21"/>
      <c r="Q253" s="21"/>
      <c r="R253" s="21"/>
      <c r="S253" s="21"/>
      <c r="T253" s="21"/>
    </row>
    <row r="254" spans="8:20">
      <c r="H254" s="158"/>
      <c r="I254" s="161"/>
      <c r="J254" s="161"/>
      <c r="K254" s="161"/>
      <c r="L254" s="161"/>
      <c r="M254" s="161"/>
      <c r="O254" s="13"/>
      <c r="P254" s="21"/>
      <c r="Q254" s="21"/>
      <c r="R254" s="21"/>
      <c r="S254" s="21"/>
      <c r="T254" s="21"/>
    </row>
    <row r="255" spans="8:20">
      <c r="H255" s="158"/>
      <c r="I255" s="161"/>
      <c r="J255" s="161"/>
      <c r="K255" s="161"/>
      <c r="L255" s="161"/>
      <c r="M255" s="161"/>
      <c r="O255" s="13"/>
      <c r="P255" s="21"/>
      <c r="Q255" s="21"/>
      <c r="R255" s="21"/>
      <c r="S255" s="21"/>
      <c r="T255" s="21"/>
    </row>
    <row r="256" spans="8:20">
      <c r="H256" s="158"/>
      <c r="I256" s="161"/>
      <c r="J256" s="161"/>
      <c r="K256" s="161"/>
      <c r="L256" s="161"/>
      <c r="M256" s="161"/>
      <c r="O256" s="13"/>
      <c r="P256" s="21"/>
      <c r="Q256" s="21"/>
      <c r="R256" s="21"/>
      <c r="S256" s="21"/>
      <c r="T256" s="21"/>
    </row>
    <row r="257" spans="8:20">
      <c r="H257" s="158"/>
      <c r="I257" s="161"/>
      <c r="J257" s="161"/>
      <c r="K257" s="161"/>
      <c r="L257" s="161"/>
      <c r="M257" s="161"/>
      <c r="O257" s="13"/>
      <c r="P257" s="21"/>
      <c r="Q257" s="21"/>
      <c r="R257" s="21"/>
      <c r="S257" s="21"/>
      <c r="T257" s="21"/>
    </row>
    <row r="258" spans="8:20">
      <c r="H258" s="158"/>
      <c r="I258" s="161"/>
      <c r="J258" s="161"/>
      <c r="K258" s="161"/>
      <c r="L258" s="161"/>
      <c r="M258" s="161"/>
      <c r="O258" s="13"/>
      <c r="P258" s="21"/>
      <c r="Q258" s="21"/>
      <c r="R258" s="21"/>
      <c r="S258" s="21"/>
      <c r="T258" s="21"/>
    </row>
    <row r="259" spans="8:20">
      <c r="H259" s="158"/>
      <c r="I259" s="161"/>
      <c r="J259" s="161"/>
      <c r="K259" s="161"/>
      <c r="L259" s="161"/>
      <c r="M259" s="161"/>
      <c r="O259" s="13"/>
      <c r="P259" s="21"/>
      <c r="Q259" s="21"/>
      <c r="R259" s="21"/>
      <c r="S259" s="21"/>
      <c r="T259" s="21"/>
    </row>
    <row r="260" spans="8:20">
      <c r="H260" s="158"/>
      <c r="I260" s="161"/>
      <c r="J260" s="161"/>
      <c r="K260" s="161"/>
      <c r="L260" s="161"/>
      <c r="M260" s="161"/>
      <c r="O260" s="13"/>
      <c r="P260" s="21"/>
      <c r="Q260" s="21"/>
      <c r="R260" s="21"/>
      <c r="S260" s="21"/>
      <c r="T260" s="21"/>
    </row>
    <row r="261" spans="8:20">
      <c r="H261" s="158"/>
      <c r="I261" s="161"/>
      <c r="J261" s="161"/>
      <c r="K261" s="161"/>
      <c r="L261" s="161"/>
      <c r="M261" s="161"/>
      <c r="O261" s="13"/>
      <c r="P261" s="21"/>
      <c r="Q261" s="21"/>
      <c r="R261" s="21"/>
      <c r="S261" s="21"/>
      <c r="T261" s="21"/>
    </row>
    <row r="262" spans="8:20">
      <c r="H262" s="158"/>
      <c r="I262" s="161"/>
      <c r="J262" s="161"/>
      <c r="K262" s="161"/>
      <c r="L262" s="161"/>
      <c r="M262" s="161"/>
      <c r="O262" s="13"/>
      <c r="P262" s="21"/>
      <c r="Q262" s="21"/>
      <c r="R262" s="21"/>
      <c r="S262" s="21"/>
      <c r="T262" s="21"/>
    </row>
    <row r="263" spans="8:20">
      <c r="H263" s="158"/>
      <c r="I263" s="161"/>
      <c r="J263" s="161"/>
      <c r="K263" s="161"/>
      <c r="L263" s="161"/>
      <c r="M263" s="161"/>
      <c r="O263" s="13"/>
      <c r="P263" s="21"/>
      <c r="Q263" s="21"/>
      <c r="R263" s="21"/>
      <c r="S263" s="21"/>
      <c r="T263" s="21"/>
    </row>
    <row r="264" spans="8:20">
      <c r="H264" s="158"/>
      <c r="I264" s="161"/>
      <c r="J264" s="161"/>
      <c r="K264" s="161"/>
      <c r="L264" s="161"/>
      <c r="M264" s="161"/>
      <c r="O264" s="13"/>
      <c r="P264" s="21"/>
      <c r="Q264" s="21"/>
      <c r="R264" s="21"/>
      <c r="S264" s="21"/>
      <c r="T264" s="21"/>
    </row>
    <row r="265" spans="8:20">
      <c r="H265" s="158"/>
      <c r="I265" s="161"/>
      <c r="J265" s="161"/>
      <c r="K265" s="161"/>
      <c r="L265" s="161"/>
      <c r="M265" s="161"/>
      <c r="O265" s="13"/>
      <c r="P265" s="21"/>
      <c r="Q265" s="21"/>
      <c r="R265" s="21"/>
      <c r="S265" s="21"/>
      <c r="T265" s="21"/>
    </row>
    <row r="266" spans="8:20">
      <c r="H266" s="158"/>
      <c r="I266" s="161"/>
      <c r="J266" s="161"/>
      <c r="K266" s="161"/>
      <c r="L266" s="161"/>
      <c r="M266" s="161"/>
      <c r="O266" s="13"/>
      <c r="P266" s="21"/>
      <c r="Q266" s="21"/>
      <c r="R266" s="21"/>
      <c r="S266" s="21"/>
      <c r="T266" s="21"/>
    </row>
    <row r="267" spans="8:20">
      <c r="H267" s="158"/>
      <c r="I267" s="161"/>
      <c r="J267" s="161"/>
      <c r="K267" s="161"/>
      <c r="L267" s="161"/>
      <c r="M267" s="161"/>
      <c r="O267" s="13"/>
      <c r="P267" s="21"/>
      <c r="Q267" s="21"/>
      <c r="R267" s="21"/>
      <c r="S267" s="21"/>
      <c r="T267" s="21"/>
    </row>
    <row r="268" spans="8:20">
      <c r="H268" s="158"/>
      <c r="I268" s="161"/>
      <c r="J268" s="161"/>
      <c r="K268" s="161"/>
      <c r="L268" s="161"/>
      <c r="M268" s="161"/>
      <c r="O268" s="13"/>
      <c r="P268" s="21"/>
      <c r="Q268" s="21"/>
      <c r="R268" s="21"/>
      <c r="S268" s="21"/>
      <c r="T268" s="21"/>
    </row>
    <row r="269" spans="8:20">
      <c r="H269" s="158"/>
      <c r="I269" s="161"/>
      <c r="J269" s="161"/>
      <c r="K269" s="161"/>
      <c r="L269" s="161"/>
      <c r="M269" s="161"/>
      <c r="O269" s="13"/>
      <c r="P269" s="21"/>
      <c r="Q269" s="21"/>
      <c r="R269" s="21"/>
      <c r="S269" s="21"/>
      <c r="T269" s="21"/>
    </row>
    <row r="270" spans="8:20">
      <c r="H270" s="158"/>
      <c r="I270" s="161"/>
      <c r="J270" s="161"/>
      <c r="K270" s="161"/>
      <c r="L270" s="161"/>
      <c r="M270" s="161"/>
      <c r="O270" s="13"/>
      <c r="P270" s="21"/>
      <c r="Q270" s="21"/>
      <c r="R270" s="21"/>
      <c r="S270" s="21"/>
      <c r="T270" s="21"/>
    </row>
    <row r="271" spans="8:20">
      <c r="H271" s="158"/>
      <c r="I271" s="161"/>
      <c r="J271" s="161"/>
      <c r="K271" s="161"/>
      <c r="L271" s="161"/>
      <c r="M271" s="161"/>
      <c r="O271" s="13"/>
      <c r="P271" s="21"/>
      <c r="Q271" s="21"/>
      <c r="R271" s="21"/>
      <c r="S271" s="21"/>
      <c r="T271" s="21"/>
    </row>
    <row r="272" spans="8:20">
      <c r="H272" s="158"/>
      <c r="I272" s="161"/>
      <c r="J272" s="161"/>
      <c r="K272" s="161"/>
      <c r="L272" s="161"/>
      <c r="M272" s="161"/>
      <c r="O272" s="13"/>
      <c r="P272" s="21"/>
      <c r="Q272" s="21"/>
      <c r="R272" s="21"/>
      <c r="S272" s="21"/>
      <c r="T272" s="21"/>
    </row>
    <row r="273" spans="8:20">
      <c r="H273" s="158"/>
      <c r="I273" s="161"/>
      <c r="J273" s="161"/>
      <c r="K273" s="161"/>
      <c r="L273" s="161"/>
      <c r="M273" s="161"/>
      <c r="O273" s="13"/>
      <c r="P273" s="21"/>
      <c r="Q273" s="21"/>
      <c r="R273" s="21"/>
      <c r="S273" s="21"/>
      <c r="T273" s="21"/>
    </row>
    <row r="274" spans="8:20">
      <c r="H274" s="158"/>
      <c r="I274" s="161"/>
      <c r="J274" s="161"/>
      <c r="K274" s="161"/>
      <c r="L274" s="161"/>
      <c r="M274" s="161"/>
      <c r="O274" s="13"/>
      <c r="P274" s="21"/>
      <c r="Q274" s="21"/>
      <c r="R274" s="21"/>
      <c r="S274" s="21"/>
      <c r="T274" s="21"/>
    </row>
    <row r="275" spans="8:20">
      <c r="H275" s="158"/>
      <c r="I275" s="161"/>
      <c r="J275" s="161"/>
      <c r="K275" s="161"/>
      <c r="L275" s="161"/>
      <c r="M275" s="161"/>
      <c r="O275" s="13"/>
      <c r="P275" s="21"/>
      <c r="Q275" s="21"/>
      <c r="R275" s="21"/>
      <c r="S275" s="21"/>
      <c r="T275" s="21"/>
    </row>
    <row r="276" spans="8:20">
      <c r="H276" s="158"/>
      <c r="I276" s="161"/>
      <c r="J276" s="161"/>
      <c r="K276" s="161"/>
      <c r="L276" s="161"/>
      <c r="M276" s="161"/>
      <c r="O276" s="13"/>
      <c r="P276" s="21"/>
      <c r="Q276" s="21"/>
      <c r="R276" s="21"/>
      <c r="S276" s="21"/>
      <c r="T276" s="21"/>
    </row>
    <row r="277" spans="8:20">
      <c r="H277" s="158"/>
      <c r="I277" s="161"/>
      <c r="J277" s="161"/>
      <c r="K277" s="161"/>
      <c r="L277" s="161"/>
      <c r="M277" s="161"/>
      <c r="O277" s="13"/>
      <c r="P277" s="21"/>
      <c r="Q277" s="21"/>
      <c r="R277" s="21"/>
      <c r="S277" s="21"/>
      <c r="T277" s="21"/>
    </row>
    <row r="278" spans="8:20">
      <c r="H278" s="158"/>
      <c r="I278" s="161"/>
      <c r="J278" s="161"/>
      <c r="K278" s="161"/>
      <c r="L278" s="161"/>
      <c r="M278" s="161"/>
      <c r="O278" s="13"/>
      <c r="P278" s="21"/>
      <c r="Q278" s="21"/>
      <c r="R278" s="21"/>
      <c r="S278" s="21"/>
      <c r="T278" s="21"/>
    </row>
    <row r="279" spans="8:20">
      <c r="H279" s="158"/>
      <c r="I279" s="161"/>
      <c r="J279" s="161"/>
      <c r="K279" s="161"/>
      <c r="L279" s="161"/>
      <c r="M279" s="161"/>
      <c r="O279" s="13"/>
      <c r="P279" s="21"/>
      <c r="Q279" s="21"/>
      <c r="R279" s="21"/>
      <c r="S279" s="21"/>
      <c r="T279" s="21"/>
    </row>
    <row r="280" spans="8:20">
      <c r="H280" s="158"/>
      <c r="I280" s="161"/>
      <c r="J280" s="161"/>
      <c r="K280" s="161"/>
      <c r="L280" s="161"/>
      <c r="M280" s="161"/>
      <c r="O280" s="13"/>
      <c r="P280" s="21"/>
      <c r="Q280" s="21"/>
      <c r="R280" s="21"/>
      <c r="S280" s="21"/>
      <c r="T280" s="21"/>
    </row>
    <row r="281" spans="8:20">
      <c r="H281" s="158"/>
      <c r="I281" s="161"/>
      <c r="J281" s="161"/>
      <c r="K281" s="161"/>
      <c r="L281" s="161"/>
      <c r="M281" s="161"/>
      <c r="O281" s="13"/>
      <c r="P281" s="21"/>
      <c r="Q281" s="21"/>
      <c r="R281" s="21"/>
      <c r="S281" s="21"/>
      <c r="T281" s="21"/>
    </row>
    <row r="282" spans="8:20">
      <c r="H282" s="158"/>
      <c r="I282" s="161"/>
      <c r="J282" s="161"/>
      <c r="K282" s="161"/>
      <c r="L282" s="161"/>
      <c r="M282" s="161"/>
      <c r="O282" s="13"/>
      <c r="P282" s="21"/>
      <c r="Q282" s="21"/>
      <c r="R282" s="21"/>
      <c r="S282" s="21"/>
      <c r="T282" s="21"/>
    </row>
    <row r="283" spans="8:20">
      <c r="H283" s="158"/>
      <c r="I283" s="161"/>
      <c r="J283" s="161"/>
      <c r="K283" s="161"/>
      <c r="L283" s="161"/>
      <c r="M283" s="161"/>
      <c r="O283" s="13"/>
      <c r="P283" s="21"/>
      <c r="Q283" s="21"/>
      <c r="R283" s="21"/>
      <c r="S283" s="21"/>
      <c r="T283" s="21"/>
    </row>
    <row r="284" spans="8:20">
      <c r="H284" s="158"/>
      <c r="I284" s="161"/>
      <c r="J284" s="161"/>
      <c r="K284" s="161"/>
      <c r="L284" s="161"/>
      <c r="M284" s="161"/>
      <c r="O284" s="13"/>
      <c r="P284" s="21"/>
      <c r="Q284" s="21"/>
      <c r="R284" s="21"/>
      <c r="S284" s="21"/>
      <c r="T284" s="21"/>
    </row>
    <row r="285" spans="8:20">
      <c r="H285" s="158"/>
      <c r="I285" s="161"/>
      <c r="J285" s="161"/>
      <c r="K285" s="161"/>
      <c r="L285" s="161"/>
      <c r="M285" s="161"/>
      <c r="O285" s="13"/>
      <c r="P285" s="21"/>
      <c r="Q285" s="21"/>
      <c r="R285" s="21"/>
      <c r="S285" s="21"/>
      <c r="T285" s="21"/>
    </row>
    <row r="286" spans="8:20">
      <c r="H286" s="158"/>
      <c r="I286" s="161"/>
      <c r="J286" s="161"/>
      <c r="K286" s="161"/>
      <c r="L286" s="161"/>
      <c r="M286" s="161"/>
      <c r="O286" s="13"/>
      <c r="P286" s="21"/>
      <c r="Q286" s="21"/>
      <c r="R286" s="21"/>
      <c r="S286" s="21"/>
      <c r="T286" s="21"/>
    </row>
    <row r="287" spans="8:20">
      <c r="H287" s="158"/>
      <c r="I287" s="161"/>
      <c r="J287" s="161"/>
      <c r="K287" s="161"/>
      <c r="L287" s="161"/>
      <c r="M287" s="161"/>
      <c r="O287" s="13"/>
      <c r="P287" s="21"/>
      <c r="Q287" s="21"/>
      <c r="R287" s="21"/>
      <c r="S287" s="21"/>
      <c r="T287" s="21"/>
    </row>
    <row r="288" spans="8:20">
      <c r="H288" s="158"/>
      <c r="I288" s="161"/>
      <c r="J288" s="161"/>
      <c r="K288" s="161"/>
      <c r="L288" s="161"/>
      <c r="M288" s="161"/>
      <c r="O288" s="13"/>
      <c r="P288" s="21"/>
      <c r="Q288" s="21"/>
      <c r="R288" s="21"/>
      <c r="S288" s="21"/>
      <c r="T288" s="21"/>
    </row>
    <row r="289" spans="8:20">
      <c r="H289" s="158"/>
      <c r="I289" s="161"/>
      <c r="J289" s="161"/>
      <c r="K289" s="161"/>
      <c r="L289" s="161"/>
      <c r="M289" s="161"/>
      <c r="O289" s="13"/>
      <c r="P289" s="21"/>
      <c r="Q289" s="21"/>
      <c r="R289" s="21"/>
      <c r="S289" s="21"/>
      <c r="T289" s="21"/>
    </row>
    <row r="290" spans="8:20">
      <c r="H290" s="158"/>
      <c r="I290" s="161"/>
      <c r="J290" s="161"/>
      <c r="K290" s="161"/>
      <c r="L290" s="161"/>
      <c r="M290" s="161"/>
      <c r="O290" s="13"/>
      <c r="P290" s="21"/>
      <c r="Q290" s="21"/>
      <c r="R290" s="21"/>
      <c r="S290" s="21"/>
      <c r="T290" s="21"/>
    </row>
    <row r="291" spans="8:20">
      <c r="H291" s="158"/>
      <c r="I291" s="161"/>
      <c r="J291" s="161"/>
      <c r="K291" s="161"/>
      <c r="L291" s="161"/>
      <c r="M291" s="161"/>
      <c r="O291" s="13"/>
      <c r="P291" s="21"/>
      <c r="Q291" s="21"/>
      <c r="R291" s="21"/>
      <c r="S291" s="21"/>
      <c r="T291" s="21"/>
    </row>
    <row r="292" spans="8:20">
      <c r="H292" s="158"/>
      <c r="I292" s="161"/>
      <c r="J292" s="161"/>
      <c r="K292" s="161"/>
      <c r="L292" s="161"/>
      <c r="M292" s="161"/>
      <c r="O292" s="13"/>
      <c r="P292" s="21"/>
      <c r="Q292" s="21"/>
      <c r="R292" s="21"/>
      <c r="S292" s="21"/>
      <c r="T292" s="21"/>
    </row>
    <row r="293" spans="8:20">
      <c r="H293" s="158"/>
      <c r="I293" s="161"/>
      <c r="J293" s="161"/>
      <c r="K293" s="161"/>
      <c r="L293" s="161"/>
      <c r="M293" s="161"/>
      <c r="O293" s="22"/>
      <c r="P293" s="21"/>
      <c r="Q293" s="21"/>
      <c r="R293" s="21"/>
      <c r="S293" s="21"/>
      <c r="T293" s="21"/>
    </row>
    <row r="294" spans="8:20">
      <c r="H294" s="158"/>
      <c r="I294" s="161"/>
      <c r="J294" s="161"/>
      <c r="K294" s="161"/>
      <c r="L294" s="161"/>
      <c r="M294" s="161"/>
      <c r="O294" s="22"/>
      <c r="P294" s="21"/>
      <c r="Q294" s="21"/>
      <c r="R294" s="21"/>
      <c r="S294" s="21"/>
      <c r="T294" s="21"/>
    </row>
    <row r="295" spans="8:20">
      <c r="H295" s="158"/>
      <c r="I295" s="161"/>
      <c r="J295" s="161"/>
      <c r="K295" s="161"/>
      <c r="L295" s="161"/>
      <c r="M295" s="161"/>
      <c r="O295" s="22"/>
      <c r="P295" s="21"/>
      <c r="Q295" s="21"/>
      <c r="R295" s="21"/>
      <c r="S295" s="21"/>
      <c r="T295" s="21"/>
    </row>
    <row r="296" spans="8:20">
      <c r="H296" s="158"/>
      <c r="I296" s="161"/>
      <c r="J296" s="161"/>
      <c r="K296" s="161"/>
      <c r="L296" s="161"/>
      <c r="M296" s="161"/>
      <c r="O296" s="22"/>
      <c r="P296" s="21"/>
      <c r="Q296" s="21"/>
      <c r="R296" s="21"/>
      <c r="S296" s="21"/>
      <c r="T296" s="21"/>
    </row>
    <row r="297" spans="8:20">
      <c r="H297" s="158"/>
      <c r="I297" s="161"/>
      <c r="J297" s="161"/>
      <c r="K297" s="161"/>
      <c r="L297" s="161"/>
      <c r="M297" s="161"/>
      <c r="O297" s="22"/>
      <c r="P297" s="21"/>
      <c r="Q297" s="21"/>
      <c r="R297" s="21"/>
      <c r="S297" s="21"/>
      <c r="T297" s="21"/>
    </row>
    <row r="298" spans="8:20">
      <c r="H298" s="158"/>
      <c r="I298" s="161"/>
      <c r="J298" s="161"/>
      <c r="K298" s="161"/>
      <c r="L298" s="161"/>
      <c r="M298" s="161"/>
      <c r="O298" s="22"/>
      <c r="P298" s="21"/>
      <c r="Q298" s="21"/>
      <c r="R298" s="21"/>
      <c r="S298" s="21"/>
      <c r="T298" s="21"/>
    </row>
    <row r="299" spans="8:20">
      <c r="H299" s="158"/>
      <c r="I299" s="161"/>
      <c r="J299" s="161"/>
      <c r="K299" s="161"/>
      <c r="L299" s="161"/>
      <c r="M299" s="161"/>
      <c r="O299" s="22"/>
      <c r="P299" s="21"/>
      <c r="Q299" s="21"/>
      <c r="R299" s="21"/>
      <c r="S299" s="21"/>
      <c r="T299" s="21"/>
    </row>
    <row r="300" spans="8:20">
      <c r="H300" s="158"/>
      <c r="I300" s="161"/>
      <c r="J300" s="161"/>
      <c r="K300" s="161"/>
      <c r="L300" s="161"/>
      <c r="M300" s="161"/>
      <c r="O300" s="22"/>
      <c r="P300" s="21"/>
      <c r="Q300" s="21"/>
      <c r="R300" s="21"/>
      <c r="S300" s="21"/>
      <c r="T300" s="21"/>
    </row>
    <row r="301" spans="8:20">
      <c r="H301" s="158"/>
      <c r="I301" s="161"/>
      <c r="J301" s="161"/>
      <c r="K301" s="161"/>
      <c r="L301" s="161"/>
      <c r="M301" s="161"/>
      <c r="O301" s="22"/>
      <c r="P301" s="21"/>
      <c r="Q301" s="21"/>
      <c r="R301" s="21"/>
      <c r="S301" s="21"/>
      <c r="T301" s="21"/>
    </row>
    <row r="302" spans="8:20">
      <c r="H302" s="158"/>
      <c r="I302" s="161"/>
      <c r="J302" s="161"/>
      <c r="K302" s="161"/>
      <c r="L302" s="161"/>
      <c r="M302" s="161"/>
      <c r="O302" s="22"/>
      <c r="P302" s="21"/>
      <c r="Q302" s="21"/>
      <c r="R302" s="21"/>
      <c r="S302" s="21"/>
      <c r="T302" s="21"/>
    </row>
    <row r="303" spans="8:20">
      <c r="H303" s="158"/>
      <c r="I303" s="161"/>
      <c r="J303" s="161"/>
      <c r="K303" s="161"/>
      <c r="L303" s="161"/>
      <c r="M303" s="161"/>
      <c r="O303" s="22"/>
      <c r="P303" s="21"/>
      <c r="Q303" s="21"/>
      <c r="R303" s="21"/>
      <c r="S303" s="21"/>
      <c r="T303" s="21"/>
    </row>
    <row r="304" spans="8:20">
      <c r="H304" s="158"/>
      <c r="I304" s="161"/>
      <c r="J304" s="161"/>
      <c r="K304" s="161"/>
      <c r="L304" s="161"/>
      <c r="M304" s="161"/>
      <c r="O304" s="22"/>
      <c r="P304" s="21"/>
      <c r="Q304" s="21"/>
      <c r="R304" s="21"/>
      <c r="S304" s="21"/>
      <c r="T304" s="21"/>
    </row>
    <row r="305" spans="8:20">
      <c r="H305" s="158"/>
      <c r="I305" s="161"/>
      <c r="J305" s="161"/>
      <c r="K305" s="161"/>
      <c r="L305" s="161"/>
      <c r="M305" s="161"/>
      <c r="O305" s="22"/>
      <c r="P305" s="21"/>
      <c r="Q305" s="21"/>
      <c r="R305" s="21"/>
      <c r="S305" s="21"/>
      <c r="T305" s="21"/>
    </row>
    <row r="306" spans="8:20">
      <c r="H306" s="158"/>
      <c r="I306" s="161"/>
      <c r="J306" s="161"/>
      <c r="K306" s="161"/>
      <c r="L306" s="161"/>
      <c r="M306" s="161"/>
      <c r="O306" s="22"/>
      <c r="P306" s="21"/>
      <c r="Q306" s="21"/>
      <c r="R306" s="21"/>
      <c r="S306" s="21"/>
      <c r="T306" s="21"/>
    </row>
    <row r="307" spans="8:20">
      <c r="H307" s="158"/>
      <c r="I307" s="161"/>
      <c r="J307" s="161"/>
      <c r="K307" s="161"/>
      <c r="L307" s="161"/>
      <c r="M307" s="161"/>
      <c r="O307" s="22"/>
      <c r="P307" s="21"/>
      <c r="Q307" s="21"/>
      <c r="R307" s="21"/>
      <c r="S307" s="21"/>
      <c r="T307" s="21"/>
    </row>
    <row r="308" spans="8:20">
      <c r="H308" s="158"/>
      <c r="I308" s="161"/>
      <c r="J308" s="161"/>
      <c r="K308" s="161"/>
      <c r="L308" s="161"/>
      <c r="M308" s="161"/>
      <c r="O308" s="22"/>
      <c r="P308" s="21"/>
      <c r="Q308" s="21"/>
      <c r="R308" s="21"/>
      <c r="S308" s="21"/>
      <c r="T308" s="21"/>
    </row>
    <row r="309" spans="8:20">
      <c r="H309" s="158"/>
      <c r="I309" s="161"/>
      <c r="J309" s="161"/>
      <c r="K309" s="161"/>
      <c r="L309" s="161"/>
      <c r="M309" s="161"/>
      <c r="O309" s="22"/>
      <c r="P309" s="21"/>
      <c r="Q309" s="21"/>
      <c r="R309" s="21"/>
      <c r="S309" s="21"/>
      <c r="T309" s="21"/>
    </row>
    <row r="310" spans="8:20">
      <c r="H310" s="158"/>
      <c r="I310" s="161"/>
      <c r="J310" s="161"/>
      <c r="K310" s="161"/>
      <c r="L310" s="161"/>
      <c r="M310" s="161"/>
      <c r="O310" s="22"/>
      <c r="P310" s="21"/>
      <c r="Q310" s="21"/>
      <c r="R310" s="21"/>
      <c r="S310" s="21"/>
      <c r="T310" s="21"/>
    </row>
    <row r="311" spans="8:20">
      <c r="H311" s="158"/>
      <c r="I311" s="161"/>
      <c r="J311" s="161"/>
      <c r="K311" s="161"/>
      <c r="L311" s="161"/>
      <c r="M311" s="161"/>
      <c r="O311" s="22"/>
      <c r="P311" s="21"/>
      <c r="Q311" s="21"/>
      <c r="R311" s="21"/>
      <c r="S311" s="21"/>
      <c r="T311" s="21"/>
    </row>
    <row r="312" spans="8:20">
      <c r="H312" s="158"/>
      <c r="I312" s="161"/>
      <c r="J312" s="161"/>
      <c r="K312" s="161"/>
      <c r="L312" s="161"/>
      <c r="M312" s="161"/>
      <c r="O312" s="22"/>
      <c r="P312" s="21"/>
      <c r="Q312" s="21"/>
      <c r="R312" s="21"/>
      <c r="S312" s="21"/>
      <c r="T312" s="21"/>
    </row>
    <row r="313" spans="8:20">
      <c r="H313" s="158"/>
      <c r="I313" s="161"/>
      <c r="J313" s="161"/>
      <c r="K313" s="161"/>
      <c r="L313" s="161"/>
      <c r="M313" s="161"/>
      <c r="O313" s="22"/>
      <c r="P313" s="21"/>
      <c r="Q313" s="21"/>
      <c r="R313" s="21"/>
      <c r="S313" s="21"/>
      <c r="T313" s="21"/>
    </row>
    <row r="314" spans="8:20">
      <c r="H314" s="14"/>
      <c r="I314" s="14"/>
      <c r="J314" s="14"/>
      <c r="K314" s="14"/>
      <c r="L314" s="14"/>
      <c r="M314" s="14"/>
      <c r="O314" s="22"/>
      <c r="P314" s="21"/>
      <c r="Q314" s="21"/>
      <c r="R314" s="21"/>
      <c r="S314" s="21"/>
      <c r="T314" s="21"/>
    </row>
    <row r="315" spans="8:20">
      <c r="H315" s="14"/>
      <c r="I315" s="14"/>
      <c r="J315" s="14"/>
      <c r="K315" s="14"/>
      <c r="L315" s="14"/>
      <c r="M315" s="14"/>
      <c r="O315" s="22"/>
      <c r="P315" s="21"/>
      <c r="Q315" s="21"/>
      <c r="R315" s="21"/>
      <c r="S315" s="21"/>
      <c r="T315" s="21"/>
    </row>
    <row r="316" spans="8:20">
      <c r="H316" s="14"/>
      <c r="I316" s="14"/>
      <c r="J316" s="14"/>
      <c r="K316" s="14"/>
      <c r="L316" s="14"/>
      <c r="M316" s="14"/>
      <c r="O316" s="22"/>
      <c r="P316" s="21"/>
      <c r="Q316" s="21"/>
      <c r="R316" s="21"/>
      <c r="S316" s="21"/>
      <c r="T316" s="21"/>
    </row>
    <row r="317" spans="8:20">
      <c r="H317" s="14"/>
      <c r="I317" s="14"/>
      <c r="J317" s="14"/>
      <c r="K317" s="14"/>
      <c r="L317" s="14"/>
      <c r="M317" s="14"/>
      <c r="O317" s="22"/>
      <c r="P317" s="21"/>
      <c r="Q317" s="21"/>
      <c r="R317" s="21"/>
      <c r="S317" s="21"/>
      <c r="T317" s="21"/>
    </row>
    <row r="318" spans="8:20">
      <c r="H318" s="14"/>
      <c r="I318" s="14"/>
      <c r="J318" s="14"/>
      <c r="K318" s="14"/>
      <c r="L318" s="14"/>
      <c r="M318" s="14"/>
      <c r="O318" s="22"/>
      <c r="P318" s="21"/>
      <c r="Q318" s="21"/>
      <c r="R318" s="21"/>
      <c r="S318" s="21"/>
      <c r="T318" s="21"/>
    </row>
    <row r="319" spans="8:20">
      <c r="H319" s="14"/>
      <c r="I319" s="14"/>
      <c r="J319" s="14"/>
      <c r="K319" s="14"/>
      <c r="L319" s="14"/>
      <c r="M319" s="14"/>
      <c r="O319" s="22"/>
      <c r="P319" s="21"/>
      <c r="Q319" s="21"/>
      <c r="R319" s="21"/>
      <c r="S319" s="21"/>
      <c r="T319" s="21"/>
    </row>
    <row r="320" spans="8:20">
      <c r="H320" s="14"/>
      <c r="I320" s="14"/>
      <c r="J320" s="14"/>
      <c r="K320" s="14"/>
      <c r="L320" s="14"/>
      <c r="M320" s="14"/>
      <c r="O320" s="22"/>
      <c r="P320" s="21"/>
      <c r="Q320" s="21"/>
      <c r="R320" s="21"/>
      <c r="S320" s="21"/>
      <c r="T320" s="21"/>
    </row>
    <row r="321" spans="8:20">
      <c r="H321" s="14"/>
      <c r="I321" s="14"/>
      <c r="J321" s="14"/>
      <c r="K321" s="14"/>
      <c r="L321" s="14"/>
      <c r="M321" s="14"/>
      <c r="O321" s="22"/>
      <c r="P321" s="21"/>
      <c r="Q321" s="21"/>
      <c r="R321" s="21"/>
      <c r="S321" s="21"/>
      <c r="T321" s="21"/>
    </row>
    <row r="322" spans="8:20">
      <c r="H322" s="14"/>
      <c r="I322" s="14"/>
      <c r="J322" s="14"/>
      <c r="K322" s="14"/>
      <c r="L322" s="14"/>
      <c r="M322" s="14"/>
      <c r="O322" s="22"/>
      <c r="P322" s="21"/>
      <c r="Q322" s="21"/>
      <c r="R322" s="21"/>
      <c r="S322" s="21"/>
      <c r="T322" s="21"/>
    </row>
    <row r="323" spans="8:20">
      <c r="H323" s="14"/>
      <c r="I323" s="14"/>
      <c r="J323" s="14"/>
      <c r="K323" s="14"/>
      <c r="L323" s="14"/>
      <c r="M323" s="14"/>
      <c r="O323" s="22"/>
      <c r="P323" s="21"/>
      <c r="Q323" s="21"/>
      <c r="R323" s="21"/>
      <c r="S323" s="21"/>
      <c r="T323" s="21"/>
    </row>
    <row r="324" spans="8:20">
      <c r="H324" s="14"/>
      <c r="I324" s="14"/>
      <c r="J324" s="14"/>
      <c r="K324" s="14"/>
      <c r="L324" s="14"/>
      <c r="M324" s="14"/>
      <c r="O324" s="22"/>
      <c r="P324" s="21"/>
      <c r="Q324" s="21"/>
      <c r="R324" s="21"/>
      <c r="S324" s="21"/>
      <c r="T324" s="21"/>
    </row>
    <row r="325" spans="8:20">
      <c r="H325" s="14"/>
      <c r="I325" s="14"/>
      <c r="J325" s="14"/>
      <c r="K325" s="14"/>
      <c r="L325" s="14"/>
      <c r="M325" s="14"/>
      <c r="O325" s="22"/>
      <c r="P325" s="21"/>
      <c r="Q325" s="21"/>
      <c r="R325" s="21"/>
      <c r="S325" s="21"/>
      <c r="T325" s="21"/>
    </row>
    <row r="326" spans="8:20">
      <c r="H326" s="14"/>
      <c r="I326" s="14"/>
      <c r="J326" s="14"/>
      <c r="K326" s="14"/>
      <c r="L326" s="14"/>
      <c r="M326" s="14"/>
      <c r="O326" s="22"/>
      <c r="P326" s="21"/>
      <c r="Q326" s="21"/>
      <c r="R326" s="21"/>
      <c r="S326" s="21"/>
      <c r="T326" s="21"/>
    </row>
    <row r="327" spans="8:20">
      <c r="H327" s="14"/>
      <c r="I327" s="14"/>
      <c r="J327" s="14"/>
      <c r="K327" s="14"/>
      <c r="L327" s="14"/>
      <c r="M327" s="14"/>
      <c r="O327" s="22"/>
      <c r="P327" s="21"/>
      <c r="Q327" s="21"/>
      <c r="R327" s="21"/>
      <c r="S327" s="21"/>
      <c r="T327" s="21"/>
    </row>
    <row r="328" spans="8:20">
      <c r="H328" s="14"/>
      <c r="I328" s="14"/>
      <c r="J328" s="14"/>
      <c r="K328" s="14"/>
      <c r="L328" s="14"/>
      <c r="M328" s="14"/>
      <c r="O328" s="22"/>
      <c r="P328" s="21"/>
      <c r="Q328" s="21"/>
      <c r="R328" s="21"/>
      <c r="S328" s="21"/>
      <c r="T328" s="21"/>
    </row>
    <row r="329" spans="8:20">
      <c r="H329" s="14"/>
      <c r="I329" s="14"/>
      <c r="J329" s="14"/>
      <c r="K329" s="14"/>
      <c r="L329" s="14"/>
      <c r="M329" s="14"/>
      <c r="O329" s="22"/>
      <c r="P329" s="21"/>
      <c r="Q329" s="21"/>
      <c r="R329" s="21"/>
      <c r="S329" s="21"/>
      <c r="T329" s="21"/>
    </row>
    <row r="330" spans="8:20">
      <c r="H330" s="14"/>
      <c r="I330" s="14"/>
      <c r="J330" s="14"/>
      <c r="K330" s="14"/>
      <c r="L330" s="14"/>
      <c r="M330" s="14"/>
      <c r="O330" s="22"/>
      <c r="P330" s="21"/>
      <c r="Q330" s="21"/>
      <c r="R330" s="21"/>
      <c r="S330" s="21"/>
      <c r="T330" s="21"/>
    </row>
    <row r="331" spans="8:20">
      <c r="H331" s="14"/>
      <c r="I331" s="14"/>
      <c r="J331" s="14"/>
      <c r="K331" s="14"/>
      <c r="L331" s="14"/>
      <c r="M331" s="14"/>
      <c r="O331" s="22"/>
      <c r="P331" s="21"/>
      <c r="Q331" s="21"/>
      <c r="R331" s="21"/>
      <c r="S331" s="21"/>
      <c r="T331" s="21"/>
    </row>
    <row r="332" spans="8:20">
      <c r="H332" s="14"/>
      <c r="I332" s="14"/>
      <c r="J332" s="14"/>
      <c r="K332" s="14"/>
      <c r="L332" s="14"/>
      <c r="M332" s="14"/>
      <c r="O332" s="22"/>
      <c r="P332" s="21"/>
      <c r="Q332" s="21"/>
      <c r="R332" s="21"/>
      <c r="S332" s="21"/>
      <c r="T332" s="21"/>
    </row>
    <row r="333" spans="8:20">
      <c r="H333" s="14"/>
      <c r="I333" s="14"/>
      <c r="J333" s="14"/>
      <c r="K333" s="14"/>
      <c r="L333" s="14"/>
      <c r="M333" s="14"/>
      <c r="O333" s="22"/>
      <c r="P333" s="21"/>
      <c r="Q333" s="21"/>
      <c r="R333" s="21"/>
      <c r="S333" s="21"/>
      <c r="T333" s="21"/>
    </row>
    <row r="334" spans="8:20">
      <c r="H334" s="14"/>
      <c r="I334" s="14"/>
      <c r="J334" s="14"/>
      <c r="K334" s="14"/>
      <c r="L334" s="14"/>
      <c r="M334" s="14"/>
      <c r="O334" s="22"/>
      <c r="P334" s="21"/>
      <c r="Q334" s="21"/>
      <c r="R334" s="21"/>
      <c r="S334" s="21"/>
      <c r="T334" s="21"/>
    </row>
    <row r="335" spans="8:20">
      <c r="H335" s="14"/>
      <c r="I335" s="14"/>
      <c r="J335" s="14"/>
      <c r="K335" s="14"/>
      <c r="L335" s="14"/>
      <c r="M335" s="14"/>
      <c r="O335" s="22"/>
      <c r="P335" s="21"/>
      <c r="Q335" s="21"/>
      <c r="R335" s="21"/>
      <c r="S335" s="21"/>
      <c r="T335" s="21"/>
    </row>
    <row r="336" spans="8:20">
      <c r="H336" s="14"/>
      <c r="I336" s="14"/>
      <c r="J336" s="14"/>
      <c r="K336" s="14"/>
      <c r="L336" s="14"/>
      <c r="M336" s="14"/>
      <c r="O336" s="22"/>
      <c r="P336" s="21"/>
      <c r="Q336" s="21"/>
      <c r="R336" s="21"/>
      <c r="S336" s="21"/>
      <c r="T336" s="21"/>
    </row>
    <row r="337" spans="8:20">
      <c r="H337" s="14"/>
      <c r="I337" s="14"/>
      <c r="J337" s="14"/>
      <c r="K337" s="14"/>
      <c r="L337" s="14"/>
      <c r="M337" s="14"/>
      <c r="O337" s="22"/>
      <c r="P337" s="21"/>
      <c r="Q337" s="21"/>
      <c r="R337" s="21"/>
      <c r="S337" s="21"/>
      <c r="T337" s="21"/>
    </row>
    <row r="338" spans="8:20">
      <c r="H338" s="14"/>
      <c r="I338" s="14"/>
      <c r="J338" s="14"/>
      <c r="K338" s="14"/>
      <c r="L338" s="14"/>
      <c r="M338" s="14"/>
      <c r="O338" s="22"/>
      <c r="P338" s="21"/>
      <c r="Q338" s="21"/>
      <c r="R338" s="21"/>
      <c r="S338" s="21"/>
      <c r="T338" s="21"/>
    </row>
    <row r="339" spans="8:20">
      <c r="H339" s="14"/>
      <c r="I339" s="14"/>
      <c r="J339" s="14"/>
      <c r="K339" s="14"/>
      <c r="L339" s="14"/>
      <c r="M339" s="14"/>
      <c r="O339" s="22"/>
      <c r="P339" s="21"/>
      <c r="Q339" s="21"/>
      <c r="R339" s="21"/>
      <c r="S339" s="21"/>
      <c r="T339" s="21"/>
    </row>
    <row r="340" spans="8:20">
      <c r="H340" s="14"/>
      <c r="I340" s="14"/>
      <c r="J340" s="14"/>
      <c r="K340" s="14"/>
      <c r="L340" s="14"/>
      <c r="M340" s="14"/>
      <c r="O340" s="22"/>
      <c r="P340" s="21"/>
      <c r="Q340" s="21"/>
      <c r="R340" s="21"/>
      <c r="S340" s="21"/>
      <c r="T340" s="21"/>
    </row>
    <row r="341" spans="8:20">
      <c r="H341" s="14"/>
      <c r="I341" s="14"/>
      <c r="J341" s="14"/>
      <c r="K341" s="14"/>
      <c r="L341" s="14"/>
      <c r="M341" s="14"/>
      <c r="O341" s="22"/>
      <c r="P341" s="21"/>
      <c r="Q341" s="21"/>
      <c r="R341" s="21"/>
      <c r="S341" s="21"/>
      <c r="T341" s="21"/>
    </row>
    <row r="342" spans="8:20">
      <c r="H342" s="14"/>
      <c r="I342" s="14"/>
      <c r="J342" s="14"/>
      <c r="K342" s="14"/>
      <c r="L342" s="14"/>
      <c r="M342" s="14"/>
      <c r="O342" s="22"/>
      <c r="P342" s="21"/>
      <c r="Q342" s="21"/>
      <c r="R342" s="21"/>
      <c r="S342" s="21"/>
      <c r="T342" s="21"/>
    </row>
    <row r="343" spans="8:20">
      <c r="H343" s="14"/>
      <c r="I343" s="14"/>
      <c r="J343" s="14"/>
      <c r="K343" s="14"/>
      <c r="L343" s="14"/>
      <c r="M343" s="14"/>
      <c r="O343" s="22"/>
      <c r="P343" s="21"/>
      <c r="Q343" s="21"/>
      <c r="R343" s="21"/>
      <c r="S343" s="21"/>
      <c r="T343" s="21"/>
    </row>
    <row r="344" spans="8:20">
      <c r="H344" s="14"/>
      <c r="I344" s="14"/>
      <c r="J344" s="14"/>
      <c r="K344" s="14"/>
      <c r="L344" s="14"/>
      <c r="M344" s="14"/>
      <c r="O344" s="22"/>
      <c r="P344" s="21"/>
      <c r="Q344" s="21"/>
      <c r="R344" s="21"/>
      <c r="S344" s="21"/>
      <c r="T344" s="21"/>
    </row>
    <row r="345" spans="8:20">
      <c r="H345" s="14"/>
      <c r="I345" s="14"/>
      <c r="J345" s="14"/>
      <c r="K345" s="14"/>
      <c r="L345" s="14"/>
      <c r="M345" s="14"/>
      <c r="O345" s="22"/>
      <c r="P345" s="21"/>
      <c r="Q345" s="21"/>
      <c r="R345" s="21"/>
      <c r="S345" s="21"/>
      <c r="T345" s="21"/>
    </row>
    <row r="346" spans="8:20">
      <c r="H346" s="14"/>
      <c r="I346" s="14"/>
      <c r="J346" s="14"/>
      <c r="K346" s="14"/>
      <c r="L346" s="14"/>
      <c r="M346" s="14"/>
      <c r="O346" s="22"/>
      <c r="P346" s="21"/>
      <c r="Q346" s="21"/>
      <c r="R346" s="21"/>
      <c r="S346" s="21"/>
      <c r="T346" s="21"/>
    </row>
    <row r="347" spans="8:20">
      <c r="H347" s="14"/>
      <c r="I347" s="14"/>
      <c r="J347" s="14"/>
      <c r="K347" s="14"/>
      <c r="L347" s="14"/>
      <c r="M347" s="14"/>
      <c r="O347" s="22"/>
      <c r="P347" s="21"/>
      <c r="Q347" s="21"/>
      <c r="R347" s="21"/>
      <c r="S347" s="21"/>
      <c r="T347" s="21"/>
    </row>
    <row r="348" spans="8:20">
      <c r="H348" s="14"/>
      <c r="I348" s="14"/>
      <c r="J348" s="14"/>
      <c r="K348" s="14"/>
      <c r="L348" s="14"/>
      <c r="M348" s="14"/>
      <c r="O348" s="22"/>
      <c r="P348" s="21"/>
      <c r="Q348" s="21"/>
      <c r="R348" s="21"/>
      <c r="S348" s="21"/>
      <c r="T348" s="21"/>
    </row>
    <row r="349" spans="8:20">
      <c r="H349" s="14"/>
      <c r="I349" s="14"/>
      <c r="J349" s="14"/>
      <c r="K349" s="14"/>
      <c r="L349" s="14"/>
      <c r="M349" s="14"/>
      <c r="O349" s="22"/>
      <c r="P349" s="21"/>
      <c r="Q349" s="21"/>
      <c r="R349" s="21"/>
      <c r="S349" s="21"/>
      <c r="T349" s="21"/>
    </row>
    <row r="350" spans="8:20">
      <c r="H350" s="14"/>
      <c r="I350" s="14"/>
      <c r="J350" s="14"/>
      <c r="K350" s="14"/>
      <c r="L350" s="14"/>
      <c r="M350" s="14"/>
      <c r="O350" s="22"/>
      <c r="P350" s="21"/>
      <c r="Q350" s="21"/>
      <c r="R350" s="21"/>
      <c r="S350" s="21"/>
      <c r="T350" s="21"/>
    </row>
    <row r="351" spans="8:20">
      <c r="H351" s="14"/>
      <c r="I351" s="14"/>
      <c r="J351" s="14"/>
      <c r="K351" s="14"/>
      <c r="L351" s="14"/>
      <c r="M351" s="14"/>
      <c r="O351" s="22"/>
      <c r="P351" s="21"/>
      <c r="Q351" s="21"/>
      <c r="R351" s="21"/>
      <c r="S351" s="21"/>
      <c r="T351" s="21"/>
    </row>
    <row r="352" spans="8:20">
      <c r="H352" s="14"/>
      <c r="I352" s="14"/>
      <c r="J352" s="14"/>
      <c r="K352" s="14"/>
      <c r="L352" s="14"/>
      <c r="M352" s="14"/>
      <c r="O352" s="22"/>
      <c r="P352" s="21"/>
      <c r="Q352" s="21"/>
      <c r="R352" s="21"/>
      <c r="S352" s="21"/>
      <c r="T352" s="21"/>
    </row>
  </sheetData>
  <mergeCells count="3">
    <mergeCell ref="O1:T1"/>
    <mergeCell ref="V1:AA1"/>
    <mergeCell ref="AC1:AH1"/>
  </mergeCells>
  <phoneticPr fontId="4" type="noConversion"/>
  <conditionalFormatting sqref="H163:H273 AC57:AC106 V108:V156 O163:O292">
    <cfRule type="expression" dxfId="3" priority="16" stopIfTrue="1">
      <formula>H57&gt;0</formula>
    </cfRule>
  </conditionalFormatting>
  <conditionalFormatting sqref="A4:B4 A7:B7">
    <cfRule type="expression" dxfId="2" priority="15" stopIfTrue="1">
      <formula>A4&gt;0</formula>
    </cfRule>
  </conditionalFormatting>
  <conditionalFormatting sqref="N4:N156 N163:N65535 AB4:AB65535 U4:U156">
    <cfRule type="expression" dxfId="1" priority="19" stopIfTrue="1">
      <formula>OR(O4&lt;&gt;"",M4&lt;&gt;"")</formula>
    </cfRule>
  </conditionalFormatting>
  <conditionalFormatting sqref="U157:U65535">
    <cfRule type="expression" dxfId="0" priority="29" stopIfTrue="1">
      <formula>OR(V158&lt;&gt;"",T157&lt;&gt;"")</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9938" r:id="rId4" name="Drop Down 2">
              <controlPr defaultSize="0" autoLine="0" autoPict="0">
                <anchor moveWithCells="1">
                  <from>
                    <xdr:col>1</xdr:col>
                    <xdr:colOff>0</xdr:colOff>
                    <xdr:row>7</xdr:row>
                    <xdr:rowOff>0</xdr:rowOff>
                  </from>
                  <to>
                    <xdr:col>1</xdr:col>
                    <xdr:colOff>714375</xdr:colOff>
                    <xdr:row>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51"/>
  <sheetViews>
    <sheetView showGridLines="0" topLeftCell="A10" zoomScaleNormal="100" workbookViewId="0">
      <selection activeCell="M38" sqref="M38"/>
    </sheetView>
  </sheetViews>
  <sheetFormatPr defaultRowHeight="14.25"/>
  <cols>
    <col min="14" max="14" width="9.625" customWidth="1"/>
  </cols>
  <sheetData>
    <row r="1" spans="1:14" ht="20.25" customHeight="1">
      <c r="A1" s="8"/>
      <c r="B1" s="8"/>
      <c r="C1" s="8"/>
    </row>
    <row r="2" spans="1:14" ht="15.75">
      <c r="A2" s="8"/>
      <c r="B2" s="8"/>
      <c r="C2" s="8"/>
    </row>
    <row r="3" spans="1:14" ht="18" customHeight="1">
      <c r="A3" s="8"/>
      <c r="B3" s="8"/>
      <c r="C3" s="8"/>
    </row>
    <row r="4" spans="1:14">
      <c r="A4" s="190" t="s">
        <v>33</v>
      </c>
      <c r="B4" s="190"/>
      <c r="C4" s="190"/>
      <c r="D4" s="190"/>
      <c r="E4" s="190"/>
      <c r="F4" s="190"/>
      <c r="G4" s="190"/>
      <c r="H4" s="190"/>
      <c r="I4" s="190"/>
      <c r="J4" s="190"/>
      <c r="K4" s="190"/>
      <c r="L4" s="190"/>
      <c r="M4" s="190"/>
      <c r="N4" s="190"/>
    </row>
    <row r="5" spans="1:14">
      <c r="A5" s="193" t="s">
        <v>34</v>
      </c>
      <c r="B5" s="193"/>
      <c r="C5" s="193"/>
      <c r="D5" s="193"/>
      <c r="E5" s="193"/>
      <c r="F5" s="193"/>
      <c r="G5" s="193"/>
      <c r="H5" s="193" t="s">
        <v>41</v>
      </c>
      <c r="I5" s="193"/>
      <c r="J5" s="193"/>
      <c r="K5" s="193"/>
      <c r="L5" s="193"/>
      <c r="M5" s="193"/>
      <c r="N5" s="193"/>
    </row>
    <row r="6" spans="1:14">
      <c r="A6" s="193"/>
      <c r="B6" s="193"/>
      <c r="C6" s="193"/>
      <c r="D6" s="193"/>
      <c r="E6" s="193"/>
      <c r="F6" s="193"/>
      <c r="G6" s="193"/>
      <c r="H6" s="193"/>
      <c r="I6" s="193"/>
      <c r="J6" s="193"/>
      <c r="K6" s="193"/>
      <c r="L6" s="193"/>
      <c r="M6" s="193"/>
      <c r="N6" s="193"/>
    </row>
    <row r="7" spans="1:14" ht="15.75">
      <c r="A7" s="72"/>
      <c r="B7" s="72"/>
      <c r="C7" s="72"/>
      <c r="D7" s="72"/>
      <c r="E7" s="72"/>
      <c r="F7" s="72"/>
      <c r="G7" s="72"/>
      <c r="H7" s="72"/>
      <c r="I7" s="72"/>
      <c r="J7" s="72"/>
      <c r="K7" s="72"/>
      <c r="L7" s="72"/>
      <c r="M7" s="9"/>
    </row>
    <row r="8" spans="1:14" ht="15.75">
      <c r="A8" s="72"/>
      <c r="B8" s="72"/>
      <c r="C8" s="72"/>
      <c r="D8" s="72"/>
      <c r="E8" s="72"/>
      <c r="F8" s="72"/>
      <c r="G8" s="72"/>
      <c r="H8" s="72"/>
      <c r="I8" s="72"/>
      <c r="J8" s="72"/>
      <c r="K8" s="72"/>
      <c r="L8" s="72"/>
      <c r="M8" s="9"/>
    </row>
    <row r="9" spans="1:14" ht="15.75">
      <c r="A9" s="72"/>
      <c r="B9" s="72"/>
      <c r="C9" s="72"/>
      <c r="D9" s="72"/>
      <c r="E9" s="72"/>
      <c r="F9" s="72"/>
      <c r="G9" s="72"/>
      <c r="H9" s="72"/>
      <c r="I9" s="72"/>
      <c r="J9" s="72"/>
      <c r="K9" s="72"/>
      <c r="L9" s="72"/>
      <c r="M9" s="9"/>
    </row>
    <row r="10" spans="1:14" ht="15.75">
      <c r="A10" s="72"/>
      <c r="B10" s="72"/>
      <c r="C10" s="72"/>
      <c r="D10" s="72"/>
      <c r="E10" s="72"/>
      <c r="F10" s="72"/>
      <c r="G10" s="72"/>
      <c r="H10" s="72"/>
      <c r="I10" s="72"/>
      <c r="J10" s="72"/>
      <c r="K10" s="72"/>
      <c r="L10" s="72"/>
      <c r="M10" s="9"/>
    </row>
    <row r="11" spans="1:14" ht="15.75">
      <c r="A11" s="72"/>
      <c r="B11" s="72"/>
      <c r="C11" s="72"/>
      <c r="D11" s="72"/>
      <c r="E11" s="72"/>
      <c r="F11" s="72"/>
      <c r="G11" s="72"/>
      <c r="H11" s="72"/>
      <c r="I11" s="72"/>
      <c r="J11" s="72"/>
      <c r="K11" s="72"/>
      <c r="L11" s="72"/>
      <c r="M11" s="9"/>
    </row>
    <row r="12" spans="1:14" ht="15.75">
      <c r="A12" s="72"/>
      <c r="B12" s="72"/>
      <c r="C12" s="72"/>
      <c r="D12" s="72"/>
      <c r="E12" s="72"/>
      <c r="F12" s="72"/>
      <c r="G12" s="72"/>
      <c r="H12" s="72"/>
      <c r="I12" s="72"/>
      <c r="J12" s="72"/>
      <c r="K12" s="72"/>
      <c r="L12" s="72"/>
      <c r="M12" s="9"/>
    </row>
    <row r="13" spans="1:14" ht="15.75">
      <c r="A13" s="72"/>
      <c r="B13" s="72"/>
      <c r="C13" s="72"/>
      <c r="D13" s="72"/>
      <c r="E13" s="72"/>
      <c r="F13" s="72"/>
      <c r="G13" s="72"/>
      <c r="H13" s="72"/>
      <c r="I13" s="72"/>
      <c r="J13" s="72"/>
      <c r="K13" s="72"/>
      <c r="L13" s="72"/>
      <c r="M13" s="9"/>
    </row>
    <row r="14" spans="1:14" ht="15.75">
      <c r="A14" s="72"/>
      <c r="B14" s="72"/>
      <c r="C14" s="72"/>
      <c r="D14" s="72"/>
      <c r="E14" s="72"/>
      <c r="F14" s="72"/>
      <c r="G14" s="72"/>
      <c r="H14" s="72"/>
      <c r="I14" s="72"/>
      <c r="J14" s="72"/>
      <c r="K14" s="72"/>
      <c r="L14" s="72"/>
      <c r="M14" s="9"/>
    </row>
    <row r="15" spans="1:14" ht="15.75">
      <c r="A15" s="72"/>
      <c r="B15" s="72"/>
      <c r="C15" s="72"/>
      <c r="D15" s="72"/>
      <c r="E15" s="72"/>
      <c r="F15" s="72"/>
      <c r="G15" s="72"/>
      <c r="H15" s="72"/>
      <c r="I15" s="72"/>
      <c r="J15" s="72"/>
      <c r="K15" s="72"/>
      <c r="L15" s="72"/>
      <c r="M15" s="9"/>
    </row>
    <row r="16" spans="1:14" ht="15.75">
      <c r="A16" s="72"/>
      <c r="B16" s="72"/>
      <c r="C16" s="72"/>
      <c r="D16" s="72"/>
      <c r="E16" s="72"/>
      <c r="F16" s="72"/>
      <c r="G16" s="72"/>
      <c r="H16" s="72"/>
      <c r="I16" s="72"/>
      <c r="J16" s="72"/>
      <c r="K16" s="72"/>
      <c r="L16" s="72"/>
      <c r="M16" s="9"/>
    </row>
    <row r="17" spans="1:14" ht="15.75">
      <c r="A17" s="72"/>
      <c r="B17" s="72"/>
      <c r="C17" s="72"/>
      <c r="D17" s="72"/>
      <c r="E17" s="72"/>
      <c r="F17" s="72"/>
      <c r="G17" s="72"/>
      <c r="H17" s="72"/>
      <c r="I17" s="72"/>
      <c r="J17" s="72"/>
      <c r="K17" s="72"/>
      <c r="L17" s="72"/>
      <c r="M17" s="9"/>
    </row>
    <row r="18" spans="1:14" ht="15.75">
      <c r="A18" s="72"/>
      <c r="B18" s="72"/>
      <c r="C18" s="72"/>
      <c r="D18" s="72"/>
      <c r="E18" s="72"/>
      <c r="F18" s="72"/>
      <c r="G18" s="72"/>
      <c r="H18" s="72"/>
      <c r="I18" s="72"/>
      <c r="J18" s="72"/>
      <c r="K18" s="72"/>
      <c r="L18" s="72"/>
      <c r="M18" s="9"/>
    </row>
    <row r="19" spans="1:14" ht="15.75">
      <c r="A19" s="72"/>
      <c r="B19" s="72"/>
      <c r="C19" s="72"/>
      <c r="D19" s="72"/>
      <c r="E19" s="72"/>
      <c r="F19" s="72"/>
      <c r="G19" s="72"/>
      <c r="H19" s="72"/>
      <c r="I19" s="72"/>
      <c r="J19" s="72"/>
      <c r="K19" s="72"/>
      <c r="L19" s="72"/>
      <c r="M19" s="9"/>
    </row>
    <row r="20" spans="1:14" ht="15.75">
      <c r="A20" s="72"/>
      <c r="B20" s="72"/>
      <c r="C20" s="72"/>
      <c r="D20" s="72"/>
      <c r="E20" s="72"/>
      <c r="F20" s="72"/>
      <c r="G20" s="72"/>
      <c r="H20" s="72"/>
      <c r="I20" s="72"/>
      <c r="J20" s="72"/>
      <c r="K20" s="72"/>
      <c r="L20" s="72"/>
      <c r="M20" s="9"/>
    </row>
    <row r="21" spans="1:14" ht="15.75" customHeight="1">
      <c r="A21" s="193" t="s">
        <v>376</v>
      </c>
      <c r="B21" s="193"/>
      <c r="C21" s="193"/>
      <c r="D21" s="193"/>
      <c r="E21" s="193"/>
      <c r="F21" s="193"/>
      <c r="G21" s="193"/>
      <c r="H21" s="192" t="s">
        <v>32</v>
      </c>
      <c r="I21" s="192"/>
      <c r="J21" s="192"/>
      <c r="K21" s="192"/>
      <c r="L21" s="192"/>
      <c r="M21" s="192"/>
      <c r="N21" s="192"/>
    </row>
    <row r="22" spans="1:14" ht="15.75" customHeight="1">
      <c r="A22" s="193"/>
      <c r="B22" s="193"/>
      <c r="C22" s="193"/>
      <c r="D22" s="193"/>
      <c r="E22" s="193"/>
      <c r="F22" s="193"/>
      <c r="G22" s="193"/>
      <c r="H22" s="192"/>
      <c r="I22" s="192"/>
      <c r="J22" s="192"/>
      <c r="K22" s="192"/>
      <c r="L22" s="192"/>
      <c r="M22" s="192"/>
      <c r="N22" s="192"/>
    </row>
    <row r="23" spans="1:14" ht="15.75">
      <c r="A23" s="72"/>
      <c r="B23" s="72"/>
      <c r="C23" s="72"/>
      <c r="D23" s="72"/>
      <c r="E23" s="72"/>
      <c r="F23" s="72"/>
      <c r="G23" s="72"/>
      <c r="H23" s="72"/>
      <c r="I23" s="72"/>
      <c r="J23" s="72"/>
      <c r="K23" s="72"/>
      <c r="L23" s="72"/>
      <c r="M23" s="9"/>
    </row>
    <row r="24" spans="1:14" ht="15.75">
      <c r="A24" s="72"/>
      <c r="B24" s="72"/>
      <c r="C24" s="72"/>
      <c r="D24" s="72"/>
      <c r="E24" s="72"/>
      <c r="F24" s="72"/>
      <c r="G24" s="72"/>
      <c r="H24" s="72"/>
      <c r="I24" s="72"/>
      <c r="J24" s="72"/>
      <c r="K24" s="72"/>
      <c r="L24" s="72"/>
      <c r="M24" s="9"/>
    </row>
    <row r="25" spans="1:14" ht="15.75">
      <c r="A25" s="72"/>
      <c r="B25" s="72"/>
      <c r="C25" s="72"/>
      <c r="D25" s="72"/>
      <c r="E25" s="72"/>
      <c r="F25" s="72"/>
      <c r="G25" s="72"/>
      <c r="H25" s="72"/>
      <c r="I25" s="72"/>
      <c r="J25" s="72"/>
      <c r="K25" s="72"/>
      <c r="L25" s="72"/>
      <c r="M25" s="9"/>
    </row>
    <row r="26" spans="1:14" ht="15.75">
      <c r="A26" s="72"/>
      <c r="B26" s="72"/>
      <c r="C26" s="72"/>
      <c r="D26" s="72"/>
      <c r="E26" s="72"/>
      <c r="F26" s="72"/>
      <c r="G26" s="72"/>
      <c r="H26" s="72"/>
      <c r="I26" s="72"/>
      <c r="J26" s="72"/>
      <c r="K26" s="72"/>
      <c r="L26" s="72"/>
      <c r="M26" s="9"/>
    </row>
    <row r="27" spans="1:14" ht="15.75">
      <c r="A27" s="72"/>
      <c r="B27" s="72"/>
      <c r="C27" s="72"/>
      <c r="D27" s="72"/>
      <c r="E27" s="72"/>
      <c r="F27" s="72"/>
      <c r="G27" s="72"/>
      <c r="H27" s="72"/>
      <c r="I27" s="72"/>
      <c r="J27" s="72"/>
      <c r="K27" s="72"/>
      <c r="L27" s="72"/>
      <c r="M27" s="9"/>
    </row>
    <row r="28" spans="1:14" ht="15.75">
      <c r="A28" s="72"/>
      <c r="B28" s="72"/>
      <c r="C28" s="72"/>
      <c r="D28" s="72"/>
      <c r="E28" s="72"/>
      <c r="F28" s="72"/>
      <c r="G28" s="72"/>
      <c r="H28" s="72"/>
      <c r="I28" s="72"/>
      <c r="J28" s="72"/>
      <c r="K28" s="72"/>
      <c r="L28" s="72"/>
      <c r="M28" s="9"/>
    </row>
    <row r="29" spans="1:14" ht="15.75">
      <c r="A29" s="72"/>
      <c r="B29" s="72"/>
      <c r="C29" s="72"/>
      <c r="D29" s="72"/>
      <c r="E29" s="72"/>
      <c r="F29" s="72"/>
      <c r="G29" s="72"/>
      <c r="H29" s="72"/>
      <c r="I29" s="72"/>
      <c r="J29" s="72"/>
      <c r="K29" s="72"/>
      <c r="L29" s="72"/>
      <c r="M29" s="9"/>
    </row>
    <row r="30" spans="1:14" ht="15.75">
      <c r="A30" s="72"/>
      <c r="B30" s="72"/>
      <c r="C30" s="72"/>
      <c r="D30" s="72"/>
      <c r="E30" s="72"/>
      <c r="F30" s="72"/>
      <c r="G30" s="72"/>
      <c r="H30" s="72"/>
      <c r="I30" s="72"/>
      <c r="J30" s="72"/>
      <c r="K30" s="72"/>
      <c r="L30" s="72"/>
      <c r="M30" s="9"/>
    </row>
    <row r="31" spans="1:14" ht="15.75">
      <c r="A31" s="72"/>
      <c r="B31" s="72"/>
      <c r="C31" s="72"/>
      <c r="D31" s="72"/>
      <c r="E31" s="72"/>
      <c r="F31" s="72"/>
      <c r="G31" s="72"/>
      <c r="H31" s="72"/>
      <c r="I31" s="72"/>
      <c r="J31" s="72"/>
      <c r="K31" s="72"/>
      <c r="L31" s="72"/>
      <c r="M31" s="9"/>
    </row>
    <row r="32" spans="1:14" ht="15.75">
      <c r="A32" s="72"/>
      <c r="B32" s="72"/>
      <c r="C32" s="72"/>
      <c r="D32" s="72"/>
      <c r="E32" s="72"/>
      <c r="F32" s="72"/>
      <c r="G32" s="72"/>
      <c r="H32" s="72"/>
      <c r="I32" s="72"/>
      <c r="J32" s="72"/>
      <c r="K32" s="72"/>
      <c r="L32" s="72"/>
      <c r="M32" s="9"/>
    </row>
    <row r="33" spans="1:13" ht="15.75">
      <c r="A33" s="72"/>
      <c r="B33" s="72"/>
      <c r="C33" s="72"/>
      <c r="D33" s="72"/>
      <c r="E33" s="72"/>
      <c r="F33" s="72"/>
      <c r="G33" s="72"/>
      <c r="H33" s="72"/>
      <c r="I33" s="72"/>
      <c r="J33" s="72"/>
      <c r="K33" s="72"/>
      <c r="L33" s="72"/>
      <c r="M33" s="9"/>
    </row>
    <row r="34" spans="1:13" ht="15.75">
      <c r="A34" s="72"/>
      <c r="B34" s="72"/>
      <c r="C34" s="72"/>
      <c r="D34" s="72"/>
      <c r="E34" s="72"/>
      <c r="F34" s="72"/>
      <c r="G34" s="72"/>
      <c r="H34" s="72"/>
      <c r="I34" s="72"/>
      <c r="J34" s="72"/>
      <c r="K34" s="72"/>
      <c r="L34" s="72"/>
      <c r="M34" s="9"/>
    </row>
    <row r="35" spans="1:13" ht="15.75">
      <c r="A35" s="72"/>
      <c r="B35" s="72"/>
      <c r="C35" s="72"/>
      <c r="D35" s="72"/>
      <c r="E35" s="72"/>
      <c r="F35" s="72"/>
      <c r="G35" s="72"/>
      <c r="H35" s="72"/>
      <c r="I35" s="72"/>
      <c r="J35" s="72"/>
      <c r="K35" s="72"/>
      <c r="L35" s="72"/>
      <c r="M35" s="9"/>
    </row>
    <row r="36" spans="1:13" ht="15.75">
      <c r="A36" s="72"/>
      <c r="B36" s="72"/>
      <c r="C36" s="72"/>
      <c r="D36" s="72"/>
      <c r="E36" s="72"/>
      <c r="F36" s="72"/>
      <c r="G36" s="72"/>
      <c r="H36" s="72"/>
      <c r="I36" s="72"/>
      <c r="J36" s="72"/>
      <c r="K36" s="72"/>
      <c r="L36" s="72"/>
      <c r="M36" s="9"/>
    </row>
    <row r="37" spans="1:13" ht="15.75">
      <c r="A37" s="5" t="s">
        <v>37</v>
      </c>
      <c r="B37" s="10"/>
      <c r="C37" s="10"/>
      <c r="D37" s="72"/>
      <c r="E37" s="72"/>
      <c r="F37" s="72"/>
      <c r="G37" s="72"/>
      <c r="H37" s="191"/>
      <c r="I37" s="191"/>
      <c r="J37" s="191"/>
      <c r="K37" s="191"/>
      <c r="L37" s="191"/>
      <c r="M37" s="9"/>
    </row>
    <row r="38" spans="1:13" ht="15.75">
      <c r="A38" s="72"/>
      <c r="B38" s="72"/>
      <c r="C38" s="72"/>
      <c r="D38" s="72"/>
      <c r="E38" s="72"/>
      <c r="F38" s="72"/>
      <c r="G38" s="72"/>
      <c r="H38" s="72"/>
      <c r="I38" s="72"/>
      <c r="J38" s="72"/>
      <c r="K38" s="72"/>
      <c r="L38" s="72"/>
      <c r="M38" s="9"/>
    </row>
    <row r="39" spans="1:13" ht="15.75">
      <c r="H39" s="72"/>
      <c r="I39" s="72"/>
      <c r="J39" s="72"/>
      <c r="K39" s="72"/>
      <c r="L39" s="72"/>
      <c r="M39" s="9"/>
    </row>
    <row r="40" spans="1:13" ht="15.75">
      <c r="H40" s="72"/>
      <c r="I40" s="72"/>
      <c r="J40" s="72"/>
      <c r="K40" s="72"/>
      <c r="L40" s="72"/>
      <c r="M40" s="9"/>
    </row>
    <row r="41" spans="1:13" ht="15.75">
      <c r="H41" s="72"/>
      <c r="I41" s="72"/>
      <c r="J41" s="72"/>
      <c r="K41" s="72"/>
      <c r="L41" s="72"/>
      <c r="M41" s="9"/>
    </row>
    <row r="42" spans="1:13" ht="15.75">
      <c r="H42" s="72"/>
      <c r="I42" s="72"/>
      <c r="J42" s="72"/>
      <c r="K42" s="72"/>
      <c r="L42" s="72"/>
      <c r="M42" s="9"/>
    </row>
    <row r="43" spans="1:13" ht="15.75">
      <c r="H43" s="72"/>
      <c r="I43" s="72"/>
      <c r="J43" s="72"/>
      <c r="K43" s="72"/>
      <c r="L43" s="72"/>
      <c r="M43" s="9"/>
    </row>
    <row r="44" spans="1:13" ht="15.75">
      <c r="H44" s="72"/>
      <c r="I44" s="72"/>
      <c r="J44" s="72"/>
      <c r="K44" s="72"/>
      <c r="L44" s="72"/>
      <c r="M44" s="9"/>
    </row>
    <row r="45" spans="1:13" ht="15.75">
      <c r="H45" s="72"/>
      <c r="I45" s="72"/>
      <c r="J45" s="72"/>
      <c r="K45" s="72"/>
      <c r="L45" s="72"/>
      <c r="M45" s="9"/>
    </row>
    <row r="46" spans="1:13" ht="15.75">
      <c r="H46" s="72"/>
      <c r="I46" s="72"/>
      <c r="J46" s="72"/>
      <c r="K46" s="72"/>
      <c r="L46" s="72"/>
      <c r="M46" s="9"/>
    </row>
    <row r="47" spans="1:13" ht="15.75">
      <c r="H47" s="72"/>
      <c r="I47" s="72"/>
      <c r="J47" s="72"/>
      <c r="K47" s="72"/>
      <c r="L47" s="72"/>
      <c r="M47" s="9"/>
    </row>
    <row r="48" spans="1:13" ht="15.75">
      <c r="H48" s="72"/>
      <c r="I48" s="72"/>
      <c r="J48" s="72"/>
      <c r="K48" s="72"/>
      <c r="L48" s="72"/>
      <c r="M48" s="9"/>
    </row>
    <row r="49" spans="8:13" ht="15.75">
      <c r="H49" s="72"/>
      <c r="I49" s="72"/>
      <c r="J49" s="72"/>
      <c r="K49" s="72"/>
      <c r="L49" s="72"/>
      <c r="M49" s="9"/>
    </row>
    <row r="50" spans="8:13" ht="15.75">
      <c r="H50" s="72"/>
      <c r="I50" s="72"/>
      <c r="J50" s="72"/>
      <c r="K50" s="72"/>
      <c r="L50" s="72"/>
      <c r="M50" s="9"/>
    </row>
    <row r="51" spans="8:13" ht="15.75">
      <c r="H51" s="72"/>
      <c r="I51" s="72"/>
      <c r="J51" s="72"/>
      <c r="K51" s="72"/>
      <c r="L51" s="72"/>
      <c r="M51" s="9"/>
    </row>
  </sheetData>
  <mergeCells count="6">
    <mergeCell ref="A4:N4"/>
    <mergeCell ref="H37:L37"/>
    <mergeCell ref="H21:N22"/>
    <mergeCell ref="A21:G22"/>
    <mergeCell ref="A5:G6"/>
    <mergeCell ref="H5:N6"/>
  </mergeCells>
  <phoneticPr fontId="73"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25"/>
  <sheetViews>
    <sheetView showGridLines="0" workbookViewId="0">
      <pane xSplit="12" topLeftCell="M1" activePane="topRight" state="frozenSplit"/>
      <selection pane="topRight" activeCell="N18" sqref="N18"/>
    </sheetView>
  </sheetViews>
  <sheetFormatPr defaultRowHeight="15.75"/>
  <cols>
    <col min="1" max="1" width="9" style="85"/>
    <col min="2" max="2" width="9" style="85" customWidth="1"/>
    <col min="3" max="3" width="10.25" style="85" customWidth="1"/>
    <col min="4" max="9" width="9" style="85" customWidth="1"/>
    <col min="10" max="10" width="11.125" style="85" bestFit="1" customWidth="1"/>
    <col min="11" max="12" width="9" style="85" customWidth="1"/>
    <col min="13" max="16384" width="9" style="85"/>
  </cols>
  <sheetData>
    <row r="1" spans="1:12">
      <c r="G1" s="154"/>
    </row>
    <row r="3" spans="1:12" ht="13.5" customHeight="1"/>
    <row r="4" spans="1:12">
      <c r="A4" s="100" t="s">
        <v>60</v>
      </c>
      <c r="B4" s="99">
        <f>通信行业周报!H7</f>
        <v>41863</v>
      </c>
      <c r="C4" s="99"/>
      <c r="D4" s="98"/>
    </row>
    <row r="5" spans="1:12" ht="24" customHeight="1" thickBot="1">
      <c r="A5" s="194" t="s">
        <v>59</v>
      </c>
      <c r="B5" s="195"/>
      <c r="C5" s="195"/>
      <c r="D5" s="195"/>
      <c r="E5" s="195"/>
      <c r="F5" s="195"/>
      <c r="G5" s="195"/>
      <c r="H5" s="195"/>
      <c r="I5" s="195"/>
      <c r="J5" s="195"/>
      <c r="K5" s="195"/>
      <c r="L5" s="195"/>
    </row>
    <row r="6" spans="1:12" s="95" customFormat="1" ht="16.5" customHeight="1">
      <c r="A6" s="200" t="s">
        <v>58</v>
      </c>
      <c r="B6" s="201"/>
      <c r="C6" s="198" t="s">
        <v>57</v>
      </c>
      <c r="D6" s="199" t="s">
        <v>56</v>
      </c>
      <c r="E6" s="199"/>
      <c r="F6" s="199"/>
      <c r="G6" s="204" t="s">
        <v>55</v>
      </c>
      <c r="H6" s="205"/>
      <c r="I6" s="206"/>
      <c r="J6" s="97" t="s">
        <v>113</v>
      </c>
      <c r="K6" s="199" t="s">
        <v>54</v>
      </c>
      <c r="L6" s="199"/>
    </row>
    <row r="7" spans="1:12" s="95" customFormat="1" ht="16.5" customHeight="1">
      <c r="A7" s="202"/>
      <c r="B7" s="203"/>
      <c r="C7" s="199"/>
      <c r="D7" s="96" t="s">
        <v>53</v>
      </c>
      <c r="E7" s="96" t="s">
        <v>52</v>
      </c>
      <c r="F7" s="96" t="s">
        <v>51</v>
      </c>
      <c r="G7" s="96" t="s">
        <v>53</v>
      </c>
      <c r="H7" s="96" t="s">
        <v>52</v>
      </c>
      <c r="I7" s="96" t="s">
        <v>51</v>
      </c>
      <c r="J7" s="96" t="s">
        <v>111</v>
      </c>
      <c r="K7" s="96" t="s">
        <v>111</v>
      </c>
      <c r="L7" s="96" t="s">
        <v>112</v>
      </c>
    </row>
    <row r="8" spans="1:12">
      <c r="A8" s="94" t="s">
        <v>95</v>
      </c>
      <c r="B8" s="94" t="s">
        <v>77</v>
      </c>
      <c r="C8" s="94" t="s">
        <v>103</v>
      </c>
      <c r="D8" s="150">
        <v>1.5477792732166984</v>
      </c>
      <c r="E8" s="150">
        <v>-0.65445026178009291</v>
      </c>
      <c r="F8" s="150">
        <v>8.7043407741624677</v>
      </c>
      <c r="G8" s="150">
        <v>10.512106671703595</v>
      </c>
      <c r="H8" s="150">
        <v>16.120322869837668</v>
      </c>
      <c r="I8" s="150">
        <v>350.7938219098998</v>
      </c>
      <c r="J8" s="150">
        <v>33.600536346435547</v>
      </c>
      <c r="K8" s="150">
        <v>55.031532287597656</v>
      </c>
      <c r="L8" s="150">
        <v>44.529472351074219</v>
      </c>
    </row>
    <row r="9" spans="1:12">
      <c r="A9" s="94" t="s">
        <v>98</v>
      </c>
      <c r="B9" s="94" t="s">
        <v>90</v>
      </c>
      <c r="C9" s="94" t="s">
        <v>102</v>
      </c>
      <c r="D9" s="150">
        <v>8.0672586434914031</v>
      </c>
      <c r="E9" s="150">
        <v>6.1020710059171757</v>
      </c>
      <c r="F9" s="150">
        <v>35.684403662556477</v>
      </c>
      <c r="G9" s="150">
        <v>17.502437378821071</v>
      </c>
      <c r="H9" s="150">
        <v>24.435169864599978</v>
      </c>
      <c r="I9" s="150">
        <v>469.65004933583526</v>
      </c>
      <c r="J9" s="150">
        <v>41.675777435302734</v>
      </c>
      <c r="K9" s="150">
        <v>81.568557739257813</v>
      </c>
      <c r="L9" s="150">
        <v>60.743209838867188</v>
      </c>
    </row>
    <row r="10" spans="1:12">
      <c r="A10" s="94" t="s">
        <v>110</v>
      </c>
      <c r="B10" s="94" t="s">
        <v>128</v>
      </c>
      <c r="C10" s="94" t="s">
        <v>135</v>
      </c>
      <c r="D10" s="150">
        <v>5.9701492537313383</v>
      </c>
      <c r="E10" s="150">
        <v>3.2307107563664061</v>
      </c>
      <c r="F10" s="150">
        <v>28.267245978413413</v>
      </c>
      <c r="G10" s="150">
        <v>7.5862034979775537</v>
      </c>
      <c r="H10" s="150">
        <v>11.181068478322793</v>
      </c>
      <c r="I10" s="150">
        <v>331.21166866062777</v>
      </c>
      <c r="J10" s="150">
        <v>30.263601303100586</v>
      </c>
      <c r="K10" s="150">
        <v>30.85630989074707</v>
      </c>
      <c r="L10" s="150">
        <v>33.971599578857422</v>
      </c>
    </row>
    <row r="11" spans="1:12">
      <c r="A11" s="94" t="s">
        <v>96</v>
      </c>
      <c r="B11" s="94" t="s">
        <v>129</v>
      </c>
      <c r="C11" s="94" t="s">
        <v>101</v>
      </c>
      <c r="D11" s="150">
        <v>3.5346097201767179</v>
      </c>
      <c r="E11" s="150">
        <v>1.9466474405191114</v>
      </c>
      <c r="F11" s="150">
        <v>8.433500965178343</v>
      </c>
      <c r="G11" s="150">
        <v>7.2495107506106375</v>
      </c>
      <c r="H11" s="150">
        <v>10.199627702935995</v>
      </c>
      <c r="I11" s="150">
        <v>167.33440030082895</v>
      </c>
      <c r="J11" s="150">
        <v>17.885765075683594</v>
      </c>
      <c r="K11" s="150">
        <v>99.065513610839844</v>
      </c>
      <c r="L11" s="150">
        <v>26.033023834228516</v>
      </c>
    </row>
    <row r="12" spans="1:12">
      <c r="A12" s="94" t="s">
        <v>104</v>
      </c>
      <c r="B12" s="94" t="s">
        <v>130</v>
      </c>
      <c r="C12" s="94" t="s">
        <v>105</v>
      </c>
      <c r="D12" s="150">
        <v>0</v>
      </c>
      <c r="E12" s="150">
        <v>0</v>
      </c>
      <c r="F12" s="150">
        <v>7.4815125938341831</v>
      </c>
      <c r="G12" s="150">
        <v>0</v>
      </c>
      <c r="H12" s="150">
        <v>0</v>
      </c>
      <c r="I12" s="150">
        <v>288.29743972246706</v>
      </c>
      <c r="J12" s="150">
        <v>42.536281585693359</v>
      </c>
      <c r="K12" s="150">
        <v>44.920738220214844</v>
      </c>
      <c r="L12" s="150">
        <v>34.535552978515625</v>
      </c>
    </row>
    <row r="13" spans="1:12">
      <c r="A13" s="94" t="s">
        <v>100</v>
      </c>
      <c r="B13" s="94" t="s">
        <v>131</v>
      </c>
      <c r="C13" s="94" t="s">
        <v>134</v>
      </c>
      <c r="D13" s="150">
        <v>2.3966942148760273</v>
      </c>
      <c r="E13" s="150">
        <v>1.8578352180937063</v>
      </c>
      <c r="F13" s="150">
        <v>25.067858667341312</v>
      </c>
      <c r="G13" s="150">
        <v>13.382178292257557</v>
      </c>
      <c r="H13" s="150">
        <v>19.732591494549663</v>
      </c>
      <c r="I13" s="150">
        <v>549.64309175128597</v>
      </c>
      <c r="J13" s="150">
        <v>25.06574821472168</v>
      </c>
      <c r="K13" s="150">
        <v>27.800373077392578</v>
      </c>
      <c r="L13" s="150">
        <v>30.005699157714844</v>
      </c>
    </row>
    <row r="14" spans="1:12">
      <c r="A14" s="94" t="s">
        <v>97</v>
      </c>
      <c r="B14" s="94" t="s">
        <v>93</v>
      </c>
      <c r="C14" s="94" t="s">
        <v>106</v>
      </c>
      <c r="D14" s="150">
        <v>12.042310821806357</v>
      </c>
      <c r="E14" s="150">
        <v>11.261980830670936</v>
      </c>
      <c r="F14" s="150">
        <v>47.350391742000397</v>
      </c>
      <c r="G14" s="150">
        <v>11.013388338840892</v>
      </c>
      <c r="H14" s="150">
        <v>16.117057539048179</v>
      </c>
      <c r="I14" s="150">
        <v>310.24951804994026</v>
      </c>
      <c r="J14" s="150">
        <v>46.223567962646484</v>
      </c>
      <c r="K14" s="150">
        <v>223.60539245605469</v>
      </c>
      <c r="L14" s="150">
        <v>68.886146545410156</v>
      </c>
    </row>
    <row r="15" spans="1:12">
      <c r="A15" s="94" t="s">
        <v>107</v>
      </c>
      <c r="B15" s="94" t="s">
        <v>132</v>
      </c>
      <c r="C15" s="94" t="s">
        <v>108</v>
      </c>
      <c r="D15" s="150">
        <v>1.5625</v>
      </c>
      <c r="E15" s="150">
        <v>1.3908205841446364</v>
      </c>
      <c r="F15" s="150">
        <v>14.442700156985877</v>
      </c>
      <c r="G15" s="150">
        <v>9.1654371764764182</v>
      </c>
      <c r="H15" s="150">
        <v>15.389945320084498</v>
      </c>
      <c r="I15" s="150">
        <v>398.51907888770353</v>
      </c>
      <c r="J15" s="150">
        <v>62.609455108642578</v>
      </c>
      <c r="K15" s="150">
        <v>134.68894958496094</v>
      </c>
      <c r="L15" s="150">
        <v>181.54704284667969</v>
      </c>
    </row>
    <row r="16" spans="1:12">
      <c r="A16" s="108" t="s">
        <v>99</v>
      </c>
      <c r="B16" s="108" t="s">
        <v>133</v>
      </c>
      <c r="C16" s="108" t="s">
        <v>109</v>
      </c>
      <c r="D16" s="151">
        <v>7.2409488139825395</v>
      </c>
      <c r="E16" s="151">
        <v>7.1253071253071232</v>
      </c>
      <c r="F16" s="151">
        <v>53.301857765580564</v>
      </c>
      <c r="G16" s="151">
        <v>4.9181806462010833</v>
      </c>
      <c r="H16" s="151">
        <v>6.6880947868016918</v>
      </c>
      <c r="I16" s="151">
        <v>163.52260168698976</v>
      </c>
      <c r="J16" s="151">
        <v>25.79966926574707</v>
      </c>
      <c r="K16" s="151">
        <v>9.0902595520019531</v>
      </c>
      <c r="L16" s="151">
        <v>18.325414657592773</v>
      </c>
    </row>
    <row r="17" spans="1:26">
      <c r="A17" s="88"/>
      <c r="B17" s="88"/>
      <c r="C17" s="88"/>
      <c r="D17" s="88"/>
      <c r="E17" s="88"/>
      <c r="F17" s="88"/>
      <c r="G17" s="88"/>
      <c r="H17" s="88"/>
      <c r="I17" s="88"/>
      <c r="J17" s="88"/>
      <c r="K17" s="88"/>
      <c r="L17" s="88"/>
      <c r="M17" s="92"/>
      <c r="N17" s="91"/>
      <c r="O17" s="91"/>
      <c r="P17" s="91"/>
      <c r="Q17" s="91"/>
      <c r="R17" s="91"/>
      <c r="S17" s="91"/>
      <c r="T17" s="91"/>
      <c r="U17" s="91"/>
      <c r="V17" s="91"/>
      <c r="W17" s="91"/>
      <c r="X17" s="91"/>
      <c r="Y17" s="91"/>
      <c r="Z17" s="91"/>
    </row>
    <row r="18" spans="1:26">
      <c r="A18" s="5" t="s">
        <v>114</v>
      </c>
      <c r="B18" s="88"/>
      <c r="C18" s="88"/>
      <c r="D18" s="88"/>
      <c r="E18" s="88"/>
      <c r="F18" s="88"/>
      <c r="G18" s="88"/>
      <c r="H18" s="88"/>
      <c r="I18" s="88"/>
      <c r="J18" s="88"/>
      <c r="K18" s="88"/>
      <c r="L18" s="88"/>
      <c r="M18" s="92"/>
      <c r="N18" s="91"/>
      <c r="O18" s="91"/>
      <c r="P18" s="91"/>
      <c r="Q18" s="91"/>
      <c r="R18" s="91"/>
      <c r="S18" s="91"/>
      <c r="T18" s="91"/>
      <c r="U18" s="91"/>
      <c r="V18" s="91"/>
      <c r="W18" s="91"/>
      <c r="X18" s="91"/>
      <c r="Y18" s="91"/>
      <c r="Z18" s="91"/>
    </row>
    <row r="19" spans="1:26">
      <c r="A19" s="88"/>
      <c r="B19" s="88"/>
      <c r="C19" s="88"/>
      <c r="D19" s="88"/>
      <c r="E19" s="88"/>
      <c r="F19" s="88"/>
      <c r="G19" s="88"/>
      <c r="H19" s="88"/>
      <c r="I19" s="88"/>
      <c r="J19" s="88"/>
      <c r="K19" s="88"/>
      <c r="L19" s="88"/>
      <c r="M19" s="92"/>
      <c r="N19" s="91"/>
      <c r="O19" s="91"/>
      <c r="P19" s="91"/>
      <c r="Q19" s="91"/>
      <c r="R19" s="91"/>
      <c r="S19" s="91"/>
      <c r="T19" s="91"/>
      <c r="U19" s="91"/>
      <c r="V19" s="91"/>
      <c r="W19" s="91"/>
      <c r="X19" s="91"/>
      <c r="Y19" s="91"/>
      <c r="Z19" s="91"/>
    </row>
    <row r="20" spans="1:26">
      <c r="A20" s="88"/>
      <c r="B20" s="88"/>
      <c r="C20" s="88"/>
      <c r="D20" s="88"/>
      <c r="E20" s="88"/>
      <c r="F20" s="88"/>
      <c r="G20" s="88"/>
      <c r="H20" s="88"/>
      <c r="I20" s="88"/>
      <c r="J20" s="88"/>
      <c r="K20" s="88"/>
      <c r="L20" s="88"/>
      <c r="M20" s="92"/>
      <c r="N20" s="91"/>
      <c r="O20" s="91"/>
      <c r="P20" s="91"/>
      <c r="Q20" s="91"/>
      <c r="R20" s="91"/>
      <c r="S20" s="91"/>
      <c r="T20" s="91"/>
      <c r="U20" s="91"/>
      <c r="V20" s="91"/>
      <c r="W20" s="91"/>
      <c r="X20" s="91"/>
      <c r="Y20" s="91"/>
      <c r="Z20" s="91"/>
    </row>
    <row r="21" spans="1:26">
      <c r="A21" s="88"/>
      <c r="B21" s="88"/>
      <c r="C21" s="88"/>
      <c r="D21" s="88"/>
      <c r="E21" s="88"/>
      <c r="F21" s="88"/>
      <c r="G21" s="88"/>
      <c r="H21" s="88"/>
      <c r="I21" s="88"/>
      <c r="J21" s="88"/>
      <c r="K21" s="88"/>
      <c r="L21" s="88"/>
      <c r="M21" s="92"/>
      <c r="N21" s="91"/>
      <c r="O21" s="91"/>
      <c r="P21" s="91"/>
      <c r="Q21" s="91"/>
      <c r="R21" s="91"/>
      <c r="S21" s="91"/>
      <c r="T21" s="91"/>
      <c r="U21" s="91"/>
      <c r="V21" s="91"/>
      <c r="W21" s="91"/>
      <c r="X21" s="91"/>
      <c r="Y21" s="91"/>
      <c r="Z21" s="91"/>
    </row>
    <row r="22" spans="1:26">
      <c r="A22" s="88"/>
      <c r="B22" s="88"/>
      <c r="C22" s="88"/>
      <c r="D22" s="88"/>
      <c r="E22" s="88"/>
      <c r="F22" s="88"/>
      <c r="G22" s="88"/>
      <c r="H22" s="88"/>
      <c r="I22" s="88"/>
      <c r="J22" s="88"/>
      <c r="K22" s="88"/>
      <c r="L22" s="88"/>
      <c r="M22" s="92"/>
      <c r="N22" s="91"/>
      <c r="O22" s="91"/>
      <c r="P22" s="91"/>
      <c r="Q22" s="91"/>
      <c r="R22" s="91"/>
      <c r="S22" s="91"/>
      <c r="T22" s="91"/>
      <c r="U22" s="91"/>
      <c r="V22" s="91"/>
      <c r="W22" s="91"/>
      <c r="X22" s="91"/>
      <c r="Y22" s="91"/>
      <c r="Z22" s="91"/>
    </row>
    <row r="23" spans="1:26">
      <c r="A23" s="88"/>
      <c r="B23" s="88"/>
      <c r="C23" s="88"/>
      <c r="D23" s="88"/>
      <c r="E23" s="88"/>
      <c r="F23" s="88"/>
      <c r="G23" s="88"/>
      <c r="H23" s="88"/>
      <c r="I23" s="88"/>
      <c r="J23" s="88"/>
      <c r="K23" s="88"/>
      <c r="L23" s="88"/>
      <c r="M23" s="92"/>
      <c r="N23" s="91"/>
      <c r="O23" s="91"/>
      <c r="P23" s="91"/>
      <c r="Q23" s="91"/>
      <c r="R23" s="91"/>
      <c r="S23" s="91"/>
      <c r="T23" s="91"/>
      <c r="U23" s="91"/>
      <c r="V23" s="91"/>
      <c r="W23" s="91"/>
      <c r="X23" s="91"/>
      <c r="Y23" s="91"/>
      <c r="Z23" s="91"/>
    </row>
    <row r="24" spans="1:26">
      <c r="A24" s="88"/>
      <c r="B24" s="88"/>
      <c r="C24" s="88"/>
      <c r="D24" s="88"/>
      <c r="E24" s="88"/>
      <c r="F24" s="88"/>
      <c r="G24" s="88"/>
      <c r="H24" s="88"/>
      <c r="I24" s="88"/>
      <c r="J24" s="88"/>
      <c r="K24" s="88"/>
      <c r="L24" s="88"/>
      <c r="M24" s="93"/>
    </row>
    <row r="25" spans="1:26">
      <c r="A25" s="88"/>
      <c r="B25" s="88"/>
      <c r="C25" s="88"/>
      <c r="D25" s="88"/>
      <c r="E25" s="88"/>
      <c r="F25" s="88"/>
      <c r="G25" s="88"/>
      <c r="H25" s="88"/>
      <c r="I25" s="88"/>
      <c r="J25" s="88"/>
      <c r="K25" s="88"/>
      <c r="L25" s="88"/>
      <c r="M25" s="92"/>
      <c r="N25" s="92"/>
      <c r="O25" s="92"/>
      <c r="P25" s="92"/>
      <c r="Q25" s="92"/>
      <c r="R25" s="92"/>
      <c r="S25" s="92"/>
      <c r="T25" s="92"/>
      <c r="U25" s="92"/>
      <c r="V25" s="92"/>
      <c r="W25" s="92"/>
      <c r="X25" s="92"/>
      <c r="Y25" s="92"/>
      <c r="Z25" s="92"/>
    </row>
    <row r="26" spans="1:26">
      <c r="A26" s="88"/>
      <c r="B26" s="88"/>
      <c r="C26" s="88"/>
      <c r="D26" s="88"/>
      <c r="E26" s="88"/>
      <c r="F26" s="88"/>
      <c r="G26" s="88"/>
      <c r="H26" s="88"/>
      <c r="I26" s="88"/>
      <c r="J26" s="88"/>
      <c r="K26" s="88"/>
      <c r="L26" s="88"/>
      <c r="M26" s="92"/>
      <c r="N26" s="91"/>
      <c r="O26" s="91"/>
      <c r="P26" s="91"/>
      <c r="Q26" s="91"/>
      <c r="R26" s="91"/>
      <c r="S26" s="91"/>
      <c r="T26" s="91"/>
      <c r="U26" s="91"/>
      <c r="V26" s="91"/>
      <c r="W26" s="91"/>
      <c r="X26" s="91"/>
      <c r="Y26" s="91"/>
      <c r="Z26" s="91"/>
    </row>
    <row r="27" spans="1:26">
      <c r="A27" s="88"/>
      <c r="B27" s="88"/>
      <c r="C27" s="88"/>
      <c r="D27" s="88"/>
      <c r="E27" s="88"/>
      <c r="F27" s="88"/>
      <c r="G27" s="88"/>
      <c r="H27" s="88"/>
      <c r="I27" s="88"/>
      <c r="J27" s="88"/>
      <c r="K27" s="88"/>
      <c r="L27" s="88"/>
      <c r="M27" s="92"/>
      <c r="N27" s="91"/>
      <c r="O27" s="91"/>
      <c r="P27" s="91"/>
      <c r="Q27" s="91"/>
      <c r="R27" s="91"/>
      <c r="S27" s="91"/>
      <c r="T27" s="91"/>
      <c r="U27" s="91"/>
      <c r="V27" s="91"/>
      <c r="W27" s="91"/>
      <c r="X27" s="91"/>
      <c r="Y27" s="91"/>
      <c r="Z27" s="91"/>
    </row>
    <row r="28" spans="1:26">
      <c r="A28" s="88"/>
      <c r="B28" s="88"/>
      <c r="C28" s="88"/>
      <c r="D28" s="88"/>
      <c r="E28" s="88"/>
      <c r="F28" s="88"/>
      <c r="G28" s="88"/>
      <c r="H28" s="88"/>
      <c r="I28" s="88"/>
      <c r="J28" s="88"/>
      <c r="K28" s="88"/>
      <c r="L28" s="88"/>
      <c r="M28" s="92"/>
      <c r="N28" s="91"/>
      <c r="O28" s="91"/>
      <c r="P28" s="91"/>
      <c r="Q28" s="91"/>
      <c r="R28" s="91"/>
      <c r="S28" s="91"/>
      <c r="T28" s="91"/>
      <c r="U28" s="91"/>
      <c r="V28" s="91"/>
      <c r="W28" s="91"/>
      <c r="X28" s="91"/>
      <c r="Y28" s="91"/>
      <c r="Z28" s="91"/>
    </row>
    <row r="29" spans="1:26">
      <c r="A29" s="88"/>
      <c r="B29" s="88"/>
      <c r="C29" s="88"/>
      <c r="D29" s="88"/>
      <c r="E29" s="88"/>
      <c r="F29" s="88"/>
      <c r="G29" s="88"/>
      <c r="H29" s="88"/>
      <c r="I29" s="88"/>
      <c r="J29" s="88"/>
      <c r="K29" s="88"/>
      <c r="L29" s="88"/>
      <c r="M29" s="92"/>
      <c r="N29" s="91"/>
      <c r="O29" s="91"/>
      <c r="P29" s="91"/>
      <c r="Q29" s="91"/>
      <c r="R29" s="91"/>
      <c r="S29" s="91"/>
      <c r="T29" s="91"/>
      <c r="U29" s="91"/>
      <c r="V29" s="91"/>
      <c r="W29" s="91"/>
      <c r="X29" s="91"/>
      <c r="Y29" s="91"/>
      <c r="Z29" s="91"/>
    </row>
    <row r="30" spans="1:26">
      <c r="A30" s="196"/>
      <c r="B30" s="197"/>
      <c r="C30" s="197"/>
      <c r="D30" s="197"/>
      <c r="E30" s="197"/>
      <c r="F30" s="88"/>
      <c r="G30" s="88"/>
      <c r="H30" s="88"/>
      <c r="I30" s="88"/>
      <c r="J30" s="88"/>
      <c r="K30" s="88"/>
      <c r="L30" s="88"/>
      <c r="M30" s="92"/>
      <c r="N30" s="91"/>
      <c r="O30" s="91"/>
      <c r="P30" s="91"/>
      <c r="Q30" s="91"/>
      <c r="R30" s="91"/>
      <c r="S30" s="91"/>
      <c r="T30" s="91"/>
      <c r="U30" s="91"/>
      <c r="V30" s="91"/>
      <c r="W30" s="91"/>
      <c r="X30" s="91"/>
      <c r="Y30" s="91"/>
      <c r="Z30" s="91"/>
    </row>
    <row r="31" spans="1:26">
      <c r="A31" s="197"/>
      <c r="B31" s="197"/>
      <c r="C31" s="197"/>
      <c r="D31" s="197"/>
      <c r="E31" s="197"/>
      <c r="F31" s="88"/>
      <c r="G31" s="88"/>
      <c r="H31" s="88"/>
      <c r="I31" s="88"/>
      <c r="J31" s="88"/>
      <c r="K31" s="88"/>
      <c r="L31" s="88"/>
      <c r="M31" s="92"/>
      <c r="N31" s="91"/>
      <c r="O31" s="91"/>
      <c r="P31" s="91"/>
      <c r="Q31" s="91"/>
      <c r="R31" s="91"/>
      <c r="S31" s="91"/>
      <c r="T31" s="91"/>
      <c r="U31" s="91"/>
      <c r="V31" s="91"/>
      <c r="W31" s="91"/>
      <c r="X31" s="91"/>
      <c r="Y31" s="91"/>
      <c r="Z31" s="91"/>
    </row>
    <row r="32" spans="1:26">
      <c r="A32" s="88"/>
      <c r="B32" s="88"/>
      <c r="C32" s="88"/>
      <c r="D32" s="88"/>
      <c r="E32" s="88"/>
      <c r="F32" s="88"/>
      <c r="G32" s="88"/>
      <c r="H32" s="88"/>
      <c r="I32" s="88"/>
      <c r="J32" s="88"/>
      <c r="K32" s="88"/>
      <c r="L32" s="88"/>
      <c r="M32" s="92"/>
      <c r="N32" s="91"/>
      <c r="O32" s="91"/>
      <c r="P32" s="91"/>
      <c r="Q32" s="91"/>
      <c r="R32" s="91"/>
      <c r="S32" s="91"/>
      <c r="T32" s="91"/>
      <c r="U32" s="91"/>
      <c r="V32" s="91"/>
      <c r="W32" s="91"/>
      <c r="X32" s="91"/>
      <c r="Y32" s="91"/>
      <c r="Z32" s="91"/>
    </row>
    <row r="33" spans="1:12">
      <c r="A33" s="88"/>
      <c r="B33" s="88"/>
      <c r="C33" s="88"/>
      <c r="D33" s="88"/>
      <c r="E33" s="88"/>
      <c r="F33" s="88"/>
      <c r="G33" s="88"/>
      <c r="H33" s="88"/>
      <c r="I33" s="88"/>
      <c r="J33" s="88"/>
      <c r="K33" s="88"/>
      <c r="L33" s="88"/>
    </row>
    <row r="34" spans="1:12">
      <c r="A34" s="88"/>
      <c r="B34" s="88"/>
      <c r="C34" s="88"/>
      <c r="D34" s="88"/>
      <c r="E34" s="88"/>
      <c r="F34" s="88"/>
      <c r="G34" s="88"/>
      <c r="H34" s="88"/>
      <c r="I34" s="88"/>
      <c r="J34" s="88"/>
      <c r="K34" s="88"/>
      <c r="L34" s="88"/>
    </row>
    <row r="35" spans="1:12">
      <c r="A35" s="88"/>
      <c r="B35" s="88"/>
      <c r="C35" s="88"/>
      <c r="D35" s="88"/>
      <c r="E35" s="88"/>
      <c r="F35" s="88"/>
      <c r="G35" s="88"/>
      <c r="H35" s="88"/>
      <c r="I35" s="88"/>
      <c r="J35" s="88"/>
      <c r="K35" s="88"/>
      <c r="L35" s="88"/>
    </row>
    <row r="36" spans="1:12">
      <c r="A36" s="88"/>
      <c r="B36" s="88"/>
      <c r="C36" s="88"/>
      <c r="D36" s="88"/>
      <c r="E36" s="88"/>
      <c r="F36" s="88"/>
      <c r="G36" s="88"/>
      <c r="H36" s="88"/>
      <c r="I36" s="88"/>
      <c r="J36" s="88"/>
      <c r="K36" s="88"/>
      <c r="L36" s="88"/>
    </row>
    <row r="37" spans="1:12">
      <c r="A37" s="88"/>
      <c r="B37" s="88"/>
      <c r="C37" s="88"/>
      <c r="D37" s="88"/>
      <c r="E37" s="88"/>
      <c r="F37" s="88"/>
      <c r="G37" s="88"/>
      <c r="H37" s="88"/>
      <c r="I37" s="88"/>
      <c r="J37" s="88"/>
      <c r="K37" s="88"/>
      <c r="L37" s="88"/>
    </row>
    <row r="38" spans="1:12">
      <c r="A38" s="88"/>
      <c r="B38" s="88"/>
      <c r="C38" s="88"/>
      <c r="D38" s="88"/>
      <c r="E38" s="88"/>
      <c r="F38" s="88"/>
      <c r="G38" s="88"/>
      <c r="H38" s="88"/>
      <c r="I38" s="88"/>
      <c r="J38" s="88"/>
      <c r="K38" s="88"/>
      <c r="L38" s="88"/>
    </row>
    <row r="39" spans="1:12">
      <c r="A39" s="88"/>
      <c r="B39" s="88"/>
      <c r="C39" s="88"/>
      <c r="D39" s="88"/>
      <c r="E39" s="88"/>
      <c r="F39" s="88"/>
      <c r="G39" s="88"/>
      <c r="H39" s="88"/>
      <c r="I39" s="88"/>
      <c r="J39" s="88"/>
      <c r="K39" s="88"/>
      <c r="L39" s="88"/>
    </row>
    <row r="40" spans="1:12">
      <c r="A40" s="88"/>
      <c r="B40" s="88"/>
      <c r="C40" s="88"/>
      <c r="D40" s="88"/>
      <c r="E40" s="88"/>
      <c r="F40" s="88"/>
      <c r="G40" s="88"/>
      <c r="H40" s="88"/>
      <c r="I40" s="88"/>
      <c r="J40" s="88"/>
      <c r="K40" s="88"/>
      <c r="L40" s="88"/>
    </row>
    <row r="41" spans="1:12">
      <c r="A41" s="88"/>
      <c r="B41" s="88"/>
      <c r="C41" s="88"/>
      <c r="D41" s="88"/>
      <c r="E41" s="88"/>
      <c r="F41" s="88"/>
      <c r="G41" s="88"/>
      <c r="H41" s="88"/>
      <c r="I41" s="88"/>
      <c r="J41" s="88"/>
      <c r="K41" s="88"/>
      <c r="L41" s="88"/>
    </row>
    <row r="42" spans="1:12">
      <c r="A42" s="88"/>
      <c r="B42" s="88"/>
      <c r="C42" s="88"/>
      <c r="D42" s="88"/>
      <c r="E42" s="88"/>
      <c r="F42" s="88"/>
      <c r="G42" s="88"/>
      <c r="H42" s="88"/>
      <c r="I42" s="88"/>
      <c r="J42" s="88"/>
      <c r="K42" s="88"/>
      <c r="L42" s="88"/>
    </row>
    <row r="43" spans="1:12">
      <c r="A43" s="88"/>
      <c r="B43" s="88"/>
      <c r="C43" s="88"/>
      <c r="D43" s="88"/>
      <c r="E43" s="88"/>
      <c r="F43" s="88"/>
      <c r="G43" s="88"/>
      <c r="H43" s="88"/>
      <c r="I43" s="88"/>
      <c r="J43" s="88"/>
      <c r="K43" s="88"/>
      <c r="L43" s="88"/>
    </row>
    <row r="44" spans="1:12">
      <c r="A44" s="88"/>
      <c r="B44" s="88"/>
      <c r="C44" s="88"/>
      <c r="D44" s="88"/>
      <c r="E44" s="88"/>
      <c r="F44" s="88"/>
      <c r="G44" s="88"/>
      <c r="H44" s="88"/>
      <c r="I44" s="88"/>
      <c r="J44" s="88"/>
      <c r="K44" s="88"/>
      <c r="L44" s="88"/>
    </row>
    <row r="45" spans="1:12">
      <c r="A45" s="90"/>
      <c r="B45" s="89"/>
      <c r="C45" s="89"/>
      <c r="D45" s="89"/>
      <c r="E45" s="88"/>
      <c r="F45" s="88"/>
      <c r="G45" s="88"/>
      <c r="H45" s="88"/>
      <c r="I45" s="88"/>
      <c r="J45" s="88"/>
      <c r="K45" s="88"/>
      <c r="L45" s="88"/>
    </row>
    <row r="46" spans="1:12">
      <c r="B46" s="89"/>
      <c r="C46" s="89"/>
      <c r="D46" s="89"/>
      <c r="E46" s="88"/>
      <c r="F46" s="88"/>
      <c r="G46" s="88"/>
      <c r="H46" s="88"/>
      <c r="I46" s="88"/>
      <c r="J46" s="88"/>
      <c r="K46" s="88"/>
      <c r="L46" s="88"/>
    </row>
    <row r="47" spans="1:12">
      <c r="A47" s="88"/>
      <c r="B47" s="88"/>
      <c r="C47" s="88"/>
      <c r="D47" s="88"/>
      <c r="E47" s="88"/>
      <c r="F47" s="88"/>
      <c r="G47" s="88"/>
      <c r="H47" s="88"/>
      <c r="I47" s="88"/>
      <c r="J47" s="88"/>
      <c r="K47" s="88"/>
      <c r="L47" s="88"/>
    </row>
    <row r="48" spans="1:12">
      <c r="A48" s="88"/>
      <c r="B48" s="88"/>
      <c r="C48" s="88"/>
      <c r="D48" s="88"/>
      <c r="E48" s="88"/>
      <c r="F48" s="88"/>
      <c r="G48" s="88"/>
      <c r="H48" s="88"/>
      <c r="I48" s="88"/>
      <c r="J48" s="88"/>
      <c r="K48" s="88"/>
      <c r="L48" s="88"/>
    </row>
    <row r="49" spans="1:12">
      <c r="A49" s="88"/>
      <c r="B49" s="88"/>
      <c r="C49" s="88"/>
      <c r="D49" s="88"/>
      <c r="E49" s="88"/>
      <c r="F49" s="88"/>
      <c r="G49" s="88"/>
      <c r="H49" s="88"/>
      <c r="I49" s="88"/>
      <c r="J49" s="88"/>
      <c r="K49" s="88"/>
      <c r="L49" s="88"/>
    </row>
    <row r="50" spans="1:12">
      <c r="A50" s="88"/>
      <c r="B50" s="88"/>
      <c r="C50" s="88"/>
      <c r="D50" s="88"/>
      <c r="E50" s="88"/>
      <c r="F50" s="88"/>
      <c r="G50" s="88"/>
      <c r="H50" s="88"/>
      <c r="I50" s="88"/>
      <c r="J50" s="88"/>
      <c r="K50" s="88"/>
      <c r="L50" s="88"/>
    </row>
    <row r="51" spans="1:12">
      <c r="A51" s="88"/>
      <c r="B51" s="88"/>
      <c r="C51" s="88"/>
      <c r="D51" s="88"/>
      <c r="E51" s="88"/>
      <c r="F51" s="88"/>
      <c r="G51" s="88"/>
      <c r="H51" s="88"/>
      <c r="I51" s="88"/>
      <c r="J51" s="88"/>
      <c r="K51" s="88"/>
      <c r="L51" s="88"/>
    </row>
    <row r="52" spans="1:12">
      <c r="A52" s="88"/>
      <c r="B52" s="88"/>
      <c r="C52" s="88"/>
      <c r="D52" s="88"/>
      <c r="E52" s="88"/>
      <c r="F52" s="88"/>
      <c r="G52" s="88"/>
      <c r="H52" s="88"/>
      <c r="I52" s="88"/>
      <c r="J52" s="88"/>
      <c r="K52" s="88"/>
      <c r="L52" s="88"/>
    </row>
    <row r="53" spans="1:12">
      <c r="A53" s="88"/>
      <c r="B53" s="88"/>
      <c r="C53" s="88"/>
      <c r="D53" s="88"/>
      <c r="E53" s="88"/>
      <c r="F53" s="88"/>
      <c r="G53" s="88"/>
      <c r="H53" s="88"/>
      <c r="I53" s="88"/>
      <c r="J53" s="88"/>
      <c r="K53" s="88"/>
      <c r="L53" s="88"/>
    </row>
    <row r="54" spans="1:12">
      <c r="A54" s="88"/>
      <c r="B54" s="88"/>
      <c r="C54" s="88"/>
      <c r="D54" s="88"/>
      <c r="E54" s="88"/>
      <c r="F54" s="88"/>
      <c r="G54" s="88"/>
      <c r="H54" s="88"/>
      <c r="I54" s="88"/>
      <c r="J54" s="88"/>
      <c r="K54" s="88"/>
      <c r="L54" s="88"/>
    </row>
    <row r="55" spans="1:12">
      <c r="A55" s="88"/>
      <c r="B55" s="88"/>
      <c r="C55" s="88"/>
      <c r="D55" s="88"/>
      <c r="E55" s="88"/>
      <c r="F55" s="88"/>
      <c r="G55" s="88"/>
      <c r="H55" s="88"/>
      <c r="I55" s="88"/>
      <c r="J55" s="88"/>
      <c r="K55" s="88"/>
      <c r="L55" s="88"/>
    </row>
    <row r="56" spans="1:12">
      <c r="E56" s="89"/>
      <c r="F56" s="89"/>
      <c r="G56" s="89"/>
      <c r="H56" s="89"/>
      <c r="I56" s="89"/>
      <c r="J56" s="89"/>
      <c r="K56" s="89"/>
      <c r="L56" s="89"/>
    </row>
    <row r="57" spans="1:12">
      <c r="A57" s="88"/>
      <c r="B57" s="88"/>
      <c r="C57" s="88"/>
      <c r="D57" s="88"/>
      <c r="E57" s="88"/>
      <c r="F57" s="88"/>
      <c r="G57" s="88"/>
      <c r="H57" s="88"/>
      <c r="I57" s="88"/>
      <c r="J57" s="88"/>
      <c r="K57" s="88"/>
      <c r="L57" s="88"/>
    </row>
    <row r="58" spans="1:12">
      <c r="A58" s="88"/>
      <c r="B58" s="88"/>
      <c r="C58" s="88"/>
      <c r="D58" s="88"/>
      <c r="E58" s="88"/>
      <c r="F58" s="88"/>
      <c r="G58" s="88"/>
      <c r="H58" s="88"/>
      <c r="I58" s="88"/>
      <c r="J58" s="88"/>
      <c r="K58" s="88"/>
      <c r="L58" s="88"/>
    </row>
    <row r="59" spans="1:12">
      <c r="A59" s="88"/>
      <c r="B59" s="88"/>
      <c r="C59" s="88"/>
      <c r="D59" s="88"/>
      <c r="E59" s="88"/>
      <c r="F59" s="88"/>
      <c r="G59" s="88"/>
      <c r="H59" s="88"/>
      <c r="I59" s="88"/>
      <c r="J59" s="88"/>
      <c r="K59" s="88"/>
      <c r="L59" s="88"/>
    </row>
    <row r="60" spans="1:12">
      <c r="A60" s="88"/>
      <c r="B60" s="88"/>
      <c r="C60" s="88"/>
      <c r="D60" s="88"/>
      <c r="E60" s="88"/>
      <c r="F60" s="88"/>
      <c r="G60" s="88"/>
      <c r="H60" s="88"/>
      <c r="I60" s="88"/>
      <c r="J60" s="88"/>
      <c r="K60" s="88"/>
      <c r="L60" s="88"/>
    </row>
    <row r="61" spans="1:12">
      <c r="A61" s="88"/>
      <c r="B61" s="88"/>
      <c r="C61" s="88"/>
      <c r="D61" s="88"/>
      <c r="E61" s="88"/>
      <c r="F61" s="88"/>
      <c r="G61" s="88"/>
      <c r="H61" s="88"/>
      <c r="I61" s="88"/>
      <c r="J61" s="88"/>
      <c r="K61" s="88"/>
      <c r="L61" s="88"/>
    </row>
    <row r="62" spans="1:12">
      <c r="A62" s="88"/>
      <c r="B62" s="88"/>
      <c r="C62" s="88"/>
      <c r="D62" s="88"/>
      <c r="E62" s="88"/>
      <c r="F62" s="88"/>
      <c r="G62" s="88"/>
      <c r="H62" s="88"/>
      <c r="I62" s="88"/>
      <c r="J62" s="88"/>
      <c r="K62" s="88"/>
      <c r="L62" s="88"/>
    </row>
    <row r="63" spans="1:12">
      <c r="A63" s="88"/>
      <c r="B63" s="88"/>
      <c r="C63" s="88"/>
      <c r="D63" s="88"/>
      <c r="E63" s="88"/>
      <c r="F63" s="88"/>
      <c r="G63" s="88"/>
      <c r="H63" s="88"/>
      <c r="I63" s="88"/>
      <c r="J63" s="88"/>
      <c r="K63" s="88"/>
      <c r="L63" s="88"/>
    </row>
    <row r="64" spans="1:12">
      <c r="A64" s="88"/>
      <c r="B64" s="88"/>
      <c r="C64" s="88"/>
      <c r="D64" s="88"/>
      <c r="E64" s="88"/>
      <c r="F64" s="88"/>
      <c r="G64" s="88"/>
      <c r="H64" s="88"/>
      <c r="I64" s="88"/>
      <c r="J64" s="88"/>
      <c r="K64" s="88"/>
      <c r="L64" s="88"/>
    </row>
    <row r="65" spans="1:12">
      <c r="A65" s="88"/>
      <c r="B65" s="88"/>
      <c r="C65" s="88"/>
      <c r="D65" s="88"/>
      <c r="E65" s="88"/>
      <c r="F65" s="88"/>
      <c r="G65" s="88"/>
      <c r="H65" s="88"/>
      <c r="I65" s="88"/>
      <c r="J65" s="88"/>
      <c r="K65" s="88"/>
      <c r="L65" s="88"/>
    </row>
    <row r="66" spans="1:12">
      <c r="A66" s="88"/>
      <c r="B66" s="88"/>
      <c r="C66" s="88"/>
      <c r="D66" s="88"/>
      <c r="E66" s="88"/>
      <c r="F66" s="88"/>
      <c r="G66" s="88"/>
      <c r="H66" s="88"/>
      <c r="I66" s="88"/>
      <c r="J66" s="88"/>
      <c r="K66" s="88"/>
      <c r="L66" s="88"/>
    </row>
    <row r="67" spans="1:12">
      <c r="A67" s="88"/>
      <c r="B67" s="88"/>
      <c r="C67" s="88"/>
      <c r="D67" s="88"/>
      <c r="E67" s="88"/>
      <c r="F67" s="88"/>
      <c r="G67" s="88"/>
      <c r="H67" s="88"/>
      <c r="I67" s="88"/>
      <c r="J67" s="88"/>
      <c r="K67" s="88"/>
      <c r="L67" s="88"/>
    </row>
    <row r="68" spans="1:12">
      <c r="A68" s="88"/>
      <c r="B68" s="88"/>
      <c r="C68" s="88"/>
      <c r="D68" s="88"/>
      <c r="E68" s="88"/>
      <c r="F68" s="88"/>
      <c r="G68" s="88"/>
      <c r="H68" s="88"/>
      <c r="I68" s="88"/>
      <c r="J68" s="88"/>
      <c r="K68" s="88"/>
      <c r="L68" s="88"/>
    </row>
    <row r="69" spans="1:12">
      <c r="A69" s="88"/>
      <c r="B69" s="88"/>
      <c r="C69" s="88"/>
      <c r="D69" s="88"/>
      <c r="E69" s="88"/>
      <c r="F69" s="88"/>
      <c r="G69" s="88"/>
      <c r="H69" s="88"/>
      <c r="I69" s="88"/>
      <c r="J69" s="88"/>
      <c r="K69" s="88"/>
      <c r="L69" s="88"/>
    </row>
    <row r="70" spans="1:12">
      <c r="A70" s="88"/>
      <c r="B70" s="88"/>
      <c r="C70" s="88"/>
      <c r="D70" s="88"/>
      <c r="E70" s="88"/>
      <c r="F70" s="88"/>
      <c r="G70" s="88"/>
      <c r="H70" s="88"/>
      <c r="I70" s="88"/>
      <c r="J70" s="88"/>
      <c r="K70" s="88"/>
      <c r="L70" s="88"/>
    </row>
    <row r="71" spans="1:12">
      <c r="A71" s="88"/>
      <c r="B71" s="88"/>
      <c r="C71" s="88"/>
      <c r="D71" s="88"/>
      <c r="E71" s="88"/>
      <c r="F71" s="88"/>
      <c r="G71" s="88"/>
      <c r="H71" s="88"/>
      <c r="I71" s="88"/>
      <c r="J71" s="88"/>
      <c r="K71" s="88"/>
      <c r="L71" s="88"/>
    </row>
    <row r="72" spans="1:12">
      <c r="A72" s="88"/>
      <c r="B72" s="88"/>
      <c r="C72" s="88"/>
      <c r="D72" s="88"/>
      <c r="E72" s="88"/>
      <c r="F72" s="88"/>
      <c r="G72" s="88"/>
      <c r="H72" s="88"/>
      <c r="I72" s="88"/>
      <c r="J72" s="88"/>
      <c r="K72" s="88"/>
      <c r="L72" s="88"/>
    </row>
    <row r="73" spans="1:12">
      <c r="A73" s="88"/>
      <c r="B73" s="88"/>
      <c r="C73" s="88"/>
      <c r="D73" s="88"/>
      <c r="E73" s="88"/>
      <c r="F73" s="88"/>
      <c r="G73" s="88"/>
      <c r="H73" s="88"/>
      <c r="I73" s="88"/>
      <c r="J73" s="88"/>
      <c r="K73" s="88"/>
      <c r="L73" s="88"/>
    </row>
    <row r="74" spans="1:12">
      <c r="A74" s="88"/>
      <c r="B74" s="88"/>
      <c r="C74" s="88"/>
      <c r="D74" s="88"/>
      <c r="E74" s="88"/>
      <c r="F74" s="88"/>
      <c r="G74" s="88"/>
      <c r="H74" s="88"/>
      <c r="I74" s="88"/>
      <c r="J74" s="88"/>
      <c r="K74" s="88"/>
      <c r="L74" s="88"/>
    </row>
    <row r="75" spans="1:12">
      <c r="A75" s="88"/>
      <c r="B75" s="88"/>
      <c r="C75" s="88"/>
      <c r="D75" s="88"/>
      <c r="E75" s="88"/>
      <c r="F75" s="88"/>
      <c r="G75" s="88"/>
      <c r="H75" s="88"/>
      <c r="I75" s="88"/>
      <c r="J75" s="88"/>
      <c r="K75" s="88"/>
      <c r="L75" s="88"/>
    </row>
    <row r="76" spans="1:12">
      <c r="A76" s="88"/>
      <c r="B76" s="88"/>
      <c r="C76" s="88"/>
      <c r="D76" s="88"/>
      <c r="E76" s="88"/>
      <c r="F76" s="88"/>
      <c r="G76" s="88"/>
      <c r="H76" s="88"/>
      <c r="I76" s="88"/>
      <c r="J76" s="88"/>
      <c r="K76" s="88"/>
      <c r="L76" s="88"/>
    </row>
    <row r="77" spans="1:12">
      <c r="A77" s="88"/>
      <c r="B77" s="88"/>
      <c r="C77" s="88"/>
      <c r="D77" s="88"/>
      <c r="E77" s="88"/>
      <c r="F77" s="88"/>
      <c r="G77" s="88"/>
      <c r="H77" s="88"/>
      <c r="I77" s="88"/>
      <c r="J77" s="88"/>
      <c r="K77" s="88"/>
      <c r="L77" s="88"/>
    </row>
    <row r="78" spans="1:12">
      <c r="A78" s="88"/>
      <c r="B78" s="88"/>
      <c r="C78" s="88"/>
      <c r="D78" s="88"/>
      <c r="E78" s="88"/>
      <c r="F78" s="88"/>
      <c r="G78" s="88"/>
      <c r="H78" s="88"/>
      <c r="I78" s="88"/>
      <c r="J78" s="88"/>
      <c r="K78" s="88"/>
      <c r="L78" s="88"/>
    </row>
    <row r="79" spans="1:12">
      <c r="A79" s="88"/>
      <c r="B79" s="88"/>
      <c r="C79" s="88"/>
      <c r="D79" s="88"/>
      <c r="E79" s="88"/>
      <c r="F79" s="88"/>
      <c r="G79" s="88"/>
      <c r="H79" s="88"/>
      <c r="I79" s="88"/>
      <c r="J79" s="88"/>
      <c r="K79" s="88"/>
      <c r="L79" s="88"/>
    </row>
    <row r="80" spans="1:12">
      <c r="A80" s="88"/>
      <c r="B80" s="88"/>
      <c r="C80" s="88"/>
      <c r="D80" s="88"/>
      <c r="E80" s="88"/>
      <c r="F80" s="88"/>
      <c r="G80" s="88"/>
      <c r="H80" s="88"/>
      <c r="I80" s="88"/>
      <c r="J80" s="88"/>
      <c r="K80" s="88"/>
      <c r="L80" s="88"/>
    </row>
    <row r="81" spans="1:12">
      <c r="A81" s="88"/>
      <c r="B81" s="88"/>
      <c r="C81" s="88"/>
      <c r="D81" s="88"/>
      <c r="E81" s="88"/>
      <c r="F81" s="88"/>
      <c r="G81" s="88"/>
      <c r="H81" s="88"/>
      <c r="I81" s="88"/>
      <c r="J81" s="88"/>
      <c r="K81" s="88"/>
      <c r="L81" s="88"/>
    </row>
    <row r="82" spans="1:12">
      <c r="A82" s="88"/>
      <c r="B82" s="88"/>
      <c r="C82" s="88"/>
      <c r="D82" s="88"/>
      <c r="E82" s="88"/>
      <c r="F82" s="88"/>
      <c r="G82" s="88"/>
      <c r="H82" s="88"/>
      <c r="I82" s="88"/>
      <c r="J82" s="88"/>
      <c r="K82" s="88"/>
      <c r="L82" s="88"/>
    </row>
    <row r="83" spans="1:12">
      <c r="A83" s="88"/>
      <c r="B83" s="88"/>
      <c r="C83" s="88"/>
      <c r="D83" s="88"/>
      <c r="E83" s="88"/>
      <c r="F83" s="88"/>
      <c r="G83" s="88"/>
      <c r="H83" s="88"/>
      <c r="I83" s="88"/>
      <c r="J83" s="88"/>
      <c r="K83" s="88"/>
      <c r="L83" s="88"/>
    </row>
    <row r="84" spans="1:12">
      <c r="A84" s="88"/>
      <c r="B84" s="88"/>
      <c r="C84" s="88"/>
      <c r="D84" s="88"/>
      <c r="E84" s="88"/>
      <c r="F84" s="88"/>
      <c r="G84" s="88"/>
      <c r="H84" s="88"/>
      <c r="I84" s="88"/>
      <c r="J84" s="88"/>
      <c r="K84" s="88"/>
      <c r="L84" s="88"/>
    </row>
    <row r="85" spans="1:12">
      <c r="A85" s="88"/>
      <c r="B85" s="88"/>
      <c r="C85" s="88"/>
      <c r="D85" s="88"/>
      <c r="E85" s="88"/>
      <c r="F85" s="88"/>
      <c r="G85" s="88"/>
      <c r="H85" s="88"/>
      <c r="I85" s="88"/>
      <c r="J85" s="88"/>
      <c r="K85" s="88"/>
      <c r="L85" s="88"/>
    </row>
    <row r="86" spans="1:12">
      <c r="A86" s="88"/>
      <c r="B86" s="88"/>
      <c r="C86" s="88"/>
      <c r="D86" s="88"/>
      <c r="E86" s="88"/>
      <c r="F86" s="88"/>
      <c r="G86" s="88"/>
      <c r="H86" s="88"/>
      <c r="I86" s="88"/>
      <c r="J86" s="88"/>
      <c r="K86" s="88"/>
      <c r="L86" s="88"/>
    </row>
    <row r="87" spans="1:12">
      <c r="A87" s="88"/>
      <c r="B87" s="88"/>
      <c r="C87" s="88"/>
      <c r="D87" s="88"/>
      <c r="E87" s="88"/>
      <c r="F87" s="88"/>
      <c r="G87" s="88"/>
      <c r="H87" s="88"/>
      <c r="I87" s="88"/>
      <c r="J87" s="88"/>
      <c r="K87" s="88"/>
      <c r="L87" s="88"/>
    </row>
    <row r="88" spans="1:12">
      <c r="A88" s="88"/>
      <c r="B88" s="88"/>
      <c r="C88" s="88"/>
      <c r="D88" s="88"/>
      <c r="E88" s="88"/>
      <c r="F88" s="88"/>
      <c r="G88" s="88"/>
      <c r="H88" s="88"/>
      <c r="I88" s="88"/>
      <c r="J88" s="88"/>
      <c r="K88" s="88"/>
      <c r="L88" s="88"/>
    </row>
    <row r="89" spans="1:12">
      <c r="A89" s="88"/>
      <c r="B89" s="88"/>
      <c r="C89" s="88"/>
      <c r="D89" s="88"/>
      <c r="E89" s="88"/>
      <c r="F89" s="88"/>
      <c r="G89" s="88"/>
      <c r="H89" s="88"/>
      <c r="I89" s="88"/>
      <c r="J89" s="88"/>
      <c r="K89" s="88"/>
      <c r="L89" s="88"/>
    </row>
    <row r="90" spans="1:12">
      <c r="A90" s="88"/>
      <c r="B90" s="88"/>
      <c r="C90" s="88"/>
      <c r="D90" s="88"/>
      <c r="E90" s="88"/>
      <c r="F90" s="88"/>
      <c r="G90" s="88"/>
      <c r="H90" s="88"/>
      <c r="I90" s="88"/>
      <c r="J90" s="88"/>
      <c r="K90" s="88"/>
      <c r="L90" s="88"/>
    </row>
    <row r="91" spans="1:12">
      <c r="A91" s="88"/>
      <c r="B91" s="88"/>
      <c r="C91" s="88"/>
      <c r="D91" s="88"/>
      <c r="E91" s="88"/>
      <c r="F91" s="88"/>
      <c r="G91" s="88"/>
      <c r="H91" s="88"/>
      <c r="I91" s="88"/>
      <c r="J91" s="88"/>
      <c r="K91" s="88"/>
      <c r="L91" s="88"/>
    </row>
    <row r="92" spans="1:12">
      <c r="A92" s="88"/>
      <c r="B92" s="88"/>
      <c r="C92" s="88"/>
      <c r="D92" s="88"/>
      <c r="E92" s="88"/>
      <c r="F92" s="88"/>
      <c r="G92" s="88"/>
      <c r="H92" s="88"/>
      <c r="I92" s="88"/>
      <c r="J92" s="88"/>
      <c r="K92" s="88"/>
      <c r="L92" s="88"/>
    </row>
    <row r="93" spans="1:12">
      <c r="A93" s="88"/>
      <c r="B93" s="88"/>
      <c r="C93" s="88"/>
      <c r="D93" s="88"/>
      <c r="E93" s="88"/>
      <c r="F93" s="88"/>
      <c r="G93" s="88"/>
      <c r="H93" s="88"/>
      <c r="I93" s="88"/>
      <c r="J93" s="88"/>
      <c r="K93" s="88"/>
      <c r="L93" s="88"/>
    </row>
    <row r="94" spans="1:12">
      <c r="A94" s="88"/>
      <c r="B94" s="88"/>
      <c r="C94" s="88"/>
      <c r="D94" s="88"/>
      <c r="E94" s="88"/>
      <c r="F94" s="88"/>
      <c r="G94" s="88"/>
      <c r="H94" s="88"/>
      <c r="I94" s="88"/>
      <c r="J94" s="88"/>
      <c r="K94" s="88"/>
      <c r="L94" s="88"/>
    </row>
    <row r="95" spans="1:12">
      <c r="A95" s="88"/>
      <c r="B95" s="88"/>
      <c r="C95" s="88"/>
      <c r="D95" s="88"/>
      <c r="E95" s="88"/>
      <c r="F95" s="88"/>
      <c r="G95" s="88"/>
      <c r="H95" s="88"/>
      <c r="I95" s="88"/>
      <c r="J95" s="88"/>
      <c r="K95" s="88"/>
      <c r="L95" s="88"/>
    </row>
    <row r="96" spans="1:12">
      <c r="A96" s="88"/>
      <c r="B96" s="88"/>
      <c r="C96" s="88"/>
      <c r="D96" s="88"/>
      <c r="E96" s="88"/>
      <c r="F96" s="88"/>
      <c r="G96" s="88"/>
      <c r="H96" s="88"/>
      <c r="I96" s="88"/>
      <c r="J96" s="88"/>
      <c r="K96" s="88"/>
      <c r="L96" s="88"/>
    </row>
    <row r="97" spans="1:12">
      <c r="A97" s="88"/>
      <c r="B97" s="88"/>
      <c r="C97" s="88"/>
      <c r="D97" s="88"/>
      <c r="E97" s="88"/>
      <c r="F97" s="88"/>
      <c r="G97" s="88"/>
      <c r="H97" s="88"/>
      <c r="I97" s="88"/>
      <c r="J97" s="88"/>
      <c r="K97" s="88"/>
      <c r="L97" s="88"/>
    </row>
    <row r="98" spans="1:12">
      <c r="A98" s="88"/>
      <c r="B98" s="88"/>
      <c r="C98" s="88"/>
      <c r="D98" s="88"/>
      <c r="E98" s="88"/>
      <c r="F98" s="88"/>
      <c r="G98" s="88"/>
      <c r="H98" s="88"/>
      <c r="I98" s="88"/>
      <c r="J98" s="88"/>
      <c r="K98" s="88"/>
      <c r="L98" s="88"/>
    </row>
    <row r="99" spans="1:12">
      <c r="A99" s="88"/>
      <c r="B99" s="88"/>
      <c r="C99" s="88"/>
      <c r="D99" s="88"/>
      <c r="E99" s="88"/>
      <c r="F99" s="88"/>
      <c r="G99" s="88"/>
      <c r="H99" s="88"/>
      <c r="I99" s="88"/>
      <c r="J99" s="88"/>
      <c r="K99" s="88"/>
      <c r="L99" s="88"/>
    </row>
    <row r="100" spans="1:12">
      <c r="A100" s="88"/>
      <c r="B100" s="88"/>
      <c r="C100" s="88"/>
      <c r="D100" s="88"/>
      <c r="E100" s="88"/>
      <c r="F100" s="88"/>
      <c r="G100" s="88"/>
      <c r="H100" s="88"/>
      <c r="I100" s="88"/>
      <c r="J100" s="88"/>
      <c r="K100" s="88"/>
      <c r="L100" s="88"/>
    </row>
    <row r="101" spans="1:12">
      <c r="A101" s="88"/>
      <c r="B101" s="88"/>
      <c r="C101" s="88"/>
      <c r="D101" s="88"/>
      <c r="E101" s="88"/>
      <c r="F101" s="88"/>
      <c r="G101" s="88"/>
      <c r="H101" s="88"/>
      <c r="I101" s="88"/>
      <c r="J101" s="88"/>
      <c r="K101" s="88"/>
      <c r="L101" s="88"/>
    </row>
    <row r="102" spans="1:12">
      <c r="A102" s="88"/>
      <c r="B102" s="88"/>
      <c r="C102" s="88"/>
      <c r="D102" s="88"/>
      <c r="E102" s="88"/>
      <c r="F102" s="88"/>
      <c r="G102" s="88"/>
      <c r="H102" s="88"/>
      <c r="I102" s="88"/>
      <c r="J102" s="88"/>
      <c r="K102" s="88"/>
      <c r="L102" s="88"/>
    </row>
    <row r="103" spans="1:12">
      <c r="A103" s="88"/>
      <c r="B103" s="88"/>
      <c r="C103" s="88"/>
      <c r="D103" s="88"/>
      <c r="E103" s="88"/>
      <c r="F103" s="88"/>
      <c r="G103" s="88"/>
      <c r="H103" s="88"/>
      <c r="I103" s="88"/>
      <c r="J103" s="88"/>
      <c r="K103" s="88"/>
      <c r="L103" s="88"/>
    </row>
    <row r="104" spans="1:12">
      <c r="A104" s="88"/>
      <c r="B104" s="88"/>
      <c r="C104" s="88"/>
      <c r="D104" s="88"/>
      <c r="E104" s="88"/>
      <c r="F104" s="88"/>
      <c r="G104" s="88"/>
      <c r="H104" s="88"/>
      <c r="I104" s="88"/>
      <c r="J104" s="88"/>
      <c r="K104" s="88"/>
      <c r="L104" s="88"/>
    </row>
    <row r="105" spans="1:12">
      <c r="A105" s="88"/>
      <c r="B105" s="88"/>
      <c r="C105" s="88"/>
      <c r="D105" s="88"/>
      <c r="E105" s="88"/>
      <c r="F105" s="88"/>
      <c r="G105" s="88"/>
      <c r="H105" s="88"/>
      <c r="I105" s="88"/>
      <c r="J105" s="88"/>
      <c r="K105" s="88"/>
      <c r="L105" s="88"/>
    </row>
    <row r="106" spans="1:12">
      <c r="A106" s="88"/>
      <c r="B106" s="88"/>
      <c r="C106" s="88"/>
      <c r="D106" s="88"/>
      <c r="E106" s="88"/>
      <c r="F106" s="88"/>
      <c r="G106" s="88"/>
      <c r="H106" s="88"/>
      <c r="I106" s="88"/>
      <c r="J106" s="88"/>
      <c r="K106" s="88"/>
      <c r="L106" s="88"/>
    </row>
    <row r="107" spans="1:12">
      <c r="A107" s="88"/>
      <c r="B107" s="88"/>
      <c r="C107" s="88"/>
      <c r="D107" s="88"/>
      <c r="E107" s="88"/>
      <c r="F107" s="88"/>
      <c r="G107" s="88"/>
      <c r="H107" s="88"/>
      <c r="I107" s="88"/>
      <c r="J107" s="88"/>
      <c r="K107" s="88"/>
      <c r="L107" s="88"/>
    </row>
    <row r="108" spans="1:12">
      <c r="A108" s="88"/>
      <c r="B108" s="88"/>
      <c r="C108" s="88"/>
      <c r="D108" s="88"/>
      <c r="E108" s="88"/>
      <c r="F108" s="88"/>
      <c r="G108" s="88"/>
      <c r="H108" s="88"/>
      <c r="I108" s="88"/>
      <c r="J108" s="88"/>
      <c r="K108" s="88"/>
      <c r="L108" s="88"/>
    </row>
    <row r="109" spans="1:12">
      <c r="A109" s="88"/>
      <c r="B109" s="88"/>
      <c r="C109" s="88"/>
      <c r="D109" s="88"/>
      <c r="E109" s="88"/>
      <c r="F109" s="88"/>
      <c r="G109" s="88"/>
      <c r="H109" s="88"/>
      <c r="I109" s="88"/>
      <c r="J109" s="88"/>
      <c r="K109" s="88"/>
      <c r="L109" s="88"/>
    </row>
    <row r="110" spans="1:12">
      <c r="A110" s="88"/>
      <c r="B110" s="88"/>
      <c r="C110" s="88"/>
      <c r="D110" s="88"/>
      <c r="E110" s="88"/>
      <c r="F110" s="88"/>
      <c r="G110" s="88"/>
      <c r="H110" s="88"/>
      <c r="I110" s="88"/>
      <c r="J110" s="88"/>
      <c r="K110" s="88"/>
      <c r="L110" s="88"/>
    </row>
    <row r="111" spans="1:12">
      <c r="A111" s="88"/>
      <c r="B111" s="88"/>
      <c r="C111" s="88"/>
      <c r="D111" s="88"/>
      <c r="E111" s="88"/>
      <c r="F111" s="88"/>
      <c r="G111" s="88"/>
      <c r="H111" s="88"/>
      <c r="I111" s="88"/>
      <c r="J111" s="88"/>
      <c r="K111" s="88"/>
      <c r="L111" s="88"/>
    </row>
    <row r="112" spans="1:12">
      <c r="A112" s="88"/>
      <c r="B112" s="88"/>
      <c r="C112" s="88"/>
      <c r="D112" s="88"/>
      <c r="E112" s="88"/>
      <c r="F112" s="88"/>
      <c r="G112" s="88"/>
      <c r="H112" s="88"/>
      <c r="I112" s="88"/>
      <c r="J112" s="88"/>
      <c r="K112" s="88"/>
      <c r="L112" s="88"/>
    </row>
    <row r="113" spans="1:12">
      <c r="A113" s="88"/>
      <c r="B113" s="88"/>
      <c r="C113" s="88"/>
      <c r="D113" s="88"/>
      <c r="E113" s="88"/>
      <c r="F113" s="88"/>
      <c r="G113" s="88"/>
      <c r="H113" s="88"/>
      <c r="I113" s="88"/>
      <c r="J113" s="88"/>
      <c r="K113" s="88"/>
      <c r="L113" s="88"/>
    </row>
    <row r="114" spans="1:12">
      <c r="A114" s="88"/>
      <c r="B114" s="88"/>
      <c r="C114" s="88"/>
      <c r="D114" s="88"/>
      <c r="E114" s="88"/>
      <c r="F114" s="88"/>
      <c r="G114" s="88"/>
      <c r="H114" s="88"/>
      <c r="I114" s="88"/>
      <c r="J114" s="88"/>
      <c r="K114" s="88"/>
      <c r="L114" s="88"/>
    </row>
    <row r="115" spans="1:12">
      <c r="A115" s="88"/>
      <c r="B115" s="88"/>
      <c r="C115" s="88"/>
      <c r="D115" s="88"/>
      <c r="E115" s="88"/>
      <c r="F115" s="88"/>
      <c r="G115" s="88"/>
      <c r="H115" s="88"/>
      <c r="I115" s="88"/>
      <c r="J115" s="88"/>
      <c r="K115" s="88"/>
      <c r="L115" s="88"/>
    </row>
    <row r="116" spans="1:12">
      <c r="A116" s="88"/>
      <c r="B116" s="88"/>
      <c r="C116" s="88"/>
      <c r="D116" s="88"/>
      <c r="E116" s="88"/>
      <c r="F116" s="88"/>
      <c r="G116" s="88"/>
      <c r="H116" s="88"/>
      <c r="I116" s="88"/>
      <c r="J116" s="88"/>
      <c r="K116" s="88"/>
      <c r="L116" s="88"/>
    </row>
    <row r="117" spans="1:12">
      <c r="A117" s="88"/>
      <c r="B117" s="88"/>
      <c r="C117" s="88"/>
      <c r="D117" s="88"/>
      <c r="E117" s="88"/>
      <c r="F117" s="88"/>
      <c r="G117" s="88"/>
      <c r="H117" s="88"/>
      <c r="I117" s="88"/>
      <c r="J117" s="88"/>
      <c r="K117" s="88"/>
      <c r="L117" s="88"/>
    </row>
    <row r="118" spans="1:12">
      <c r="A118" s="88"/>
      <c r="B118" s="88"/>
      <c r="C118" s="88"/>
      <c r="D118" s="88"/>
      <c r="E118" s="88"/>
      <c r="F118" s="88"/>
      <c r="G118" s="88"/>
      <c r="H118" s="88"/>
      <c r="I118" s="88"/>
      <c r="J118" s="88"/>
      <c r="K118" s="88"/>
      <c r="L118" s="88"/>
    </row>
    <row r="119" spans="1:12">
      <c r="A119" s="88"/>
      <c r="B119" s="88"/>
      <c r="C119" s="88"/>
      <c r="D119" s="88"/>
      <c r="E119" s="88"/>
      <c r="F119" s="88"/>
      <c r="G119" s="88"/>
      <c r="H119" s="88"/>
      <c r="I119" s="88"/>
      <c r="J119" s="88"/>
      <c r="K119" s="88"/>
      <c r="L119" s="88"/>
    </row>
    <row r="120" spans="1:12">
      <c r="A120" s="88"/>
      <c r="B120" s="88"/>
      <c r="C120" s="88"/>
      <c r="D120" s="88"/>
      <c r="E120" s="88"/>
      <c r="F120" s="88"/>
      <c r="G120" s="88"/>
      <c r="H120" s="88"/>
      <c r="I120" s="88"/>
      <c r="J120" s="88"/>
      <c r="K120" s="88"/>
      <c r="L120" s="88"/>
    </row>
    <row r="121" spans="1:12">
      <c r="A121" s="88"/>
      <c r="B121" s="88"/>
      <c r="C121" s="88"/>
      <c r="D121" s="88"/>
      <c r="E121" s="88"/>
      <c r="F121" s="88"/>
      <c r="G121" s="88"/>
      <c r="H121" s="88"/>
      <c r="I121" s="88"/>
      <c r="J121" s="88"/>
      <c r="K121" s="88"/>
      <c r="L121" s="88"/>
    </row>
    <row r="122" spans="1:12">
      <c r="A122" s="88"/>
      <c r="B122" s="88"/>
      <c r="C122" s="88"/>
      <c r="D122" s="88"/>
      <c r="E122" s="88"/>
      <c r="F122" s="88"/>
      <c r="G122" s="88"/>
      <c r="H122" s="88"/>
      <c r="I122" s="88"/>
      <c r="J122" s="88"/>
      <c r="K122" s="88"/>
      <c r="L122" s="88"/>
    </row>
    <row r="123" spans="1:12">
      <c r="A123" s="88"/>
      <c r="B123" s="88"/>
      <c r="C123" s="88"/>
      <c r="D123" s="88"/>
      <c r="E123" s="88"/>
      <c r="F123" s="88"/>
      <c r="G123" s="88"/>
      <c r="H123" s="88"/>
      <c r="I123" s="88"/>
      <c r="J123" s="88"/>
      <c r="K123" s="88"/>
      <c r="L123" s="88"/>
    </row>
    <row r="124" spans="1:12">
      <c r="A124" s="88"/>
      <c r="B124" s="88"/>
      <c r="C124" s="88"/>
      <c r="D124" s="88"/>
      <c r="E124" s="88"/>
      <c r="F124" s="88"/>
      <c r="G124" s="88"/>
      <c r="H124" s="88"/>
      <c r="I124" s="88"/>
      <c r="J124" s="88"/>
      <c r="K124" s="88"/>
      <c r="L124" s="88"/>
    </row>
    <row r="125" spans="1:12">
      <c r="A125" s="88"/>
      <c r="B125" s="88"/>
      <c r="C125" s="88"/>
      <c r="D125" s="88"/>
      <c r="E125" s="88"/>
      <c r="F125" s="88"/>
      <c r="G125" s="88"/>
      <c r="H125" s="88"/>
      <c r="I125" s="88"/>
      <c r="J125" s="88"/>
      <c r="K125" s="88"/>
      <c r="L125" s="88"/>
    </row>
  </sheetData>
  <mergeCells count="7">
    <mergeCell ref="A5:L5"/>
    <mergeCell ref="A30:E31"/>
    <mergeCell ref="C6:C7"/>
    <mergeCell ref="D6:F6"/>
    <mergeCell ref="K6:L6"/>
    <mergeCell ref="A6:B7"/>
    <mergeCell ref="G6:I6"/>
  </mergeCells>
  <phoneticPr fontId="4" type="noConversion"/>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64"/>
  <sheetViews>
    <sheetView showGridLines="0" workbookViewId="0">
      <selection activeCell="H28" sqref="H28"/>
    </sheetView>
  </sheetViews>
  <sheetFormatPr defaultRowHeight="14.25"/>
  <cols>
    <col min="1" max="5" width="9" customWidth="1"/>
    <col min="8" max="8" width="12.375" customWidth="1"/>
    <col min="9" max="9" width="17.125" style="116" bestFit="1" customWidth="1"/>
    <col min="10" max="10" width="13.375" style="117" hidden="1" customWidth="1"/>
    <col min="11" max="11" width="10.625" style="117" hidden="1" customWidth="1"/>
    <col min="12" max="12" width="12.25" style="117" customWidth="1"/>
    <col min="13" max="13" width="11.5" style="125" bestFit="1" customWidth="1"/>
    <col min="14" max="14" width="8.125" style="125" bestFit="1" customWidth="1"/>
    <col min="15" max="15" width="9" customWidth="1"/>
    <col min="16" max="16" width="7.625" customWidth="1"/>
  </cols>
  <sheetData>
    <row r="1" spans="2:16">
      <c r="J1" s="207" t="s">
        <v>118</v>
      </c>
      <c r="K1" s="207"/>
      <c r="L1" s="132" t="s">
        <v>125</v>
      </c>
      <c r="M1" s="208" t="s">
        <v>121</v>
      </c>
      <c r="N1" s="208"/>
      <c r="O1" s="208" t="s">
        <v>122</v>
      </c>
      <c r="P1" s="208"/>
    </row>
    <row r="2" spans="2:16" ht="24">
      <c r="E2" s="8"/>
      <c r="F2" s="8"/>
      <c r="G2" s="8"/>
      <c r="H2" s="119"/>
      <c r="I2" s="129" t="s">
        <v>35</v>
      </c>
      <c r="J2" s="122" t="s">
        <v>116</v>
      </c>
      <c r="K2" s="122" t="s">
        <v>117</v>
      </c>
      <c r="L2" s="122" t="s">
        <v>126</v>
      </c>
      <c r="M2" s="128" t="s">
        <v>119</v>
      </c>
      <c r="N2" s="128" t="s">
        <v>120</v>
      </c>
      <c r="O2" s="130" t="s">
        <v>123</v>
      </c>
      <c r="P2" s="130" t="s">
        <v>124</v>
      </c>
    </row>
    <row r="3" spans="2:16" ht="15.75">
      <c r="E3" s="8"/>
      <c r="F3" s="8"/>
      <c r="G3" s="8"/>
      <c r="I3" s="120">
        <v>41820</v>
      </c>
      <c r="J3" s="121">
        <v>17982.1708</v>
      </c>
      <c r="K3" s="123">
        <v>146.0025</v>
      </c>
      <c r="L3" s="123">
        <v>454.7</v>
      </c>
      <c r="M3" s="126">
        <v>46406.5</v>
      </c>
      <c r="N3" s="126">
        <v>36.94</v>
      </c>
      <c r="O3" s="126">
        <v>1394.3</v>
      </c>
      <c r="P3" s="126"/>
    </row>
    <row r="4" spans="2:16">
      <c r="B4" s="73"/>
      <c r="I4" s="114">
        <v>41790</v>
      </c>
      <c r="J4" s="115">
        <v>14000.2523</v>
      </c>
      <c r="K4" s="124">
        <v>179.7602</v>
      </c>
      <c r="L4" s="123">
        <v>253.9</v>
      </c>
      <c r="M4" s="126">
        <v>45419.5</v>
      </c>
      <c r="N4" s="126">
        <v>36.28</v>
      </c>
      <c r="O4" s="126">
        <v>810.9</v>
      </c>
      <c r="P4" s="126"/>
    </row>
    <row r="5" spans="2:16">
      <c r="I5" s="114">
        <v>41759</v>
      </c>
      <c r="J5" s="115">
        <v>9441.4302000000007</v>
      </c>
      <c r="K5" s="124">
        <v>158.01599999999999</v>
      </c>
      <c r="L5" s="123">
        <v>142</v>
      </c>
      <c r="M5" s="126">
        <v>44501.8</v>
      </c>
      <c r="N5" s="126">
        <v>35.9</v>
      </c>
      <c r="O5" s="126">
        <v>479.8</v>
      </c>
      <c r="P5" s="126"/>
    </row>
    <row r="6" spans="2:16" ht="15" customHeight="1">
      <c r="I6" s="114">
        <v>41729</v>
      </c>
      <c r="J6" s="115">
        <v>7176.7</v>
      </c>
      <c r="K6" s="124">
        <v>161.5</v>
      </c>
      <c r="L6" s="123">
        <v>284.3</v>
      </c>
      <c r="M6" s="126">
        <v>42978.6</v>
      </c>
      <c r="N6" s="126">
        <v>34.700000000000003</v>
      </c>
      <c r="O6" s="126">
        <v>279.3</v>
      </c>
      <c r="P6" s="131">
        <f t="shared" ref="P6" si="0">O6*100</f>
        <v>27930</v>
      </c>
    </row>
    <row r="7" spans="2:16">
      <c r="I7" s="114">
        <v>41698</v>
      </c>
      <c r="J7" s="115">
        <v>4156.2464</v>
      </c>
      <c r="K7" s="124">
        <v>136.90389999999999</v>
      </c>
      <c r="L7" s="123">
        <v>226.3</v>
      </c>
      <c r="M7" s="126">
        <v>41923.800000000003</v>
      </c>
      <c r="N7" s="126">
        <v>33.94</v>
      </c>
      <c r="O7" s="126">
        <v>134</v>
      </c>
      <c r="P7" s="131"/>
    </row>
    <row r="8" spans="2:16">
      <c r="I8" s="114">
        <v>41639</v>
      </c>
      <c r="J8" s="115">
        <v>14248.525299999999</v>
      </c>
      <c r="K8" s="124">
        <v>21.2316</v>
      </c>
      <c r="L8" s="123">
        <v>1111.7</v>
      </c>
      <c r="M8" s="126">
        <v>40161.1</v>
      </c>
      <c r="N8" s="126">
        <v>32.700000000000003</v>
      </c>
      <c r="O8" s="126"/>
      <c r="P8" s="131">
        <v>20010</v>
      </c>
    </row>
    <row r="9" spans="2:16">
      <c r="I9" s="114">
        <v>41608</v>
      </c>
      <c r="J9" s="115">
        <v>11858.0774</v>
      </c>
      <c r="K9" s="124">
        <v>15.2537</v>
      </c>
      <c r="L9" s="123">
        <v>335.2</v>
      </c>
      <c r="M9" s="126">
        <v>38687.800000000003</v>
      </c>
      <c r="N9" s="126">
        <v>31.6</v>
      </c>
      <c r="O9" s="126"/>
      <c r="P9" s="131"/>
    </row>
    <row r="10" spans="2:16">
      <c r="I10" s="114">
        <v>41578</v>
      </c>
      <c r="J10" s="115">
        <v>10617.266</v>
      </c>
      <c r="K10" s="124">
        <v>13.7151</v>
      </c>
      <c r="L10" s="123">
        <v>230.3</v>
      </c>
      <c r="M10" s="126">
        <v>37940.6</v>
      </c>
      <c r="N10" s="126">
        <v>31.2</v>
      </c>
      <c r="O10" s="126"/>
      <c r="P10" s="131"/>
    </row>
    <row r="11" spans="2:16">
      <c r="I11" s="114">
        <v>41547</v>
      </c>
      <c r="J11" s="115">
        <v>9404.1836000000003</v>
      </c>
      <c r="K11" s="124">
        <v>9.3699999999999992</v>
      </c>
      <c r="L11" s="123">
        <v>347.8</v>
      </c>
      <c r="M11" s="126">
        <v>36759.800000000003</v>
      </c>
      <c r="N11" s="126">
        <v>30.47</v>
      </c>
      <c r="O11" s="126"/>
      <c r="P11" s="131">
        <v>15769.999999999998</v>
      </c>
    </row>
    <row r="12" spans="2:16">
      <c r="I12" s="114">
        <v>41517</v>
      </c>
      <c r="J12" s="115">
        <v>8211.0764999999992</v>
      </c>
      <c r="K12" s="124">
        <v>4.5747</v>
      </c>
      <c r="L12" s="123">
        <v>215.6</v>
      </c>
      <c r="M12" s="126">
        <v>35129</v>
      </c>
      <c r="N12" s="126">
        <v>29.4</v>
      </c>
      <c r="O12" s="126"/>
      <c r="P12" s="131"/>
    </row>
    <row r="13" spans="2:16">
      <c r="I13" s="114">
        <v>41486</v>
      </c>
      <c r="J13" s="115">
        <v>6987.058</v>
      </c>
      <c r="K13" s="124">
        <v>-1.2089000000000001</v>
      </c>
      <c r="L13" s="123">
        <v>217.7</v>
      </c>
      <c r="M13" s="126">
        <v>33373.9</v>
      </c>
      <c r="N13" s="126">
        <v>28.16</v>
      </c>
      <c r="O13" s="126"/>
      <c r="P13" s="131"/>
    </row>
    <row r="14" spans="2:16">
      <c r="I14" s="114">
        <v>41455</v>
      </c>
      <c r="J14" s="115">
        <v>5789.4312</v>
      </c>
      <c r="K14" s="124">
        <v>-5.6936999999999998</v>
      </c>
      <c r="L14" s="123">
        <v>470.1</v>
      </c>
      <c r="M14" s="126">
        <v>31887</v>
      </c>
      <c r="N14" s="126">
        <v>27.1</v>
      </c>
      <c r="O14" s="126"/>
      <c r="P14" s="131">
        <v>12610</v>
      </c>
    </row>
    <row r="15" spans="2:16">
      <c r="I15" s="114">
        <v>41425</v>
      </c>
      <c r="J15" s="115">
        <v>4376.4119000000001</v>
      </c>
      <c r="K15" s="124">
        <v>-9.9749999999999996</v>
      </c>
      <c r="L15" s="123">
        <v>173.9</v>
      </c>
      <c r="M15" s="126">
        <v>30437.3</v>
      </c>
      <c r="N15" s="126">
        <v>26.1</v>
      </c>
      <c r="O15" s="126"/>
      <c r="P15" s="131"/>
    </row>
    <row r="16" spans="2:16">
      <c r="I16" s="114">
        <v>41394</v>
      </c>
      <c r="J16" s="115">
        <v>3450.8</v>
      </c>
      <c r="K16" s="124">
        <v>-8.1999999999999993</v>
      </c>
      <c r="L16" s="123">
        <v>164.5</v>
      </c>
      <c r="M16" s="126">
        <v>28874.3</v>
      </c>
      <c r="N16" s="126">
        <v>25</v>
      </c>
      <c r="O16" s="126"/>
      <c r="P16" s="131"/>
    </row>
    <row r="17" spans="1:16">
      <c r="I17" s="114">
        <v>41364</v>
      </c>
      <c r="J17" s="115">
        <v>2566.3000000000002</v>
      </c>
      <c r="K17" s="124">
        <v>10.4</v>
      </c>
      <c r="L17" s="123">
        <v>488</v>
      </c>
      <c r="M17" s="126">
        <v>27726.7</v>
      </c>
      <c r="N17" s="126">
        <v>24.2</v>
      </c>
      <c r="O17" s="126"/>
      <c r="P17" s="131">
        <v>9020</v>
      </c>
    </row>
    <row r="18" spans="1:16">
      <c r="I18" s="114">
        <v>41333</v>
      </c>
      <c r="J18" s="115">
        <v>1681.2208000000001</v>
      </c>
      <c r="K18" s="124">
        <v>27.23</v>
      </c>
      <c r="L18" s="123"/>
      <c r="M18" s="126">
        <v>25991.599999999999</v>
      </c>
      <c r="N18" s="126">
        <v>23</v>
      </c>
      <c r="O18" s="126"/>
      <c r="P18" s="131"/>
    </row>
    <row r="19" spans="1:16">
      <c r="I19" s="114">
        <v>41274</v>
      </c>
      <c r="J19" s="115">
        <v>11777.5</v>
      </c>
      <c r="K19" s="124">
        <v>41</v>
      </c>
      <c r="L19" s="123"/>
      <c r="M19" s="126">
        <v>24588</v>
      </c>
      <c r="N19" s="126">
        <v>21.9</v>
      </c>
      <c r="O19" s="126"/>
      <c r="P19" s="131">
        <v>6833</v>
      </c>
    </row>
    <row r="20" spans="1:16">
      <c r="I20" s="114">
        <v>41243</v>
      </c>
      <c r="J20" s="115">
        <v>10310.6</v>
      </c>
      <c r="K20" s="124">
        <v>36.799999999999997</v>
      </c>
      <c r="L20" s="123"/>
      <c r="M20" s="126">
        <v>23280.3</v>
      </c>
      <c r="N20" s="126">
        <v>20.9</v>
      </c>
      <c r="O20" s="126"/>
      <c r="P20" s="131"/>
    </row>
    <row r="21" spans="1:16">
      <c r="I21" s="114">
        <v>41213</v>
      </c>
      <c r="J21" s="115">
        <v>9355.7999999999993</v>
      </c>
      <c r="K21" s="124">
        <v>36.700000000000003</v>
      </c>
      <c r="L21" s="123"/>
      <c r="M21" s="126">
        <v>22048.6</v>
      </c>
      <c r="N21" s="126">
        <v>20</v>
      </c>
      <c r="O21" s="126"/>
      <c r="P21" s="131"/>
    </row>
    <row r="22" spans="1:16">
      <c r="I22" s="114">
        <v>41182</v>
      </c>
      <c r="J22" s="115">
        <v>8616.2999999999993</v>
      </c>
      <c r="K22" s="124">
        <v>37.5</v>
      </c>
      <c r="L22" s="123"/>
      <c r="M22" s="126">
        <v>21241.5</v>
      </c>
      <c r="N22" s="126">
        <v>19</v>
      </c>
      <c r="O22" s="126"/>
      <c r="P22" s="131">
        <v>4370</v>
      </c>
    </row>
    <row r="23" spans="1:16">
      <c r="A23" s="5"/>
      <c r="I23" s="114">
        <v>41152</v>
      </c>
      <c r="J23" s="115">
        <v>7868</v>
      </c>
      <c r="K23" s="124">
        <v>40.5</v>
      </c>
      <c r="L23" s="123"/>
      <c r="M23" s="126">
        <v>20263.900000000001</v>
      </c>
      <c r="N23" s="126">
        <v>18.7</v>
      </c>
      <c r="O23" s="126"/>
      <c r="P23" s="131"/>
    </row>
    <row r="24" spans="1:16">
      <c r="I24" s="114">
        <v>41121</v>
      </c>
      <c r="J24" s="115">
        <v>7086.2</v>
      </c>
      <c r="K24" s="124">
        <v>44.1</v>
      </c>
      <c r="L24" s="123"/>
      <c r="M24" s="126">
        <v>19255.7</v>
      </c>
      <c r="N24" s="126">
        <v>18</v>
      </c>
      <c r="O24" s="126"/>
      <c r="P24" s="131"/>
    </row>
    <row r="25" spans="1:16">
      <c r="I25" s="114">
        <v>41090</v>
      </c>
      <c r="J25" s="115">
        <v>6317.5</v>
      </c>
      <c r="K25" s="124">
        <v>30.8</v>
      </c>
      <c r="L25" s="123"/>
      <c r="M25" s="126">
        <v>18376.099999999999</v>
      </c>
      <c r="N25" s="126">
        <v>17.3</v>
      </c>
      <c r="O25" s="126"/>
      <c r="P25" s="131">
        <v>2770</v>
      </c>
    </row>
    <row r="26" spans="1:16">
      <c r="I26" s="114">
        <v>41060</v>
      </c>
      <c r="J26" s="115">
        <v>5000.6000000000004</v>
      </c>
      <c r="K26" s="124">
        <v>44.2</v>
      </c>
      <c r="L26" s="123"/>
      <c r="M26" s="126">
        <v>17575.3</v>
      </c>
      <c r="N26" s="126">
        <v>16.7</v>
      </c>
      <c r="O26" s="126"/>
      <c r="P26" s="131"/>
    </row>
    <row r="27" spans="1:16">
      <c r="I27" s="114">
        <v>41029</v>
      </c>
      <c r="J27" s="115">
        <v>3903.7</v>
      </c>
      <c r="K27" s="124">
        <v>57.8</v>
      </c>
      <c r="L27" s="123"/>
      <c r="M27" s="126">
        <v>16667.5</v>
      </c>
      <c r="N27" s="126">
        <v>16</v>
      </c>
      <c r="O27" s="126"/>
      <c r="P27" s="131"/>
    </row>
    <row r="28" spans="1:16">
      <c r="I28" s="114">
        <v>40999</v>
      </c>
      <c r="J28" s="115">
        <v>3024.5</v>
      </c>
      <c r="K28" s="124">
        <v>99.1</v>
      </c>
      <c r="L28" s="123"/>
      <c r="M28" s="126">
        <v>15897.1</v>
      </c>
      <c r="N28" s="126">
        <v>15.4</v>
      </c>
      <c r="O28" s="126"/>
      <c r="P28" s="131">
        <v>1780</v>
      </c>
    </row>
    <row r="29" spans="1:16">
      <c r="I29" s="114">
        <v>40968</v>
      </c>
      <c r="J29" s="115">
        <v>1281</v>
      </c>
      <c r="K29" s="124">
        <v>38.9</v>
      </c>
      <c r="L29" s="123"/>
      <c r="M29" s="126">
        <v>15206</v>
      </c>
      <c r="N29" s="126">
        <v>14.9</v>
      </c>
      <c r="O29" s="126"/>
      <c r="P29" s="131"/>
    </row>
    <row r="30" spans="1:16">
      <c r="I30" s="114">
        <v>40939</v>
      </c>
      <c r="J30" s="115">
        <v>553.60230000000001</v>
      </c>
      <c r="K30" s="124">
        <v>17.325600000000001</v>
      </c>
      <c r="L30" s="123"/>
      <c r="M30" s="126">
        <v>14391.9</v>
      </c>
      <c r="N30" s="126">
        <v>14.3</v>
      </c>
      <c r="O30" s="126"/>
      <c r="P30" s="131"/>
    </row>
    <row r="31" spans="1:16">
      <c r="I31" s="114">
        <v>40908</v>
      </c>
      <c r="J31" s="115">
        <v>6962.9</v>
      </c>
      <c r="K31" s="124">
        <v>5.2</v>
      </c>
      <c r="L31" s="123"/>
      <c r="M31" s="126">
        <v>13660</v>
      </c>
      <c r="N31" s="126">
        <v>13.7</v>
      </c>
      <c r="O31" s="126"/>
      <c r="P31" s="131">
        <v>1040</v>
      </c>
    </row>
    <row r="32" spans="1:16">
      <c r="I32" s="114">
        <v>40877</v>
      </c>
      <c r="J32" s="115">
        <v>6271.1</v>
      </c>
      <c r="K32" s="124">
        <v>10.3</v>
      </c>
      <c r="L32" s="123"/>
      <c r="M32" s="126">
        <v>12842.4</v>
      </c>
      <c r="N32" s="126">
        <v>13</v>
      </c>
      <c r="O32" s="126"/>
      <c r="P32" s="131"/>
    </row>
    <row r="33" spans="9:16">
      <c r="I33" s="114">
        <v>40847</v>
      </c>
      <c r="J33" s="115">
        <v>5718.9</v>
      </c>
      <c r="K33" s="124">
        <v>14</v>
      </c>
      <c r="L33" s="123"/>
      <c r="M33" s="126"/>
      <c r="N33" s="126">
        <v>12.2</v>
      </c>
      <c r="O33" s="126"/>
      <c r="P33" s="131"/>
    </row>
    <row r="34" spans="9:16">
      <c r="I34" s="114">
        <v>40816</v>
      </c>
      <c r="J34" s="115">
        <v>5262.6</v>
      </c>
      <c r="K34" s="124">
        <v>24.2</v>
      </c>
      <c r="L34" s="123"/>
      <c r="M34" s="126"/>
      <c r="N34" s="126">
        <v>11.5</v>
      </c>
      <c r="O34" s="126"/>
      <c r="P34" s="131">
        <v>450</v>
      </c>
    </row>
    <row r="35" spans="9:16">
      <c r="I35" s="114">
        <v>40786</v>
      </c>
      <c r="J35" s="115">
        <v>4823.8999999999996</v>
      </c>
      <c r="K35" s="124">
        <v>37.5</v>
      </c>
      <c r="L35" s="123"/>
      <c r="M35" s="126"/>
      <c r="N35" s="126">
        <v>10.8</v>
      </c>
      <c r="O35" s="126"/>
      <c r="P35" s="131"/>
    </row>
    <row r="36" spans="9:16">
      <c r="I36" s="114">
        <v>40755</v>
      </c>
      <c r="J36" s="115">
        <v>4219.1000000000004</v>
      </c>
      <c r="K36" s="124">
        <v>45.3</v>
      </c>
      <c r="L36" s="123"/>
      <c r="M36" s="126"/>
      <c r="N36" s="126">
        <v>10</v>
      </c>
      <c r="O36" s="126"/>
      <c r="P36" s="131"/>
    </row>
    <row r="37" spans="9:16">
      <c r="I37" s="114">
        <v>40724</v>
      </c>
      <c r="J37" s="115">
        <v>4106.7</v>
      </c>
      <c r="K37" s="124">
        <v>68.099999999999994</v>
      </c>
      <c r="L37" s="123"/>
      <c r="M37" s="126"/>
      <c r="N37" s="126">
        <v>9.4</v>
      </c>
      <c r="O37" s="126"/>
      <c r="P37" s="131">
        <v>220.00000000000003</v>
      </c>
    </row>
    <row r="38" spans="9:16">
      <c r="I38" s="114">
        <v>40694</v>
      </c>
      <c r="J38" s="115">
        <v>2884.3</v>
      </c>
      <c r="K38" s="124">
        <v>44.4</v>
      </c>
      <c r="L38" s="123"/>
      <c r="M38" s="126"/>
      <c r="N38" s="126">
        <v>8.6999999999999993</v>
      </c>
      <c r="O38" s="126"/>
      <c r="P38" s="131"/>
    </row>
    <row r="39" spans="9:16">
      <c r="I39" s="114">
        <v>40663</v>
      </c>
      <c r="J39" s="115">
        <v>2026.9</v>
      </c>
      <c r="K39" s="124">
        <v>27.3</v>
      </c>
      <c r="L39" s="123"/>
      <c r="M39" s="126"/>
      <c r="N39" s="126">
        <v>8.1</v>
      </c>
      <c r="O39" s="126"/>
      <c r="P39" s="131"/>
    </row>
    <row r="40" spans="9:16">
      <c r="I40" s="114">
        <v>40633</v>
      </c>
      <c r="J40" s="115">
        <v>1359.1</v>
      </c>
      <c r="K40" s="124">
        <v>27.1</v>
      </c>
      <c r="L40" s="123"/>
      <c r="M40" s="126"/>
      <c r="N40" s="126">
        <v>7.5</v>
      </c>
      <c r="O40" s="126"/>
      <c r="P40" s="131">
        <v>80</v>
      </c>
    </row>
    <row r="41" spans="9:16">
      <c r="I41" s="114">
        <v>40602</v>
      </c>
      <c r="J41" s="115">
        <v>842.5</v>
      </c>
      <c r="K41" s="124">
        <v>18.5</v>
      </c>
      <c r="L41" s="123"/>
      <c r="M41" s="126"/>
      <c r="N41" s="126">
        <v>7</v>
      </c>
      <c r="O41" s="126"/>
      <c r="P41" s="131"/>
    </row>
    <row r="42" spans="9:16">
      <c r="I42" s="114">
        <v>40574</v>
      </c>
      <c r="J42" s="115">
        <v>442.87740000000002</v>
      </c>
      <c r="K42" s="124">
        <v>19.7546</v>
      </c>
      <c r="L42" s="123"/>
      <c r="M42" s="126"/>
      <c r="N42" s="126">
        <v>6.4</v>
      </c>
      <c r="O42" s="126"/>
      <c r="P42" s="131"/>
    </row>
    <row r="43" spans="9:16">
      <c r="I43" s="114">
        <v>40543</v>
      </c>
      <c r="J43" s="115">
        <v>6593</v>
      </c>
      <c r="K43" s="124">
        <v>4.5999999999999996</v>
      </c>
      <c r="L43" s="123"/>
      <c r="M43" s="126"/>
      <c r="N43" s="126"/>
      <c r="O43" s="126"/>
      <c r="P43" s="131">
        <v>20</v>
      </c>
    </row>
    <row r="44" spans="9:16">
      <c r="I44" s="114">
        <v>40512</v>
      </c>
      <c r="J44" s="115">
        <v>5701.9</v>
      </c>
      <c r="K44" s="124">
        <v>-1</v>
      </c>
      <c r="L44" s="123"/>
      <c r="M44" s="126"/>
      <c r="N44" s="126"/>
      <c r="O44" s="126"/>
      <c r="P44" s="131"/>
    </row>
    <row r="45" spans="9:16">
      <c r="I45" s="114">
        <v>40482</v>
      </c>
      <c r="J45" s="115">
        <v>5070.6000000000004</v>
      </c>
      <c r="K45" s="124">
        <v>-3.6</v>
      </c>
      <c r="L45" s="123"/>
      <c r="M45" s="126"/>
      <c r="N45" s="126"/>
      <c r="O45" s="126"/>
      <c r="P45" s="131"/>
    </row>
    <row r="46" spans="9:16">
      <c r="I46" s="114">
        <v>40451</v>
      </c>
      <c r="J46" s="115">
        <v>4298.8999999999996</v>
      </c>
      <c r="K46" s="124">
        <v>-10.3</v>
      </c>
      <c r="L46" s="123"/>
      <c r="M46" s="126"/>
      <c r="N46" s="126"/>
      <c r="O46" s="126"/>
      <c r="P46" s="131"/>
    </row>
    <row r="47" spans="9:16">
      <c r="I47" s="114">
        <v>40421</v>
      </c>
      <c r="J47" s="115">
        <v>3539.1</v>
      </c>
      <c r="K47" s="124">
        <v>-16.399999999999999</v>
      </c>
      <c r="L47" s="123"/>
      <c r="M47" s="127"/>
      <c r="N47" s="127"/>
      <c r="O47" s="126"/>
      <c r="P47" s="131"/>
    </row>
    <row r="48" spans="9:16">
      <c r="I48" s="114">
        <v>40390</v>
      </c>
      <c r="J48" s="115">
        <v>1084.5999999999999</v>
      </c>
      <c r="K48" s="124">
        <v>-34.1</v>
      </c>
      <c r="L48" s="123"/>
      <c r="M48" s="127"/>
      <c r="N48" s="127"/>
      <c r="O48" s="126"/>
      <c r="P48" s="131"/>
    </row>
    <row r="49" spans="1:16">
      <c r="I49" s="114">
        <v>40359</v>
      </c>
      <c r="J49" s="115">
        <v>917.1</v>
      </c>
      <c r="K49" s="124">
        <v>-40.6</v>
      </c>
      <c r="L49" s="123"/>
      <c r="M49" s="127"/>
      <c r="N49" s="127"/>
      <c r="O49" s="126"/>
      <c r="P49" s="131"/>
    </row>
    <row r="50" spans="1:16">
      <c r="I50" s="114">
        <v>40329</v>
      </c>
      <c r="J50" s="115">
        <v>744.4</v>
      </c>
      <c r="K50" s="124">
        <v>-45.8</v>
      </c>
      <c r="L50" s="123"/>
      <c r="M50" s="127"/>
      <c r="N50" s="127"/>
      <c r="O50" s="126"/>
      <c r="P50" s="131"/>
    </row>
    <row r="51" spans="1:16">
      <c r="I51" s="114">
        <v>40298</v>
      </c>
      <c r="J51" s="115">
        <v>1003.2</v>
      </c>
      <c r="K51" s="124">
        <v>-40.6</v>
      </c>
      <c r="L51" s="123"/>
      <c r="M51" s="127"/>
      <c r="N51" s="127"/>
      <c r="O51" s="126"/>
      <c r="P51" s="131"/>
    </row>
    <row r="52" spans="1:16">
      <c r="I52" s="114">
        <v>40268</v>
      </c>
      <c r="J52" s="115">
        <v>460.4</v>
      </c>
      <c r="K52" s="124">
        <v>-41.3</v>
      </c>
      <c r="L52" s="123"/>
      <c r="M52" s="127"/>
      <c r="N52" s="127"/>
      <c r="O52" s="126"/>
      <c r="P52" s="131"/>
    </row>
    <row r="53" spans="1:16">
      <c r="I53" s="114">
        <v>40237</v>
      </c>
      <c r="J53" s="115">
        <v>255.4</v>
      </c>
      <c r="K53" s="124">
        <v>-19</v>
      </c>
      <c r="L53" s="123"/>
      <c r="M53" s="127"/>
      <c r="N53" s="127"/>
      <c r="O53" s="126"/>
      <c r="P53" s="131"/>
    </row>
    <row r="54" spans="1:16">
      <c r="I54" s="114">
        <v>40209</v>
      </c>
      <c r="J54" s="115">
        <v>120.3706</v>
      </c>
      <c r="K54" s="124">
        <v>13.2098</v>
      </c>
      <c r="L54" s="123"/>
      <c r="M54" s="127"/>
      <c r="N54" s="127"/>
      <c r="O54" s="126"/>
      <c r="P54" s="131"/>
    </row>
    <row r="55" spans="1:16">
      <c r="I55" s="114">
        <v>40178</v>
      </c>
      <c r="J55" s="115">
        <v>3021.58</v>
      </c>
      <c r="K55" s="124">
        <v>102.2</v>
      </c>
      <c r="L55" s="123"/>
      <c r="M55" s="127"/>
      <c r="N55" s="127"/>
      <c r="O55" s="126"/>
      <c r="P55" s="131"/>
    </row>
    <row r="56" spans="1:16">
      <c r="I56" s="114">
        <v>40147</v>
      </c>
      <c r="J56" s="115">
        <v>2750.11</v>
      </c>
      <c r="K56" s="124">
        <v>112.8</v>
      </c>
      <c r="L56" s="123"/>
      <c r="M56" s="127"/>
      <c r="N56" s="127"/>
      <c r="O56" s="126"/>
      <c r="P56" s="131"/>
    </row>
    <row r="57" spans="1:16">
      <c r="I57" s="114">
        <v>40117</v>
      </c>
      <c r="J57" s="115">
        <v>2596.33</v>
      </c>
      <c r="K57" s="124">
        <v>123.5</v>
      </c>
      <c r="L57" s="123"/>
      <c r="M57" s="127"/>
      <c r="N57" s="127"/>
      <c r="O57" s="126"/>
      <c r="P57" s="131"/>
    </row>
    <row r="58" spans="1:16">
      <c r="I58" s="114">
        <v>40086</v>
      </c>
      <c r="J58" s="115">
        <v>2475.7399999999998</v>
      </c>
      <c r="K58" s="124">
        <v>136.1</v>
      </c>
      <c r="L58" s="123"/>
      <c r="M58" s="127"/>
      <c r="N58" s="127"/>
      <c r="O58" s="126"/>
      <c r="P58" s="131"/>
    </row>
    <row r="59" spans="1:16">
      <c r="I59" s="114">
        <v>40056</v>
      </c>
      <c r="J59" s="115">
        <v>2343</v>
      </c>
      <c r="K59" s="124">
        <v>147.4</v>
      </c>
      <c r="L59" s="123"/>
      <c r="M59" s="127"/>
      <c r="N59" s="127"/>
      <c r="O59" s="126"/>
      <c r="P59" s="131"/>
    </row>
    <row r="60" spans="1:16">
      <c r="I60" s="114">
        <v>40025</v>
      </c>
      <c r="J60" s="115">
        <v>2233.3000000000002</v>
      </c>
      <c r="K60" s="124">
        <v>159.1</v>
      </c>
      <c r="L60" s="123"/>
      <c r="M60" s="127"/>
      <c r="N60" s="127"/>
      <c r="O60" s="126"/>
      <c r="P60" s="131"/>
    </row>
    <row r="61" spans="1:16">
      <c r="I61" s="114">
        <v>39994</v>
      </c>
      <c r="J61" s="115">
        <v>2153.73</v>
      </c>
      <c r="K61" s="124">
        <v>193.7</v>
      </c>
      <c r="L61" s="123"/>
      <c r="M61" s="127"/>
      <c r="N61" s="127"/>
      <c r="O61" s="126"/>
      <c r="P61" s="131"/>
    </row>
    <row r="62" spans="1:16">
      <c r="I62" s="114">
        <v>39964</v>
      </c>
      <c r="J62" s="115">
        <v>2018.61</v>
      </c>
      <c r="K62" s="124">
        <v>306</v>
      </c>
      <c r="L62" s="123"/>
      <c r="M62" s="127"/>
      <c r="N62" s="127"/>
      <c r="O62" s="126"/>
      <c r="P62" s="131"/>
    </row>
    <row r="64" spans="1:16" ht="15.75">
      <c r="A64" s="5" t="s">
        <v>127</v>
      </c>
      <c r="B64" s="10"/>
      <c r="C64" s="10"/>
      <c r="I64" s="118"/>
    </row>
  </sheetData>
  <mergeCells count="3">
    <mergeCell ref="J1:K1"/>
    <mergeCell ref="M1:N1"/>
    <mergeCell ref="O1:P1"/>
  </mergeCells>
  <phoneticPr fontId="73"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8"/>
  <sheetViews>
    <sheetView topLeftCell="A13" workbookViewId="0">
      <selection activeCell="A16" sqref="A16:L16"/>
    </sheetView>
  </sheetViews>
  <sheetFormatPr defaultRowHeight="12"/>
  <cols>
    <col min="1" max="1" width="9.75" style="83" customWidth="1"/>
    <col min="2" max="59" width="9" style="83"/>
    <col min="60" max="16384" width="9" style="82"/>
  </cols>
  <sheetData>
    <row r="1" spans="1:29" s="85" customFormat="1" ht="15.75">
      <c r="A1" s="81"/>
      <c r="B1" s="81"/>
      <c r="C1" s="81"/>
      <c r="D1" s="81"/>
      <c r="E1" s="81"/>
      <c r="F1" s="81"/>
      <c r="G1" s="81"/>
      <c r="H1" s="81"/>
      <c r="I1" s="81"/>
      <c r="J1" s="81"/>
      <c r="K1" s="81"/>
      <c r="L1" s="81"/>
      <c r="M1" s="81"/>
      <c r="N1" s="87"/>
      <c r="O1" s="87"/>
      <c r="P1" s="87"/>
      <c r="Q1" s="87"/>
      <c r="R1" s="87"/>
      <c r="S1" s="87"/>
      <c r="T1" s="87"/>
      <c r="U1" s="87"/>
      <c r="V1" s="87"/>
      <c r="W1" s="87"/>
      <c r="X1" s="87"/>
      <c r="Y1" s="87"/>
      <c r="Z1" s="86"/>
      <c r="AA1" s="86"/>
      <c r="AB1" s="86"/>
      <c r="AC1" s="86"/>
    </row>
    <row r="2" spans="1:29" s="85" customFormat="1" ht="15.75">
      <c r="A2" s="81"/>
      <c r="B2" s="81"/>
      <c r="C2" s="81"/>
      <c r="D2" s="81"/>
      <c r="E2" s="81"/>
      <c r="F2" s="81"/>
      <c r="G2" s="81"/>
      <c r="H2" s="81"/>
      <c r="I2" s="81"/>
      <c r="J2" s="81"/>
      <c r="K2" s="81"/>
      <c r="L2" s="81"/>
      <c r="M2" s="81"/>
      <c r="N2" s="87"/>
      <c r="O2" s="87"/>
      <c r="P2" s="87"/>
      <c r="Q2" s="87"/>
      <c r="R2" s="87"/>
      <c r="S2" s="87"/>
      <c r="T2" s="87"/>
      <c r="U2" s="87"/>
      <c r="V2" s="87"/>
      <c r="W2" s="87"/>
      <c r="X2" s="87"/>
      <c r="Y2" s="87"/>
      <c r="Z2" s="86"/>
      <c r="AA2" s="86"/>
      <c r="AB2" s="86"/>
      <c r="AC2" s="86"/>
    </row>
    <row r="3" spans="1:29" ht="14.25" customHeight="1"/>
    <row r="4" spans="1:29" ht="24.75" customHeight="1" thickBot="1">
      <c r="A4" s="217" t="s">
        <v>217</v>
      </c>
      <c r="B4" s="218"/>
      <c r="C4" s="218"/>
      <c r="D4" s="218"/>
      <c r="E4" s="218"/>
      <c r="F4" s="218"/>
      <c r="G4" s="218"/>
      <c r="H4" s="218"/>
      <c r="I4" s="218"/>
      <c r="J4" s="218"/>
      <c r="K4" s="218"/>
      <c r="L4" s="219"/>
    </row>
    <row r="5" spans="1:29" s="84" customFormat="1" ht="15" thickBot="1">
      <c r="A5" s="209" t="s">
        <v>398</v>
      </c>
      <c r="B5" s="210"/>
      <c r="C5" s="210"/>
      <c r="D5" s="210"/>
      <c r="E5" s="210"/>
      <c r="F5" s="210"/>
      <c r="G5" s="210"/>
      <c r="H5" s="210"/>
      <c r="I5" s="210"/>
      <c r="J5" s="210"/>
      <c r="K5" s="210"/>
      <c r="L5" s="211"/>
    </row>
    <row r="6" spans="1:29" s="84" customFormat="1" ht="76.5" customHeight="1" thickBot="1">
      <c r="A6" s="212" t="s">
        <v>459</v>
      </c>
      <c r="B6" s="213"/>
      <c r="C6" s="213"/>
      <c r="D6" s="213"/>
      <c r="E6" s="213"/>
      <c r="F6" s="213"/>
      <c r="G6" s="213"/>
      <c r="H6" s="213"/>
      <c r="I6" s="213"/>
      <c r="J6" s="213"/>
      <c r="K6" s="213"/>
      <c r="L6" s="214"/>
    </row>
    <row r="7" spans="1:29" s="84" customFormat="1" ht="15" thickBot="1">
      <c r="A7" s="209" t="s">
        <v>399</v>
      </c>
      <c r="B7" s="210"/>
      <c r="C7" s="210"/>
      <c r="D7" s="210"/>
      <c r="E7" s="210"/>
      <c r="F7" s="210"/>
      <c r="G7" s="210"/>
      <c r="H7" s="210"/>
      <c r="I7" s="210"/>
      <c r="J7" s="210"/>
      <c r="K7" s="210"/>
      <c r="L7" s="211"/>
    </row>
    <row r="8" spans="1:29" s="84" customFormat="1" ht="76.5" customHeight="1" thickBot="1">
      <c r="A8" s="212" t="s">
        <v>400</v>
      </c>
      <c r="B8" s="213"/>
      <c r="C8" s="213"/>
      <c r="D8" s="213"/>
      <c r="E8" s="213"/>
      <c r="F8" s="213"/>
      <c r="G8" s="213"/>
      <c r="H8" s="213"/>
      <c r="I8" s="213"/>
      <c r="J8" s="213"/>
      <c r="K8" s="213"/>
      <c r="L8" s="214"/>
    </row>
    <row r="9" spans="1:29" s="84" customFormat="1" ht="15" customHeight="1" thickBot="1">
      <c r="A9" s="209" t="s">
        <v>413</v>
      </c>
      <c r="B9" s="210"/>
      <c r="C9" s="210"/>
      <c r="D9" s="210"/>
      <c r="E9" s="210"/>
      <c r="F9" s="210"/>
      <c r="G9" s="210"/>
      <c r="H9" s="210"/>
      <c r="I9" s="210"/>
      <c r="J9" s="210"/>
      <c r="K9" s="210"/>
      <c r="L9" s="211"/>
    </row>
    <row r="10" spans="1:29" s="84" customFormat="1" ht="67.5" customHeight="1" thickBot="1">
      <c r="A10" s="212" t="s">
        <v>414</v>
      </c>
      <c r="B10" s="213"/>
      <c r="C10" s="213"/>
      <c r="D10" s="213"/>
      <c r="E10" s="213"/>
      <c r="F10" s="213"/>
      <c r="G10" s="213"/>
      <c r="H10" s="213"/>
      <c r="I10" s="213"/>
      <c r="J10" s="213"/>
      <c r="K10" s="213"/>
      <c r="L10" s="214"/>
      <c r="N10" s="141"/>
    </row>
    <row r="11" spans="1:29" s="84" customFormat="1" ht="15" thickBot="1">
      <c r="A11" s="209" t="s">
        <v>415</v>
      </c>
      <c r="B11" s="210"/>
      <c r="C11" s="210"/>
      <c r="D11" s="210"/>
      <c r="E11" s="210"/>
      <c r="F11" s="210"/>
      <c r="G11" s="210"/>
      <c r="H11" s="210"/>
      <c r="I11" s="210"/>
      <c r="J11" s="210"/>
      <c r="K11" s="210"/>
      <c r="L11" s="211"/>
    </row>
    <row r="12" spans="1:29" s="84" customFormat="1" ht="70.5" customHeight="1" thickBot="1">
      <c r="A12" s="212" t="s">
        <v>416</v>
      </c>
      <c r="B12" s="213"/>
      <c r="C12" s="213"/>
      <c r="D12" s="213"/>
      <c r="E12" s="213"/>
      <c r="F12" s="213"/>
      <c r="G12" s="213"/>
      <c r="H12" s="213"/>
      <c r="I12" s="213"/>
      <c r="J12" s="213"/>
      <c r="K12" s="213"/>
      <c r="L12" s="214"/>
    </row>
    <row r="13" spans="1:29" s="84" customFormat="1" ht="18" customHeight="1" thickBot="1">
      <c r="A13" s="209" t="s">
        <v>417</v>
      </c>
      <c r="B13" s="210"/>
      <c r="C13" s="210"/>
      <c r="D13" s="210"/>
      <c r="E13" s="210"/>
      <c r="F13" s="210"/>
      <c r="G13" s="210"/>
      <c r="H13" s="210"/>
      <c r="I13" s="210"/>
      <c r="J13" s="210"/>
      <c r="K13" s="210"/>
      <c r="L13" s="211"/>
    </row>
    <row r="14" spans="1:29" s="84" customFormat="1" ht="99" customHeight="1" thickBot="1">
      <c r="A14" s="221" t="s">
        <v>418</v>
      </c>
      <c r="B14" s="222"/>
      <c r="C14" s="222"/>
      <c r="D14" s="222"/>
      <c r="E14" s="222"/>
      <c r="F14" s="222"/>
      <c r="G14" s="222"/>
      <c r="H14" s="222"/>
      <c r="I14" s="222"/>
      <c r="J14" s="222"/>
      <c r="K14" s="222"/>
      <c r="L14" s="223"/>
    </row>
    <row r="15" spans="1:29" ht="16.5" customHeight="1" thickBot="1">
      <c r="A15" s="209" t="s">
        <v>451</v>
      </c>
      <c r="B15" s="215"/>
      <c r="C15" s="215"/>
      <c r="D15" s="215"/>
      <c r="E15" s="215"/>
      <c r="F15" s="215"/>
      <c r="G15" s="215"/>
      <c r="H15" s="215"/>
      <c r="I15" s="215"/>
      <c r="J15" s="215"/>
      <c r="K15" s="215"/>
      <c r="L15" s="216"/>
    </row>
    <row r="16" spans="1:29" ht="104.25" customHeight="1" thickBot="1">
      <c r="A16" s="212" t="s">
        <v>452</v>
      </c>
      <c r="B16" s="213"/>
      <c r="C16" s="213"/>
      <c r="D16" s="213"/>
      <c r="E16" s="213"/>
      <c r="F16" s="213"/>
      <c r="G16" s="213"/>
      <c r="H16" s="213"/>
      <c r="I16" s="213"/>
      <c r="J16" s="213"/>
      <c r="K16" s="213"/>
      <c r="L16" s="214"/>
    </row>
    <row r="17" spans="1:12" ht="12.75">
      <c r="A17" s="220"/>
      <c r="B17" s="220"/>
      <c r="C17" s="220"/>
      <c r="D17" s="220"/>
      <c r="E17" s="220"/>
      <c r="F17" s="220"/>
      <c r="G17" s="220"/>
      <c r="H17" s="220"/>
      <c r="I17" s="220"/>
      <c r="J17" s="220"/>
      <c r="K17" s="220"/>
      <c r="L17" s="220"/>
    </row>
    <row r="18" spans="1:12" ht="22.5" customHeight="1" thickBot="1">
      <c r="A18" s="217" t="s">
        <v>215</v>
      </c>
      <c r="B18" s="218"/>
      <c r="C18" s="218"/>
      <c r="D18" s="218"/>
      <c r="E18" s="218"/>
      <c r="F18" s="218"/>
      <c r="G18" s="218"/>
      <c r="H18" s="218"/>
      <c r="I18" s="218"/>
      <c r="J18" s="218"/>
      <c r="K18" s="218"/>
      <c r="L18" s="219"/>
    </row>
    <row r="19" spans="1:12" ht="16.5" customHeight="1" thickBot="1">
      <c r="A19" s="209" t="s">
        <v>401</v>
      </c>
      <c r="B19" s="210"/>
      <c r="C19" s="210"/>
      <c r="D19" s="210"/>
      <c r="E19" s="210"/>
      <c r="F19" s="210"/>
      <c r="G19" s="210"/>
      <c r="H19" s="210"/>
      <c r="I19" s="210"/>
      <c r="J19" s="210"/>
      <c r="K19" s="210"/>
      <c r="L19" s="211"/>
    </row>
    <row r="20" spans="1:12" ht="123.75" customHeight="1" thickBot="1">
      <c r="A20" s="212" t="s">
        <v>402</v>
      </c>
      <c r="B20" s="213"/>
      <c r="C20" s="213"/>
      <c r="D20" s="213"/>
      <c r="E20" s="213"/>
      <c r="F20" s="213"/>
      <c r="G20" s="213"/>
      <c r="H20" s="213"/>
      <c r="I20" s="213"/>
      <c r="J20" s="213"/>
      <c r="K20" s="213"/>
      <c r="L20" s="214"/>
    </row>
    <row r="21" spans="1:12" ht="17.25" customHeight="1" thickBot="1">
      <c r="A21" s="209" t="s">
        <v>405</v>
      </c>
      <c r="B21" s="210"/>
      <c r="C21" s="210"/>
      <c r="D21" s="210"/>
      <c r="E21" s="210"/>
      <c r="F21" s="210"/>
      <c r="G21" s="210"/>
      <c r="H21" s="210"/>
      <c r="I21" s="210"/>
      <c r="J21" s="210"/>
      <c r="K21" s="210"/>
      <c r="L21" s="211"/>
    </row>
    <row r="22" spans="1:12" ht="63.75" customHeight="1" thickBot="1">
      <c r="A22" s="212" t="s">
        <v>406</v>
      </c>
      <c r="B22" s="213"/>
      <c r="C22" s="213"/>
      <c r="D22" s="213"/>
      <c r="E22" s="213"/>
      <c r="F22" s="213"/>
      <c r="G22" s="213"/>
      <c r="H22" s="213"/>
      <c r="I22" s="213"/>
      <c r="J22" s="213"/>
      <c r="K22" s="213"/>
      <c r="L22" s="214"/>
    </row>
    <row r="23" spans="1:12" ht="17.25" customHeight="1" thickBot="1">
      <c r="A23" s="209" t="s">
        <v>407</v>
      </c>
      <c r="B23" s="210"/>
      <c r="C23" s="210"/>
      <c r="D23" s="210"/>
      <c r="E23" s="210"/>
      <c r="F23" s="210"/>
      <c r="G23" s="210"/>
      <c r="H23" s="210"/>
      <c r="I23" s="210"/>
      <c r="J23" s="210"/>
      <c r="K23" s="210"/>
      <c r="L23" s="211"/>
    </row>
    <row r="24" spans="1:12" ht="69" customHeight="1" thickBot="1">
      <c r="A24" s="212" t="s">
        <v>408</v>
      </c>
      <c r="B24" s="213"/>
      <c r="C24" s="213"/>
      <c r="D24" s="213"/>
      <c r="E24" s="213"/>
      <c r="F24" s="213"/>
      <c r="G24" s="213"/>
      <c r="H24" s="213"/>
      <c r="I24" s="213"/>
      <c r="J24" s="213"/>
      <c r="K24" s="213"/>
      <c r="L24" s="214"/>
    </row>
    <row r="25" spans="1:12" ht="13.5" thickBot="1">
      <c r="A25" s="209" t="s">
        <v>411</v>
      </c>
      <c r="B25" s="210"/>
      <c r="C25" s="210"/>
      <c r="D25" s="210"/>
      <c r="E25" s="210"/>
      <c r="F25" s="210"/>
      <c r="G25" s="210"/>
      <c r="H25" s="210"/>
      <c r="I25" s="210"/>
      <c r="J25" s="210"/>
      <c r="K25" s="210"/>
      <c r="L25" s="211"/>
    </row>
    <row r="26" spans="1:12" ht="114.75" customHeight="1" thickBot="1">
      <c r="A26" s="212" t="s">
        <v>412</v>
      </c>
      <c r="B26" s="213"/>
      <c r="C26" s="213"/>
      <c r="D26" s="213"/>
      <c r="E26" s="213"/>
      <c r="F26" s="213"/>
      <c r="G26" s="213"/>
      <c r="H26" s="213"/>
      <c r="I26" s="213"/>
      <c r="J26" s="213"/>
      <c r="K26" s="213"/>
      <c r="L26" s="214"/>
    </row>
    <row r="27" spans="1:12" ht="12.75">
      <c r="A27" s="109"/>
      <c r="B27" s="110"/>
      <c r="C27" s="110"/>
      <c r="D27" s="110"/>
      <c r="E27" s="110"/>
      <c r="F27" s="110"/>
      <c r="G27" s="110"/>
      <c r="H27" s="110"/>
      <c r="I27" s="110"/>
      <c r="J27" s="110"/>
      <c r="K27" s="110"/>
      <c r="L27" s="110"/>
    </row>
    <row r="28" spans="1:12">
      <c r="A28" s="111" t="s">
        <v>50</v>
      </c>
      <c r="B28" s="112"/>
      <c r="C28" s="112"/>
    </row>
  </sheetData>
  <mergeCells count="23">
    <mergeCell ref="A4:L4"/>
    <mergeCell ref="A17:L17"/>
    <mergeCell ref="A21:L21"/>
    <mergeCell ref="A22:L22"/>
    <mergeCell ref="A18:L18"/>
    <mergeCell ref="A7:L7"/>
    <mergeCell ref="A8:L8"/>
    <mergeCell ref="A11:L11"/>
    <mergeCell ref="A12:L12"/>
    <mergeCell ref="A19:L19"/>
    <mergeCell ref="A20:L20"/>
    <mergeCell ref="A13:L13"/>
    <mergeCell ref="A14:L14"/>
    <mergeCell ref="A5:L5"/>
    <mergeCell ref="A6:L6"/>
    <mergeCell ref="A25:L25"/>
    <mergeCell ref="A26:L26"/>
    <mergeCell ref="A23:L23"/>
    <mergeCell ref="A24:L24"/>
    <mergeCell ref="A9:L9"/>
    <mergeCell ref="A10:L10"/>
    <mergeCell ref="A15:L15"/>
    <mergeCell ref="A16:L16"/>
  </mergeCells>
  <phoneticPr fontId="4"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0"/>
  <sheetViews>
    <sheetView topLeftCell="A19" workbookViewId="0">
      <selection activeCell="A10" sqref="A10:L10"/>
    </sheetView>
  </sheetViews>
  <sheetFormatPr defaultRowHeight="12"/>
  <cols>
    <col min="1" max="1" width="9.75" style="83" customWidth="1"/>
    <col min="2" max="59" width="9" style="83"/>
    <col min="60" max="16384" width="9" style="82"/>
  </cols>
  <sheetData>
    <row r="1" spans="1:29" s="85" customFormat="1" ht="15.75">
      <c r="A1" s="81"/>
      <c r="B1" s="81"/>
      <c r="C1" s="81"/>
      <c r="D1" s="81"/>
      <c r="E1" s="81"/>
      <c r="F1" s="81"/>
      <c r="G1" s="81"/>
      <c r="H1" s="81"/>
      <c r="I1" s="81"/>
      <c r="J1" s="81"/>
      <c r="K1" s="81"/>
      <c r="L1" s="81"/>
      <c r="M1" s="81"/>
      <c r="N1" s="87"/>
      <c r="O1" s="87"/>
      <c r="P1" s="87"/>
      <c r="Q1" s="87"/>
      <c r="R1" s="87"/>
      <c r="S1" s="87"/>
      <c r="T1" s="87"/>
      <c r="U1" s="87"/>
      <c r="V1" s="87"/>
      <c r="W1" s="87"/>
      <c r="X1" s="87"/>
      <c r="Y1" s="87"/>
      <c r="Z1" s="86"/>
      <c r="AA1" s="86"/>
      <c r="AB1" s="86"/>
      <c r="AC1" s="86"/>
    </row>
    <row r="2" spans="1:29" s="85" customFormat="1" ht="15.75">
      <c r="A2" s="81"/>
      <c r="B2" s="81"/>
      <c r="C2" s="81"/>
      <c r="D2" s="81"/>
      <c r="E2" s="81"/>
      <c r="F2" s="81"/>
      <c r="G2" s="81"/>
      <c r="H2" s="81"/>
      <c r="I2" s="81"/>
      <c r="J2" s="81"/>
      <c r="K2" s="81"/>
      <c r="L2" s="81"/>
      <c r="M2" s="81"/>
      <c r="N2" s="87"/>
      <c r="O2" s="87"/>
      <c r="P2" s="87"/>
      <c r="Q2" s="87"/>
      <c r="R2" s="87"/>
      <c r="S2" s="87"/>
      <c r="T2" s="87"/>
      <c r="U2" s="87"/>
      <c r="V2" s="87"/>
      <c r="W2" s="87"/>
      <c r="X2" s="87"/>
      <c r="Y2" s="87"/>
      <c r="Z2" s="86"/>
      <c r="AA2" s="86"/>
      <c r="AB2" s="86"/>
      <c r="AC2" s="86"/>
    </row>
    <row r="3" spans="1:29" ht="14.25" customHeight="1"/>
    <row r="4" spans="1:29" ht="19.5" customHeight="1" thickBot="1">
      <c r="A4" s="217" t="s">
        <v>216</v>
      </c>
      <c r="B4" s="218"/>
      <c r="C4" s="218"/>
      <c r="D4" s="218"/>
      <c r="E4" s="218"/>
      <c r="F4" s="218"/>
      <c r="G4" s="218"/>
      <c r="H4" s="218"/>
      <c r="I4" s="218"/>
      <c r="J4" s="218"/>
      <c r="K4" s="218"/>
      <c r="L4" s="219"/>
    </row>
    <row r="5" spans="1:29" s="84" customFormat="1" ht="15" thickBot="1">
      <c r="A5" s="209" t="s">
        <v>394</v>
      </c>
      <c r="B5" s="210"/>
      <c r="C5" s="210"/>
      <c r="D5" s="210"/>
      <c r="E5" s="210"/>
      <c r="F5" s="210"/>
      <c r="G5" s="210"/>
      <c r="H5" s="210"/>
      <c r="I5" s="210"/>
      <c r="J5" s="210"/>
      <c r="K5" s="210"/>
      <c r="L5" s="211"/>
    </row>
    <row r="6" spans="1:29" s="84" customFormat="1" ht="63.75" customHeight="1" thickBot="1">
      <c r="A6" s="212" t="s">
        <v>395</v>
      </c>
      <c r="B6" s="213"/>
      <c r="C6" s="213"/>
      <c r="D6" s="213"/>
      <c r="E6" s="213"/>
      <c r="F6" s="213"/>
      <c r="G6" s="213"/>
      <c r="H6" s="213"/>
      <c r="I6" s="213"/>
      <c r="J6" s="213"/>
      <c r="K6" s="213"/>
      <c r="L6" s="214"/>
    </row>
    <row r="7" spans="1:29" s="84" customFormat="1" ht="15" thickBot="1">
      <c r="A7" s="209" t="s">
        <v>396</v>
      </c>
      <c r="B7" s="210"/>
      <c r="C7" s="210"/>
      <c r="D7" s="210"/>
      <c r="E7" s="210"/>
      <c r="F7" s="210"/>
      <c r="G7" s="210"/>
      <c r="H7" s="210"/>
      <c r="I7" s="210"/>
      <c r="J7" s="210"/>
      <c r="K7" s="210"/>
      <c r="L7" s="211"/>
    </row>
    <row r="8" spans="1:29" s="84" customFormat="1" ht="87" customHeight="1" thickBot="1">
      <c r="A8" s="212" t="s">
        <v>397</v>
      </c>
      <c r="B8" s="213"/>
      <c r="C8" s="213"/>
      <c r="D8" s="213"/>
      <c r="E8" s="213"/>
      <c r="F8" s="213"/>
      <c r="G8" s="213"/>
      <c r="H8" s="213"/>
      <c r="I8" s="213"/>
      <c r="J8" s="213"/>
      <c r="K8" s="213"/>
      <c r="L8" s="214"/>
    </row>
    <row r="9" spans="1:29" s="84" customFormat="1" ht="15" customHeight="1" thickBot="1">
      <c r="A9" s="209" t="s">
        <v>403</v>
      </c>
      <c r="B9" s="210"/>
      <c r="C9" s="210"/>
      <c r="D9" s="210"/>
      <c r="E9" s="210"/>
      <c r="F9" s="210"/>
      <c r="G9" s="210"/>
      <c r="H9" s="210"/>
      <c r="I9" s="210"/>
      <c r="J9" s="210"/>
      <c r="K9" s="210"/>
      <c r="L9" s="211"/>
    </row>
    <row r="10" spans="1:29" s="84" customFormat="1" ht="60.75" customHeight="1" thickBot="1">
      <c r="A10" s="212" t="s">
        <v>404</v>
      </c>
      <c r="B10" s="213"/>
      <c r="C10" s="213"/>
      <c r="D10" s="213"/>
      <c r="E10" s="213"/>
      <c r="F10" s="213"/>
      <c r="G10" s="213"/>
      <c r="H10" s="213"/>
      <c r="I10" s="213"/>
      <c r="J10" s="213"/>
      <c r="K10" s="213"/>
      <c r="L10" s="214"/>
    </row>
    <row r="11" spans="1:29" ht="13.5" thickBot="1">
      <c r="A11" s="209" t="s">
        <v>421</v>
      </c>
      <c r="B11" s="210"/>
      <c r="C11" s="210"/>
      <c r="D11" s="210"/>
      <c r="E11" s="210"/>
      <c r="F11" s="210"/>
      <c r="G11" s="210"/>
      <c r="H11" s="210"/>
      <c r="I11" s="210"/>
      <c r="J11" s="210"/>
      <c r="K11" s="210"/>
      <c r="L11" s="211"/>
    </row>
    <row r="12" spans="1:29" ht="87.75" customHeight="1" thickBot="1">
      <c r="A12" s="212" t="s">
        <v>422</v>
      </c>
      <c r="B12" s="213"/>
      <c r="C12" s="213"/>
      <c r="D12" s="213"/>
      <c r="E12" s="213"/>
      <c r="F12" s="213"/>
      <c r="G12" s="213"/>
      <c r="H12" s="213"/>
      <c r="I12" s="213"/>
      <c r="J12" s="213"/>
      <c r="K12" s="213"/>
      <c r="L12" s="214"/>
    </row>
    <row r="13" spans="1:29" s="84" customFormat="1" ht="15" thickBot="1">
      <c r="A13" s="209" t="s">
        <v>423</v>
      </c>
      <c r="B13" s="210"/>
      <c r="C13" s="210"/>
      <c r="D13" s="210"/>
      <c r="E13" s="210"/>
      <c r="F13" s="210"/>
      <c r="G13" s="210"/>
      <c r="H13" s="210"/>
      <c r="I13" s="210"/>
      <c r="J13" s="210"/>
      <c r="K13" s="210"/>
      <c r="L13" s="211"/>
    </row>
    <row r="14" spans="1:29" s="84" customFormat="1" ht="50.25" customHeight="1" thickBot="1">
      <c r="A14" s="212" t="s">
        <v>424</v>
      </c>
      <c r="B14" s="213"/>
      <c r="C14" s="213"/>
      <c r="D14" s="213"/>
      <c r="E14" s="213"/>
      <c r="F14" s="213"/>
      <c r="G14" s="213"/>
      <c r="H14" s="213"/>
      <c r="I14" s="213"/>
      <c r="J14" s="213"/>
      <c r="K14" s="213"/>
      <c r="L14" s="214"/>
    </row>
    <row r="15" spans="1:29" s="84" customFormat="1" ht="15" thickBot="1">
      <c r="A15" s="209" t="s">
        <v>425</v>
      </c>
      <c r="B15" s="210"/>
      <c r="C15" s="210"/>
      <c r="D15" s="210"/>
      <c r="E15" s="210"/>
      <c r="F15" s="210"/>
      <c r="G15" s="210"/>
      <c r="H15" s="210"/>
      <c r="I15" s="210"/>
      <c r="J15" s="210"/>
      <c r="K15" s="210"/>
      <c r="L15" s="211"/>
    </row>
    <row r="16" spans="1:29" s="84" customFormat="1" ht="85.5" customHeight="1" thickBot="1">
      <c r="A16" s="212" t="s">
        <v>426</v>
      </c>
      <c r="B16" s="213"/>
      <c r="C16" s="213"/>
      <c r="D16" s="213"/>
      <c r="E16" s="213"/>
      <c r="F16" s="213"/>
      <c r="G16" s="213"/>
      <c r="H16" s="213"/>
      <c r="I16" s="213"/>
      <c r="J16" s="213"/>
      <c r="K16" s="213"/>
      <c r="L16" s="214"/>
    </row>
    <row r="17" spans="1:15" s="83" customFormat="1" ht="12.75">
      <c r="A17" s="220"/>
      <c r="B17" s="220"/>
      <c r="C17" s="220"/>
      <c r="D17" s="220"/>
      <c r="E17" s="220"/>
      <c r="F17" s="220"/>
      <c r="G17" s="220"/>
      <c r="H17" s="220"/>
      <c r="I17" s="220"/>
      <c r="J17" s="220"/>
      <c r="K17" s="220"/>
      <c r="L17" s="220"/>
    </row>
    <row r="18" spans="1:15" s="83" customFormat="1" ht="25.5" customHeight="1" thickBot="1">
      <c r="A18" s="217" t="s">
        <v>215</v>
      </c>
      <c r="B18" s="218"/>
      <c r="C18" s="218"/>
      <c r="D18" s="218"/>
      <c r="E18" s="218"/>
      <c r="F18" s="218"/>
      <c r="G18" s="218"/>
      <c r="H18" s="218"/>
      <c r="I18" s="218"/>
      <c r="J18" s="218"/>
      <c r="K18" s="218"/>
      <c r="L18" s="219"/>
    </row>
    <row r="19" spans="1:15" s="83" customFormat="1" ht="16.5" customHeight="1" thickBot="1">
      <c r="A19" s="209" t="s">
        <v>409</v>
      </c>
      <c r="B19" s="210"/>
      <c r="C19" s="210"/>
      <c r="D19" s="210"/>
      <c r="E19" s="210"/>
      <c r="F19" s="210"/>
      <c r="G19" s="210"/>
      <c r="H19" s="210"/>
      <c r="I19" s="210"/>
      <c r="J19" s="210"/>
      <c r="K19" s="210"/>
      <c r="L19" s="211"/>
    </row>
    <row r="20" spans="1:15" s="83" customFormat="1" ht="101.25" customHeight="1" thickBot="1">
      <c r="A20" s="212" t="s">
        <v>410</v>
      </c>
      <c r="B20" s="213"/>
      <c r="C20" s="213"/>
      <c r="D20" s="213"/>
      <c r="E20" s="213"/>
      <c r="F20" s="213"/>
      <c r="G20" s="213"/>
      <c r="H20" s="213"/>
      <c r="I20" s="213"/>
      <c r="J20" s="213"/>
      <c r="K20" s="213"/>
      <c r="L20" s="214"/>
      <c r="O20" s="152"/>
    </row>
    <row r="21" spans="1:15" ht="15.75" customHeight="1" thickBot="1">
      <c r="A21" s="209" t="s">
        <v>419</v>
      </c>
      <c r="B21" s="210"/>
      <c r="C21" s="210"/>
      <c r="D21" s="210"/>
      <c r="E21" s="210"/>
      <c r="F21" s="210"/>
      <c r="G21" s="210"/>
      <c r="H21" s="210"/>
      <c r="I21" s="210"/>
      <c r="J21" s="210"/>
      <c r="K21" s="210"/>
      <c r="L21" s="211"/>
    </row>
    <row r="22" spans="1:15" ht="66.75" customHeight="1" thickBot="1">
      <c r="A22" s="212" t="s">
        <v>420</v>
      </c>
      <c r="B22" s="213"/>
      <c r="C22" s="213"/>
      <c r="D22" s="213"/>
      <c r="E22" s="213"/>
      <c r="F22" s="213"/>
      <c r="G22" s="213"/>
      <c r="H22" s="213"/>
      <c r="I22" s="213"/>
      <c r="J22" s="213"/>
      <c r="K22" s="213"/>
      <c r="L22" s="214"/>
    </row>
    <row r="23" spans="1:15" ht="13.5" thickBot="1">
      <c r="A23" s="209" t="s">
        <v>429</v>
      </c>
      <c r="B23" s="210"/>
      <c r="C23" s="210"/>
      <c r="D23" s="210"/>
      <c r="E23" s="210"/>
      <c r="F23" s="210"/>
      <c r="G23" s="210"/>
      <c r="H23" s="210"/>
      <c r="I23" s="210"/>
      <c r="J23" s="210"/>
      <c r="K23" s="210"/>
      <c r="L23" s="211"/>
    </row>
    <row r="24" spans="1:15" ht="99" customHeight="1" thickBot="1">
      <c r="A24" s="212" t="s">
        <v>430</v>
      </c>
      <c r="B24" s="213"/>
      <c r="C24" s="213"/>
      <c r="D24" s="213"/>
      <c r="E24" s="213"/>
      <c r="F24" s="213"/>
      <c r="G24" s="213"/>
      <c r="H24" s="213"/>
      <c r="I24" s="213"/>
      <c r="J24" s="213"/>
      <c r="K24" s="213"/>
      <c r="L24" s="214"/>
    </row>
    <row r="25" spans="1:15" ht="13.5" thickBot="1">
      <c r="A25" s="209" t="s">
        <v>431</v>
      </c>
      <c r="B25" s="210"/>
      <c r="C25" s="210"/>
      <c r="D25" s="210"/>
      <c r="E25" s="210"/>
      <c r="F25" s="210"/>
      <c r="G25" s="210"/>
      <c r="H25" s="210"/>
      <c r="I25" s="210"/>
      <c r="J25" s="210"/>
      <c r="K25" s="210"/>
      <c r="L25" s="211"/>
    </row>
    <row r="26" spans="1:15" ht="90" customHeight="1" thickBot="1">
      <c r="A26" s="212" t="s">
        <v>432</v>
      </c>
      <c r="B26" s="224"/>
      <c r="C26" s="224"/>
      <c r="D26" s="224"/>
      <c r="E26" s="224"/>
      <c r="F26" s="224"/>
      <c r="G26" s="224"/>
      <c r="H26" s="224"/>
      <c r="I26" s="224"/>
      <c r="J26" s="224"/>
      <c r="K26" s="224"/>
      <c r="L26" s="225"/>
    </row>
    <row r="27" spans="1:15" ht="12.75">
      <c r="A27" s="109"/>
      <c r="B27" s="110"/>
      <c r="C27" s="110"/>
      <c r="D27" s="110"/>
      <c r="E27" s="110"/>
      <c r="F27" s="110"/>
      <c r="G27" s="110"/>
      <c r="H27" s="110"/>
      <c r="I27" s="110"/>
      <c r="J27" s="110"/>
      <c r="K27" s="110"/>
      <c r="L27" s="110"/>
    </row>
    <row r="28" spans="1:15">
      <c r="A28" s="111" t="s">
        <v>50</v>
      </c>
      <c r="B28" s="112"/>
      <c r="C28" s="112"/>
    </row>
    <row r="30" spans="1:15">
      <c r="E30" s="152"/>
    </row>
  </sheetData>
  <mergeCells count="23">
    <mergeCell ref="A26:L26"/>
    <mergeCell ref="A12:L12"/>
    <mergeCell ref="A13:L13"/>
    <mergeCell ref="A14:L14"/>
    <mergeCell ref="A17:L17"/>
    <mergeCell ref="A4:L4"/>
    <mergeCell ref="A5:L5"/>
    <mergeCell ref="A6:L6"/>
    <mergeCell ref="A15:L15"/>
    <mergeCell ref="A16:L16"/>
    <mergeCell ref="A7:L7"/>
    <mergeCell ref="A8:L8"/>
    <mergeCell ref="A9:L9"/>
    <mergeCell ref="A10:L10"/>
    <mergeCell ref="A11:L11"/>
    <mergeCell ref="A21:L21"/>
    <mergeCell ref="A22:L22"/>
    <mergeCell ref="A23:L23"/>
    <mergeCell ref="A18:L18"/>
    <mergeCell ref="A19:L19"/>
    <mergeCell ref="A20:L20"/>
    <mergeCell ref="A25:L25"/>
    <mergeCell ref="A24:L24"/>
  </mergeCells>
  <phoneticPr fontId="97"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0"/>
  <sheetViews>
    <sheetView topLeftCell="A7" workbookViewId="0">
      <selection activeCell="A18" sqref="A18:L18"/>
    </sheetView>
  </sheetViews>
  <sheetFormatPr defaultRowHeight="14.25"/>
  <cols>
    <col min="1" max="16384" width="9" style="84"/>
  </cols>
  <sheetData>
    <row r="1" spans="1:59" s="85" customFormat="1" ht="15.75">
      <c r="A1" s="81"/>
      <c r="B1" s="81"/>
      <c r="C1" s="81"/>
      <c r="D1" s="81"/>
      <c r="E1" s="81"/>
      <c r="F1" s="81"/>
      <c r="G1" s="81"/>
      <c r="H1" s="81"/>
      <c r="I1" s="81"/>
      <c r="J1" s="81"/>
      <c r="K1" s="81"/>
      <c r="L1" s="81"/>
      <c r="M1" s="81"/>
      <c r="N1" s="87"/>
      <c r="O1" s="87"/>
      <c r="P1" s="87"/>
      <c r="Q1" s="87"/>
      <c r="R1" s="87"/>
      <c r="S1" s="87"/>
      <c r="T1" s="87"/>
      <c r="U1" s="87"/>
      <c r="V1" s="87"/>
      <c r="W1" s="87"/>
      <c r="X1" s="87"/>
      <c r="Y1" s="87"/>
      <c r="Z1" s="86"/>
      <c r="AA1" s="86"/>
      <c r="AB1" s="86"/>
      <c r="AC1" s="86"/>
    </row>
    <row r="2" spans="1:59" s="85" customFormat="1" ht="15.75">
      <c r="A2" s="81"/>
      <c r="B2" s="81"/>
      <c r="C2" s="81"/>
      <c r="D2" s="81"/>
      <c r="E2" s="81"/>
      <c r="F2" s="81"/>
      <c r="G2" s="81"/>
      <c r="H2" s="81"/>
      <c r="I2" s="81"/>
      <c r="J2" s="81"/>
      <c r="K2" s="81"/>
      <c r="L2" s="81"/>
      <c r="M2" s="81"/>
      <c r="N2" s="87"/>
      <c r="O2" s="87"/>
      <c r="P2" s="87"/>
      <c r="Q2" s="87"/>
      <c r="R2" s="87"/>
      <c r="S2" s="87"/>
      <c r="T2" s="87"/>
      <c r="U2" s="87"/>
      <c r="V2" s="87"/>
      <c r="W2" s="87"/>
      <c r="X2" s="87"/>
      <c r="Y2" s="87"/>
      <c r="Z2" s="86"/>
      <c r="AA2" s="86"/>
      <c r="AB2" s="86"/>
      <c r="AC2" s="86"/>
    </row>
    <row r="3" spans="1:59" s="85" customFormat="1" ht="16.5" customHeight="1">
      <c r="A3" s="81"/>
      <c r="B3" s="81"/>
      <c r="C3" s="81"/>
      <c r="D3" s="81"/>
      <c r="E3" s="81"/>
      <c r="F3" s="81"/>
      <c r="G3" s="81"/>
      <c r="H3" s="81"/>
      <c r="I3" s="81"/>
      <c r="J3" s="81"/>
      <c r="K3" s="81"/>
      <c r="L3" s="81"/>
      <c r="M3" s="81"/>
      <c r="N3" s="87"/>
      <c r="O3" s="87"/>
      <c r="P3" s="87"/>
      <c r="Q3" s="87"/>
      <c r="R3" s="87"/>
      <c r="S3" s="87"/>
      <c r="T3" s="87"/>
      <c r="U3" s="87"/>
      <c r="V3" s="87"/>
      <c r="W3" s="87"/>
      <c r="X3" s="87"/>
      <c r="Y3" s="87"/>
      <c r="Z3" s="86"/>
      <c r="AA3" s="86"/>
      <c r="AB3" s="86"/>
      <c r="AC3" s="86"/>
    </row>
    <row r="4" spans="1:59" s="82" customFormat="1" thickBot="1">
      <c r="A4" s="217" t="s">
        <v>350</v>
      </c>
      <c r="B4" s="218"/>
      <c r="C4" s="218"/>
      <c r="D4" s="218"/>
      <c r="E4" s="218"/>
      <c r="F4" s="218"/>
      <c r="G4" s="218"/>
      <c r="H4" s="218"/>
      <c r="I4" s="218"/>
      <c r="J4" s="218"/>
      <c r="K4" s="218"/>
      <c r="L4" s="219"/>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row>
    <row r="5" spans="1:59" ht="15" customHeight="1" thickBot="1">
      <c r="A5" s="209" t="s">
        <v>427</v>
      </c>
      <c r="B5" s="215"/>
      <c r="C5" s="215"/>
      <c r="D5" s="215"/>
      <c r="E5" s="215"/>
      <c r="F5" s="215"/>
      <c r="G5" s="215"/>
      <c r="H5" s="215"/>
      <c r="I5" s="215"/>
      <c r="J5" s="215"/>
      <c r="K5" s="215"/>
      <c r="L5" s="216"/>
    </row>
    <row r="6" spans="1:59" ht="75.75" customHeight="1" thickBot="1">
      <c r="A6" s="212" t="s">
        <v>428</v>
      </c>
      <c r="B6" s="224"/>
      <c r="C6" s="224"/>
      <c r="D6" s="224"/>
      <c r="E6" s="224"/>
      <c r="F6" s="224"/>
      <c r="G6" s="224"/>
      <c r="H6" s="224"/>
      <c r="I6" s="224"/>
      <c r="J6" s="224"/>
      <c r="K6" s="224"/>
      <c r="L6" s="225"/>
    </row>
    <row r="7" spans="1:59" ht="15" customHeight="1" thickBot="1">
      <c r="A7" s="209" t="s">
        <v>433</v>
      </c>
      <c r="B7" s="210"/>
      <c r="C7" s="210"/>
      <c r="D7" s="210"/>
      <c r="E7" s="210"/>
      <c r="F7" s="210"/>
      <c r="G7" s="210"/>
      <c r="H7" s="210"/>
      <c r="I7" s="210"/>
      <c r="J7" s="210"/>
      <c r="K7" s="210"/>
      <c r="L7" s="211"/>
    </row>
    <row r="8" spans="1:59" ht="75" customHeight="1" thickBot="1">
      <c r="A8" s="212" t="s">
        <v>434</v>
      </c>
      <c r="B8" s="224"/>
      <c r="C8" s="224"/>
      <c r="D8" s="224"/>
      <c r="E8" s="224"/>
      <c r="F8" s="224"/>
      <c r="G8" s="224"/>
      <c r="H8" s="224"/>
      <c r="I8" s="224"/>
      <c r="J8" s="224"/>
      <c r="K8" s="224"/>
      <c r="L8" s="225"/>
    </row>
    <row r="9" spans="1:59" ht="15" customHeight="1" thickBot="1">
      <c r="A9" s="209" t="s">
        <v>435</v>
      </c>
      <c r="B9" s="210"/>
      <c r="C9" s="210"/>
      <c r="D9" s="210"/>
      <c r="E9" s="210"/>
      <c r="F9" s="210"/>
      <c r="G9" s="210"/>
      <c r="H9" s="210"/>
      <c r="I9" s="210"/>
      <c r="J9" s="210"/>
      <c r="K9" s="210"/>
      <c r="L9" s="211"/>
    </row>
    <row r="10" spans="1:59" ht="75" customHeight="1" thickBot="1">
      <c r="A10" s="212" t="s">
        <v>436</v>
      </c>
      <c r="B10" s="224"/>
      <c r="C10" s="224"/>
      <c r="D10" s="224"/>
      <c r="E10" s="224"/>
      <c r="F10" s="224"/>
      <c r="G10" s="224"/>
      <c r="H10" s="224"/>
      <c r="I10" s="224"/>
      <c r="J10" s="224"/>
      <c r="K10" s="224"/>
      <c r="L10" s="225"/>
    </row>
    <row r="11" spans="1:59" ht="15" customHeight="1" thickBot="1">
      <c r="A11" s="209" t="s">
        <v>437</v>
      </c>
      <c r="B11" s="215"/>
      <c r="C11" s="215"/>
      <c r="D11" s="215"/>
      <c r="E11" s="215"/>
      <c r="F11" s="215"/>
      <c r="G11" s="215"/>
      <c r="H11" s="215"/>
      <c r="I11" s="215"/>
      <c r="J11" s="215"/>
      <c r="K11" s="215"/>
      <c r="L11" s="216"/>
    </row>
    <row r="12" spans="1:59" ht="68.25" customHeight="1" thickBot="1">
      <c r="A12" s="212" t="s">
        <v>438</v>
      </c>
      <c r="B12" s="224"/>
      <c r="C12" s="224"/>
      <c r="D12" s="224"/>
      <c r="E12" s="224"/>
      <c r="F12" s="224"/>
      <c r="G12" s="224"/>
      <c r="H12" s="224"/>
      <c r="I12" s="224"/>
      <c r="J12" s="224"/>
      <c r="K12" s="224"/>
      <c r="L12" s="225"/>
    </row>
    <row r="13" spans="1:59" ht="17.25" customHeight="1" thickBot="1">
      <c r="A13" s="209" t="s">
        <v>439</v>
      </c>
      <c r="B13" s="210"/>
      <c r="C13" s="210"/>
      <c r="D13" s="210"/>
      <c r="E13" s="210"/>
      <c r="F13" s="210"/>
      <c r="G13" s="210"/>
      <c r="H13" s="210"/>
      <c r="I13" s="210"/>
      <c r="J13" s="210"/>
      <c r="K13" s="210"/>
      <c r="L13" s="211"/>
    </row>
    <row r="14" spans="1:59" ht="75.75" customHeight="1" thickBot="1">
      <c r="A14" s="212" t="s">
        <v>440</v>
      </c>
      <c r="B14" s="213"/>
      <c r="C14" s="213"/>
      <c r="D14" s="213"/>
      <c r="E14" s="213"/>
      <c r="F14" s="213"/>
      <c r="G14" s="213"/>
      <c r="H14" s="213"/>
      <c r="I14" s="213"/>
      <c r="J14" s="213"/>
      <c r="K14" s="213"/>
      <c r="L14" s="214"/>
    </row>
    <row r="15" spans="1:59" ht="19.5" customHeight="1" thickBot="1">
      <c r="A15" s="209" t="s">
        <v>441</v>
      </c>
      <c r="B15" s="210"/>
      <c r="C15" s="210"/>
      <c r="D15" s="210"/>
      <c r="E15" s="210"/>
      <c r="F15" s="210"/>
      <c r="G15" s="210"/>
      <c r="H15" s="210"/>
      <c r="I15" s="210"/>
      <c r="J15" s="210"/>
      <c r="K15" s="210"/>
      <c r="L15" s="211"/>
    </row>
    <row r="16" spans="1:59" ht="79.5" customHeight="1" thickBot="1">
      <c r="A16" s="212" t="s">
        <v>442</v>
      </c>
      <c r="B16" s="213"/>
      <c r="C16" s="213"/>
      <c r="D16" s="213"/>
      <c r="E16" s="213"/>
      <c r="F16" s="213"/>
      <c r="G16" s="213"/>
      <c r="H16" s="213"/>
      <c r="I16" s="213"/>
      <c r="J16" s="213"/>
      <c r="K16" s="213"/>
      <c r="L16" s="214"/>
    </row>
    <row r="17" spans="1:12" ht="16.5" customHeight="1" thickBot="1">
      <c r="A17" s="209" t="s">
        <v>443</v>
      </c>
      <c r="B17" s="210"/>
      <c r="C17" s="210"/>
      <c r="D17" s="210"/>
      <c r="E17" s="210"/>
      <c r="F17" s="210"/>
      <c r="G17" s="210"/>
      <c r="H17" s="210"/>
      <c r="I17" s="210"/>
      <c r="J17" s="210"/>
      <c r="K17" s="210"/>
      <c r="L17" s="211"/>
    </row>
    <row r="18" spans="1:12" ht="99.75" customHeight="1" thickBot="1">
      <c r="A18" s="212" t="s">
        <v>444</v>
      </c>
      <c r="B18" s="213"/>
      <c r="C18" s="213"/>
      <c r="D18" s="213"/>
      <c r="E18" s="213"/>
      <c r="F18" s="213"/>
      <c r="G18" s="213"/>
      <c r="H18" s="213"/>
      <c r="I18" s="213"/>
      <c r="J18" s="213"/>
      <c r="K18" s="213"/>
      <c r="L18" s="214"/>
    </row>
    <row r="19" spans="1:12">
      <c r="A19" s="109"/>
      <c r="B19" s="109"/>
      <c r="C19" s="109"/>
      <c r="D19" s="109"/>
      <c r="E19" s="109"/>
      <c r="F19" s="109"/>
      <c r="G19" s="109"/>
      <c r="H19" s="109"/>
      <c r="I19" s="109"/>
      <c r="J19" s="109"/>
      <c r="K19" s="109"/>
      <c r="L19" s="109"/>
    </row>
    <row r="20" spans="1:12">
      <c r="A20" s="111" t="s">
        <v>218</v>
      </c>
      <c r="B20" s="113"/>
      <c r="C20" s="113"/>
      <c r="D20" s="101"/>
      <c r="E20" s="101"/>
      <c r="F20" s="101"/>
      <c r="G20" s="101"/>
      <c r="H20" s="101"/>
      <c r="I20" s="101"/>
      <c r="J20" s="101"/>
      <c r="K20" s="101"/>
      <c r="L20" s="101"/>
    </row>
  </sheetData>
  <mergeCells count="15">
    <mergeCell ref="A9:L9"/>
    <mergeCell ref="A4:L4"/>
    <mergeCell ref="A5:L5"/>
    <mergeCell ref="A6:L6"/>
    <mergeCell ref="A7:L7"/>
    <mergeCell ref="A8:L8"/>
    <mergeCell ref="A17:L17"/>
    <mergeCell ref="A18:L18"/>
    <mergeCell ref="A16:L16"/>
    <mergeCell ref="A10:L10"/>
    <mergeCell ref="A11:L11"/>
    <mergeCell ref="A12:L12"/>
    <mergeCell ref="A13:L13"/>
    <mergeCell ref="A14:L14"/>
    <mergeCell ref="A15:L15"/>
  </mergeCells>
  <phoneticPr fontId="4"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0"/>
  <sheetViews>
    <sheetView workbookViewId="0">
      <selection activeCell="O18" sqref="O18"/>
    </sheetView>
  </sheetViews>
  <sheetFormatPr defaultRowHeight="14.25"/>
  <cols>
    <col min="1" max="16384" width="9" style="84"/>
  </cols>
  <sheetData>
    <row r="1" spans="1:59" s="85" customFormat="1" ht="15.75">
      <c r="A1" s="81"/>
      <c r="B1" s="81"/>
      <c r="C1" s="81"/>
      <c r="D1" s="81"/>
      <c r="E1" s="81"/>
      <c r="F1" s="81"/>
      <c r="G1" s="81"/>
      <c r="H1" s="81"/>
      <c r="I1" s="81"/>
      <c r="J1" s="81"/>
      <c r="K1" s="81"/>
      <c r="L1" s="81"/>
      <c r="M1" s="81"/>
      <c r="N1" s="87"/>
      <c r="O1" s="87"/>
      <c r="P1" s="87"/>
      <c r="Q1" s="87"/>
      <c r="R1" s="87"/>
      <c r="S1" s="87"/>
      <c r="T1" s="87"/>
      <c r="U1" s="87"/>
      <c r="V1" s="87"/>
      <c r="W1" s="87"/>
      <c r="X1" s="87"/>
      <c r="Y1" s="87"/>
      <c r="Z1" s="86"/>
      <c r="AA1" s="86"/>
      <c r="AB1" s="86"/>
      <c r="AC1" s="86"/>
    </row>
    <row r="2" spans="1:59" s="85" customFormat="1" ht="15.75">
      <c r="A2" s="81"/>
      <c r="B2" s="81"/>
      <c r="C2" s="81"/>
      <c r="D2" s="81"/>
      <c r="E2" s="81"/>
      <c r="F2" s="81"/>
      <c r="G2" s="81"/>
      <c r="H2" s="81"/>
      <c r="I2" s="81"/>
      <c r="J2" s="81"/>
      <c r="K2" s="81"/>
      <c r="L2" s="81"/>
      <c r="M2" s="81"/>
      <c r="N2" s="87"/>
      <c r="O2" s="87"/>
      <c r="P2" s="87"/>
      <c r="Q2" s="87"/>
      <c r="R2" s="87"/>
      <c r="S2" s="87"/>
      <c r="T2" s="87"/>
      <c r="U2" s="87"/>
      <c r="V2" s="87"/>
      <c r="W2" s="87"/>
      <c r="X2" s="87"/>
      <c r="Y2" s="87"/>
      <c r="Z2" s="86"/>
      <c r="AA2" s="86"/>
      <c r="AB2" s="86"/>
      <c r="AC2" s="86"/>
    </row>
    <row r="3" spans="1:59" s="85" customFormat="1" ht="16.5" customHeight="1">
      <c r="A3" s="81"/>
      <c r="B3" s="81"/>
      <c r="C3" s="81"/>
      <c r="D3" s="81"/>
      <c r="E3" s="81"/>
      <c r="F3" s="81"/>
      <c r="G3" s="81"/>
      <c r="H3" s="81"/>
      <c r="I3" s="81"/>
      <c r="J3" s="81"/>
      <c r="K3" s="81"/>
      <c r="L3" s="81"/>
      <c r="M3" s="81"/>
      <c r="N3" s="87"/>
      <c r="O3" s="87"/>
      <c r="P3" s="87"/>
      <c r="Q3" s="87"/>
      <c r="R3" s="87"/>
      <c r="S3" s="87"/>
      <c r="T3" s="87"/>
      <c r="U3" s="87"/>
      <c r="V3" s="87"/>
      <c r="W3" s="87"/>
      <c r="X3" s="87"/>
      <c r="Y3" s="87"/>
      <c r="Z3" s="86"/>
      <c r="AA3" s="86"/>
      <c r="AB3" s="86"/>
      <c r="AC3" s="86"/>
    </row>
    <row r="4" spans="1:59" s="82" customFormat="1" thickBot="1">
      <c r="A4" s="217" t="s">
        <v>219</v>
      </c>
      <c r="B4" s="218"/>
      <c r="C4" s="218"/>
      <c r="D4" s="218"/>
      <c r="E4" s="218"/>
      <c r="F4" s="218"/>
      <c r="G4" s="218"/>
      <c r="H4" s="218"/>
      <c r="I4" s="218"/>
      <c r="J4" s="218"/>
      <c r="K4" s="218"/>
      <c r="L4" s="219"/>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row>
    <row r="5" spans="1:59" ht="17.25" customHeight="1" thickBot="1">
      <c r="A5" s="209" t="s">
        <v>392</v>
      </c>
      <c r="B5" s="215"/>
      <c r="C5" s="215"/>
      <c r="D5" s="215"/>
      <c r="E5" s="215"/>
      <c r="F5" s="215"/>
      <c r="G5" s="215"/>
      <c r="H5" s="215"/>
      <c r="I5" s="215"/>
      <c r="J5" s="215"/>
      <c r="K5" s="215"/>
      <c r="L5" s="216"/>
    </row>
    <row r="6" spans="1:59" ht="102.75" customHeight="1" thickBot="1">
      <c r="A6" s="212" t="s">
        <v>393</v>
      </c>
      <c r="B6" s="224"/>
      <c r="C6" s="224"/>
      <c r="D6" s="224"/>
      <c r="E6" s="224"/>
      <c r="F6" s="224"/>
      <c r="G6" s="224"/>
      <c r="H6" s="224"/>
      <c r="I6" s="224"/>
      <c r="J6" s="224"/>
      <c r="K6" s="224"/>
      <c r="L6" s="225"/>
    </row>
    <row r="7" spans="1:59" ht="15" customHeight="1" thickBot="1">
      <c r="A7" s="209" t="s">
        <v>445</v>
      </c>
      <c r="B7" s="210"/>
      <c r="C7" s="210"/>
      <c r="D7" s="210"/>
      <c r="E7" s="210"/>
      <c r="F7" s="210"/>
      <c r="G7" s="210"/>
      <c r="H7" s="210"/>
      <c r="I7" s="210"/>
      <c r="J7" s="210"/>
      <c r="K7" s="210"/>
      <c r="L7" s="211"/>
    </row>
    <row r="8" spans="1:59" ht="75.75" customHeight="1" thickBot="1">
      <c r="A8" s="212" t="s">
        <v>446</v>
      </c>
      <c r="B8" s="213"/>
      <c r="C8" s="213"/>
      <c r="D8" s="213"/>
      <c r="E8" s="213"/>
      <c r="F8" s="213"/>
      <c r="G8" s="213"/>
      <c r="H8" s="213"/>
      <c r="I8" s="213"/>
      <c r="J8" s="213"/>
      <c r="K8" s="213"/>
      <c r="L8" s="214"/>
    </row>
    <row r="9" spans="1:59" ht="16.5" customHeight="1" thickBot="1">
      <c r="A9" s="209" t="s">
        <v>447</v>
      </c>
      <c r="B9" s="215"/>
      <c r="C9" s="215"/>
      <c r="D9" s="215"/>
      <c r="E9" s="215"/>
      <c r="F9" s="215"/>
      <c r="G9" s="215"/>
      <c r="H9" s="215"/>
      <c r="I9" s="215"/>
      <c r="J9" s="215"/>
      <c r="K9" s="215"/>
      <c r="L9" s="216"/>
    </row>
    <row r="10" spans="1:59" ht="75" customHeight="1" thickBot="1">
      <c r="A10" s="212" t="s">
        <v>448</v>
      </c>
      <c r="B10" s="224"/>
      <c r="C10" s="224"/>
      <c r="D10" s="224"/>
      <c r="E10" s="224"/>
      <c r="F10" s="224"/>
      <c r="G10" s="224"/>
      <c r="H10" s="224"/>
      <c r="I10" s="224"/>
      <c r="J10" s="224"/>
      <c r="K10" s="224"/>
      <c r="L10" s="225"/>
    </row>
    <row r="11" spans="1:59" ht="18.75" customHeight="1" thickBot="1">
      <c r="A11" s="209" t="s">
        <v>449</v>
      </c>
      <c r="B11" s="210"/>
      <c r="C11" s="210"/>
      <c r="D11" s="210"/>
      <c r="E11" s="210"/>
      <c r="F11" s="210"/>
      <c r="G11" s="210"/>
      <c r="H11" s="210"/>
      <c r="I11" s="210"/>
      <c r="J11" s="210"/>
      <c r="K11" s="210"/>
      <c r="L11" s="211"/>
    </row>
    <row r="12" spans="1:59" ht="89.25" customHeight="1" thickBot="1">
      <c r="A12" s="212" t="s">
        <v>450</v>
      </c>
      <c r="B12" s="213"/>
      <c r="C12" s="213"/>
      <c r="D12" s="213"/>
      <c r="E12" s="213"/>
      <c r="F12" s="213"/>
      <c r="G12" s="213"/>
      <c r="H12" s="213"/>
      <c r="I12" s="213"/>
      <c r="J12" s="213"/>
      <c r="K12" s="213"/>
      <c r="L12" s="214"/>
    </row>
    <row r="13" spans="1:59" ht="17.25" customHeight="1" thickBot="1">
      <c r="A13" s="209" t="s">
        <v>453</v>
      </c>
      <c r="B13" s="210"/>
      <c r="C13" s="210"/>
      <c r="D13" s="210"/>
      <c r="E13" s="210"/>
      <c r="F13" s="210"/>
      <c r="G13" s="210"/>
      <c r="H13" s="210"/>
      <c r="I13" s="210"/>
      <c r="J13" s="210"/>
      <c r="K13" s="210"/>
      <c r="L13" s="211"/>
    </row>
    <row r="14" spans="1:59" ht="88.5" customHeight="1" thickBot="1">
      <c r="A14" s="212" t="s">
        <v>454</v>
      </c>
      <c r="B14" s="213"/>
      <c r="C14" s="213"/>
      <c r="D14" s="213"/>
      <c r="E14" s="213"/>
      <c r="F14" s="213"/>
      <c r="G14" s="213"/>
      <c r="H14" s="213"/>
      <c r="I14" s="213"/>
      <c r="J14" s="213"/>
      <c r="K14" s="213"/>
      <c r="L14" s="214"/>
    </row>
    <row r="15" spans="1:59" ht="15" thickBot="1">
      <c r="A15" s="209" t="s">
        <v>455</v>
      </c>
      <c r="B15" s="210"/>
      <c r="C15" s="210"/>
      <c r="D15" s="210"/>
      <c r="E15" s="210"/>
      <c r="F15" s="210"/>
      <c r="G15" s="210"/>
      <c r="H15" s="210"/>
      <c r="I15" s="210"/>
      <c r="J15" s="210"/>
      <c r="K15" s="210"/>
      <c r="L15" s="211"/>
    </row>
    <row r="16" spans="1:59" ht="105.75" customHeight="1" thickBot="1">
      <c r="A16" s="212" t="s">
        <v>456</v>
      </c>
      <c r="B16" s="213"/>
      <c r="C16" s="213"/>
      <c r="D16" s="213"/>
      <c r="E16" s="213"/>
      <c r="F16" s="213"/>
      <c r="G16" s="213"/>
      <c r="H16" s="213"/>
      <c r="I16" s="213"/>
      <c r="J16" s="213"/>
      <c r="K16" s="213"/>
      <c r="L16" s="214"/>
    </row>
    <row r="17" spans="1:12" ht="15" thickBot="1">
      <c r="A17" s="209" t="s">
        <v>457</v>
      </c>
      <c r="B17" s="210"/>
      <c r="C17" s="210"/>
      <c r="D17" s="210"/>
      <c r="E17" s="210"/>
      <c r="F17" s="210"/>
      <c r="G17" s="210"/>
      <c r="H17" s="210"/>
      <c r="I17" s="210"/>
      <c r="J17" s="210"/>
      <c r="K17" s="210"/>
      <c r="L17" s="211"/>
    </row>
    <row r="18" spans="1:12" ht="59.25" customHeight="1" thickBot="1">
      <c r="A18" s="212" t="s">
        <v>458</v>
      </c>
      <c r="B18" s="213"/>
      <c r="C18" s="213"/>
      <c r="D18" s="213"/>
      <c r="E18" s="213"/>
      <c r="F18" s="213"/>
      <c r="G18" s="213"/>
      <c r="H18" s="213"/>
      <c r="I18" s="213"/>
      <c r="J18" s="213"/>
      <c r="K18" s="213"/>
      <c r="L18" s="214"/>
    </row>
    <row r="19" spans="1:12">
      <c r="A19" s="109"/>
      <c r="B19" s="109"/>
      <c r="C19" s="109"/>
      <c r="D19" s="109"/>
      <c r="E19" s="109"/>
      <c r="F19" s="109"/>
      <c r="G19" s="109"/>
      <c r="H19" s="109"/>
      <c r="I19" s="109"/>
      <c r="J19" s="109"/>
      <c r="K19" s="109"/>
      <c r="L19" s="109"/>
    </row>
    <row r="20" spans="1:12">
      <c r="A20" s="111" t="s">
        <v>220</v>
      </c>
      <c r="B20" s="113"/>
      <c r="C20" s="113"/>
      <c r="D20" s="101"/>
      <c r="E20" s="101"/>
      <c r="F20" s="101"/>
      <c r="G20" s="101"/>
      <c r="H20" s="101"/>
      <c r="I20" s="101"/>
      <c r="J20" s="101"/>
      <c r="K20" s="101"/>
      <c r="L20" s="101"/>
    </row>
  </sheetData>
  <mergeCells count="15">
    <mergeCell ref="A9:L9"/>
    <mergeCell ref="A10:L10"/>
    <mergeCell ref="A11:L11"/>
    <mergeCell ref="A12:L12"/>
    <mergeCell ref="A4:L4"/>
    <mergeCell ref="A7:L7"/>
    <mergeCell ref="A8:L8"/>
    <mergeCell ref="A5:L5"/>
    <mergeCell ref="A6:L6"/>
    <mergeCell ref="A13:L13"/>
    <mergeCell ref="A14:L14"/>
    <mergeCell ref="A17:L17"/>
    <mergeCell ref="A18:L18"/>
    <mergeCell ref="A16:L16"/>
    <mergeCell ref="A15:L15"/>
  </mergeCells>
  <phoneticPr fontId="4" type="noConversion"/>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topLeftCell="A10" workbookViewId="0">
      <selection activeCell="L12" sqref="L12"/>
    </sheetView>
  </sheetViews>
  <sheetFormatPr defaultRowHeight="12"/>
  <cols>
    <col min="1" max="2" width="9" style="103"/>
    <col min="3" max="3" width="11.625" style="104" bestFit="1" customWidth="1"/>
    <col min="4" max="4" width="13.875" style="105" customWidth="1"/>
    <col min="5" max="5" width="12.125" style="105" customWidth="1"/>
    <col min="6" max="6" width="10.25" style="105" bestFit="1" customWidth="1"/>
    <col min="7" max="7" width="9.125" style="105" bestFit="1" customWidth="1"/>
    <col min="8" max="8" width="11.375" style="105" customWidth="1"/>
    <col min="9" max="9" width="10.25" style="105" bestFit="1" customWidth="1"/>
    <col min="10" max="10" width="9.125" style="105" bestFit="1" customWidth="1"/>
    <col min="11" max="11" width="20.375" style="103" customWidth="1"/>
    <col min="12" max="16384" width="9" style="102"/>
  </cols>
  <sheetData>
    <row r="1" spans="1:11" ht="15.75" customHeight="1"/>
    <row r="2" spans="1:11" ht="15.75" customHeight="1"/>
    <row r="4" spans="1:11" ht="23.25" customHeight="1">
      <c r="A4" s="228" t="s">
        <v>200</v>
      </c>
      <c r="B4" s="229"/>
      <c r="C4" s="229"/>
      <c r="D4" s="229"/>
      <c r="E4" s="229"/>
      <c r="F4" s="229"/>
      <c r="G4" s="229"/>
      <c r="H4" s="229"/>
      <c r="I4" s="229"/>
      <c r="J4" s="229"/>
      <c r="K4" s="230"/>
    </row>
    <row r="5" spans="1:11" ht="15">
      <c r="A5" s="106"/>
      <c r="B5" s="107"/>
      <c r="C5" s="107"/>
      <c r="D5" s="107"/>
      <c r="E5" s="107" t="s">
        <v>89</v>
      </c>
      <c r="F5" s="107"/>
      <c r="G5" s="107"/>
      <c r="H5" s="107" t="s">
        <v>88</v>
      </c>
      <c r="I5" s="107"/>
      <c r="J5" s="107"/>
      <c r="K5" s="107"/>
    </row>
    <row r="6" spans="1:11" ht="12.75">
      <c r="A6" s="107" t="s">
        <v>8</v>
      </c>
      <c r="B6" s="135" t="s">
        <v>169</v>
      </c>
      <c r="C6" s="107" t="s">
        <v>86</v>
      </c>
      <c r="D6" s="107" t="s">
        <v>85</v>
      </c>
      <c r="E6" s="107" t="s">
        <v>84</v>
      </c>
      <c r="F6" s="107" t="s">
        <v>83</v>
      </c>
      <c r="G6" s="107" t="s">
        <v>82</v>
      </c>
      <c r="H6" s="107" t="s">
        <v>84</v>
      </c>
      <c r="I6" s="107" t="s">
        <v>83</v>
      </c>
      <c r="J6" s="107" t="s">
        <v>82</v>
      </c>
      <c r="K6" s="107" t="s">
        <v>81</v>
      </c>
    </row>
    <row r="7" spans="1:11" ht="21" customHeight="1">
      <c r="A7" s="147" t="s">
        <v>346</v>
      </c>
      <c r="B7" s="147" t="s">
        <v>72</v>
      </c>
      <c r="C7" s="148">
        <v>41871</v>
      </c>
      <c r="D7" s="140">
        <v>1764.7057</v>
      </c>
      <c r="E7" s="140">
        <v>17544.263999999999</v>
      </c>
      <c r="F7" s="140">
        <v>6007.5</v>
      </c>
      <c r="G7" s="140">
        <v>34.241960791287681</v>
      </c>
      <c r="H7" s="140">
        <v>17544.263999999999</v>
      </c>
      <c r="I7" s="140">
        <v>7772.2057000000004</v>
      </c>
      <c r="J7" s="140">
        <v>44.300551450890168</v>
      </c>
      <c r="K7" s="147" t="s">
        <v>48</v>
      </c>
    </row>
    <row r="8" spans="1:11" ht="20.25" customHeight="1">
      <c r="A8" s="147" t="s">
        <v>347</v>
      </c>
      <c r="B8" s="147" t="s">
        <v>66</v>
      </c>
      <c r="C8" s="148">
        <v>41892</v>
      </c>
      <c r="D8" s="140">
        <v>4279.8662999999997</v>
      </c>
      <c r="E8" s="140">
        <v>21426.5281</v>
      </c>
      <c r="F8" s="140">
        <v>9297.5375000000004</v>
      </c>
      <c r="G8" s="140">
        <v>43.39264605356199</v>
      </c>
      <c r="H8" s="140">
        <v>21426.5281</v>
      </c>
      <c r="I8" s="140">
        <v>13577.4038</v>
      </c>
      <c r="J8" s="140">
        <v>63.367260139546353</v>
      </c>
      <c r="K8" s="147" t="s">
        <v>48</v>
      </c>
    </row>
    <row r="9" spans="1:11" ht="21" customHeight="1">
      <c r="A9" s="147" t="s">
        <v>348</v>
      </c>
      <c r="B9" s="147" t="s">
        <v>70</v>
      </c>
      <c r="C9" s="148">
        <v>41898</v>
      </c>
      <c r="D9" s="140">
        <v>8488.17</v>
      </c>
      <c r="E9" s="140">
        <v>22950</v>
      </c>
      <c r="F9" s="140">
        <v>14109.4494</v>
      </c>
      <c r="G9" s="140">
        <v>61.479082352941177</v>
      </c>
      <c r="H9" s="140">
        <v>22950</v>
      </c>
      <c r="I9" s="140">
        <v>22597.6194</v>
      </c>
      <c r="J9" s="140">
        <v>98.464572549019607</v>
      </c>
      <c r="K9" s="147" t="s">
        <v>49</v>
      </c>
    </row>
    <row r="10" spans="1:11" ht="21.75" customHeight="1">
      <c r="A10" s="147" t="s">
        <v>349</v>
      </c>
      <c r="B10" s="147" t="s">
        <v>68</v>
      </c>
      <c r="C10" s="148">
        <v>41907</v>
      </c>
      <c r="D10" s="140">
        <v>283.0188</v>
      </c>
      <c r="E10" s="140">
        <v>18618.137699999999</v>
      </c>
      <c r="F10" s="140">
        <v>16000</v>
      </c>
      <c r="G10" s="140">
        <v>85.93770364046668</v>
      </c>
      <c r="H10" s="140">
        <v>18618.137699999999</v>
      </c>
      <c r="I10" s="140">
        <v>16283.0188</v>
      </c>
      <c r="J10" s="140">
        <v>87.457827750409209</v>
      </c>
      <c r="K10" s="147" t="s">
        <v>48</v>
      </c>
    </row>
    <row r="11" spans="1:11" ht="19.5" customHeight="1">
      <c r="A11" s="147" t="s">
        <v>67</v>
      </c>
      <c r="B11" s="147" t="s">
        <v>66</v>
      </c>
      <c r="C11" s="148">
        <v>41907</v>
      </c>
      <c r="D11" s="140">
        <v>1546.6618000000001</v>
      </c>
      <c r="E11" s="140">
        <v>21426.5281</v>
      </c>
      <c r="F11" s="140">
        <v>13577.4038</v>
      </c>
      <c r="G11" s="140">
        <v>63.367260139546353</v>
      </c>
      <c r="H11" s="140">
        <v>21426.5281</v>
      </c>
      <c r="I11" s="140">
        <v>15124.0656</v>
      </c>
      <c r="J11" s="140">
        <v>70.585703523288032</v>
      </c>
      <c r="K11" s="147" t="s">
        <v>48</v>
      </c>
    </row>
    <row r="12" spans="1:11" ht="21.75" customHeight="1">
      <c r="A12" s="147" t="s">
        <v>65</v>
      </c>
      <c r="B12" s="147" t="s">
        <v>64</v>
      </c>
      <c r="C12" s="148">
        <v>41911</v>
      </c>
      <c r="D12" s="140">
        <v>2672.9265</v>
      </c>
      <c r="E12" s="140">
        <v>22156.26</v>
      </c>
      <c r="F12" s="140">
        <v>7709.3627999999999</v>
      </c>
      <c r="G12" s="140">
        <v>34.795415832816552</v>
      </c>
      <c r="H12" s="140">
        <v>22156.26</v>
      </c>
      <c r="I12" s="140">
        <v>10382.2893</v>
      </c>
      <c r="J12" s="140">
        <v>46.859394590964364</v>
      </c>
      <c r="K12" s="147" t="s">
        <v>63</v>
      </c>
    </row>
    <row r="13" spans="1:11" ht="21.75" customHeight="1">
      <c r="A13" s="147" t="s">
        <v>62</v>
      </c>
      <c r="B13" s="147" t="s">
        <v>61</v>
      </c>
      <c r="C13" s="148">
        <v>41925</v>
      </c>
      <c r="D13" s="140">
        <v>4257.5129999999999</v>
      </c>
      <c r="E13" s="140">
        <v>42389.280200000001</v>
      </c>
      <c r="F13" s="140">
        <v>38131.767200000002</v>
      </c>
      <c r="G13" s="140">
        <v>89.956156415224996</v>
      </c>
      <c r="H13" s="140">
        <v>42389.280200000001</v>
      </c>
      <c r="I13" s="140">
        <v>42389.280200000001</v>
      </c>
      <c r="J13" s="140">
        <v>100.00000000000001</v>
      </c>
      <c r="K13" s="147" t="s">
        <v>48</v>
      </c>
    </row>
    <row r="14" spans="1:11" ht="21.75" customHeight="1">
      <c r="A14" s="164" t="s">
        <v>335</v>
      </c>
      <c r="B14" s="164" t="s">
        <v>336</v>
      </c>
      <c r="C14" s="165">
        <v>41946</v>
      </c>
      <c r="D14" s="166">
        <v>1353.1004</v>
      </c>
      <c r="E14" s="166">
        <v>88210.847200000004</v>
      </c>
      <c r="F14" s="166">
        <v>45086.366699999999</v>
      </c>
      <c r="G14" s="166">
        <v>51.11204362177353</v>
      </c>
      <c r="H14" s="166">
        <v>88210.847200000004</v>
      </c>
      <c r="I14" s="166">
        <v>46439.467100000002</v>
      </c>
      <c r="J14" s="166">
        <v>52.645982409292628</v>
      </c>
      <c r="K14" s="147" t="s">
        <v>48</v>
      </c>
    </row>
    <row r="15" spans="1:11" ht="26.25" customHeight="1"/>
    <row r="16" spans="1:11" ht="15">
      <c r="A16" s="231" t="s">
        <v>201</v>
      </c>
      <c r="B16" s="229"/>
      <c r="C16" s="229"/>
      <c r="D16" s="229"/>
      <c r="E16" s="229"/>
      <c r="F16" s="229"/>
      <c r="G16" s="229"/>
      <c r="H16" s="229"/>
      <c r="I16" s="229"/>
      <c r="J16" s="229"/>
      <c r="K16" s="230"/>
    </row>
    <row r="17" spans="1:11" ht="12.75">
      <c r="A17" s="107" t="s">
        <v>8</v>
      </c>
      <c r="B17" s="135" t="s">
        <v>170</v>
      </c>
      <c r="C17" s="135" t="s">
        <v>345</v>
      </c>
      <c r="D17" s="235" t="s">
        <v>182</v>
      </c>
      <c r="E17" s="236"/>
      <c r="F17" s="236"/>
      <c r="G17" s="236"/>
      <c r="H17" s="236"/>
      <c r="I17" s="236"/>
      <c r="J17" s="236"/>
      <c r="K17" s="237"/>
    </row>
    <row r="18" spans="1:11" ht="47.25" customHeight="1">
      <c r="A18" s="134" t="s">
        <v>171</v>
      </c>
      <c r="B18" s="139" t="s">
        <v>186</v>
      </c>
      <c r="C18" s="138">
        <v>41843</v>
      </c>
      <c r="D18" s="226" t="s">
        <v>210</v>
      </c>
      <c r="E18" s="227"/>
      <c r="F18" s="227"/>
      <c r="G18" s="227"/>
      <c r="H18" s="227"/>
      <c r="I18" s="227"/>
      <c r="J18" s="227"/>
      <c r="K18" s="227"/>
    </row>
    <row r="19" spans="1:11" ht="30.75" customHeight="1">
      <c r="A19" s="134" t="s">
        <v>141</v>
      </c>
      <c r="B19" s="139" t="s">
        <v>187</v>
      </c>
      <c r="C19" s="138">
        <v>41817</v>
      </c>
      <c r="D19" s="232" t="s">
        <v>209</v>
      </c>
      <c r="E19" s="233"/>
      <c r="F19" s="233"/>
      <c r="G19" s="233"/>
      <c r="H19" s="233"/>
      <c r="I19" s="233"/>
      <c r="J19" s="233"/>
      <c r="K19" s="234"/>
    </row>
    <row r="20" spans="1:11" ht="43.5" customHeight="1">
      <c r="A20" s="134" t="s">
        <v>172</v>
      </c>
      <c r="B20" s="139" t="s">
        <v>188</v>
      </c>
      <c r="C20" s="138">
        <v>41804</v>
      </c>
      <c r="D20" s="226" t="s">
        <v>208</v>
      </c>
      <c r="E20" s="227"/>
      <c r="F20" s="227"/>
      <c r="G20" s="227"/>
      <c r="H20" s="227"/>
      <c r="I20" s="227"/>
      <c r="J20" s="227"/>
      <c r="K20" s="227"/>
    </row>
    <row r="21" spans="1:11" ht="30.75" customHeight="1">
      <c r="A21" s="134" t="s">
        <v>173</v>
      </c>
      <c r="B21" s="139" t="s">
        <v>189</v>
      </c>
      <c r="C21" s="138">
        <v>41779</v>
      </c>
      <c r="D21" s="226" t="s">
        <v>207</v>
      </c>
      <c r="E21" s="227"/>
      <c r="F21" s="227"/>
      <c r="G21" s="227"/>
      <c r="H21" s="227"/>
      <c r="I21" s="227"/>
      <c r="J21" s="227"/>
      <c r="K21" s="227"/>
    </row>
    <row r="22" spans="1:11" ht="52.5" customHeight="1">
      <c r="A22" s="134" t="s">
        <v>174</v>
      </c>
      <c r="B22" s="139" t="s">
        <v>190</v>
      </c>
      <c r="C22" s="138">
        <v>41740</v>
      </c>
      <c r="D22" s="226" t="s">
        <v>206</v>
      </c>
      <c r="E22" s="227"/>
      <c r="F22" s="227"/>
      <c r="G22" s="227"/>
      <c r="H22" s="227"/>
      <c r="I22" s="227"/>
      <c r="J22" s="227"/>
      <c r="K22" s="227"/>
    </row>
    <row r="23" spans="1:11" ht="32.25" customHeight="1">
      <c r="A23" s="134" t="s">
        <v>175</v>
      </c>
      <c r="B23" s="139" t="s">
        <v>191</v>
      </c>
      <c r="C23" s="138">
        <v>41730</v>
      </c>
      <c r="D23" s="226" t="s">
        <v>205</v>
      </c>
      <c r="E23" s="227"/>
      <c r="F23" s="227"/>
      <c r="G23" s="227"/>
      <c r="H23" s="227"/>
      <c r="I23" s="227"/>
      <c r="J23" s="227"/>
      <c r="K23" s="227"/>
    </row>
    <row r="24" spans="1:11" ht="42.75" customHeight="1">
      <c r="A24" s="134" t="s">
        <v>176</v>
      </c>
      <c r="B24" s="139" t="s">
        <v>192</v>
      </c>
      <c r="C24" s="138">
        <v>41689</v>
      </c>
      <c r="D24" s="226" t="s">
        <v>211</v>
      </c>
      <c r="E24" s="227"/>
      <c r="F24" s="227"/>
      <c r="G24" s="227"/>
      <c r="H24" s="227"/>
      <c r="I24" s="227"/>
      <c r="J24" s="227"/>
      <c r="K24" s="227"/>
    </row>
    <row r="25" spans="1:11" ht="42.75" customHeight="1">
      <c r="A25" s="134" t="s">
        <v>177</v>
      </c>
      <c r="B25" s="139" t="s">
        <v>193</v>
      </c>
      <c r="C25" s="138">
        <v>41667</v>
      </c>
      <c r="D25" s="226" t="s">
        <v>204</v>
      </c>
      <c r="E25" s="227"/>
      <c r="F25" s="227"/>
      <c r="G25" s="227"/>
      <c r="H25" s="227"/>
      <c r="I25" s="227"/>
      <c r="J25" s="227"/>
      <c r="K25" s="227"/>
    </row>
    <row r="26" spans="1:11" ht="30" customHeight="1">
      <c r="A26" s="134" t="s">
        <v>69</v>
      </c>
      <c r="B26" s="139" t="s">
        <v>194</v>
      </c>
      <c r="C26" s="138">
        <v>41617</v>
      </c>
      <c r="D26" s="226" t="s">
        <v>203</v>
      </c>
      <c r="E26" s="227"/>
      <c r="F26" s="227"/>
      <c r="G26" s="227"/>
      <c r="H26" s="227"/>
      <c r="I26" s="227"/>
      <c r="J26" s="227"/>
      <c r="K26" s="227"/>
    </row>
    <row r="27" spans="1:11" ht="39.75" customHeight="1">
      <c r="A27" s="134" t="s">
        <v>178</v>
      </c>
      <c r="B27" s="139" t="s">
        <v>195</v>
      </c>
      <c r="C27" s="138">
        <v>41590</v>
      </c>
      <c r="D27" s="226" t="s">
        <v>202</v>
      </c>
      <c r="E27" s="227"/>
      <c r="F27" s="227"/>
      <c r="G27" s="227"/>
      <c r="H27" s="227"/>
      <c r="I27" s="227"/>
      <c r="J27" s="227"/>
      <c r="K27" s="227"/>
    </row>
    <row r="28" spans="1:11" ht="30.75" customHeight="1">
      <c r="A28" s="134" t="s">
        <v>179</v>
      </c>
      <c r="B28" s="139" t="s">
        <v>196</v>
      </c>
      <c r="C28" s="138">
        <v>41544</v>
      </c>
      <c r="D28" s="226" t="s">
        <v>199</v>
      </c>
      <c r="E28" s="227"/>
      <c r="F28" s="227"/>
      <c r="G28" s="227"/>
      <c r="H28" s="227"/>
      <c r="I28" s="227"/>
      <c r="J28" s="227"/>
      <c r="K28" s="227"/>
    </row>
    <row r="29" spans="1:11" ht="39.75" customHeight="1">
      <c r="A29" s="134" t="s">
        <v>153</v>
      </c>
      <c r="B29" s="139" t="s">
        <v>197</v>
      </c>
      <c r="C29" s="138">
        <v>41535</v>
      </c>
      <c r="D29" s="232" t="s">
        <v>212</v>
      </c>
      <c r="E29" s="233"/>
      <c r="F29" s="233"/>
      <c r="G29" s="233"/>
      <c r="H29" s="233"/>
      <c r="I29" s="233"/>
      <c r="J29" s="233"/>
      <c r="K29" s="234"/>
    </row>
    <row r="30" spans="1:11" ht="41.25" customHeight="1">
      <c r="A30" s="134" t="s">
        <v>180</v>
      </c>
      <c r="B30" s="139" t="s">
        <v>185</v>
      </c>
      <c r="C30" s="138">
        <v>41526</v>
      </c>
      <c r="D30" s="232" t="s">
        <v>213</v>
      </c>
      <c r="E30" s="233"/>
      <c r="F30" s="233"/>
      <c r="G30" s="233"/>
      <c r="H30" s="233"/>
      <c r="I30" s="233"/>
      <c r="J30" s="233"/>
      <c r="K30" s="234"/>
    </row>
    <row r="31" spans="1:11" ht="39.75" customHeight="1">
      <c r="A31" s="134" t="s">
        <v>181</v>
      </c>
      <c r="B31" s="139" t="s">
        <v>184</v>
      </c>
      <c r="C31" s="138">
        <v>41508</v>
      </c>
      <c r="D31" s="226" t="s">
        <v>198</v>
      </c>
      <c r="E31" s="227"/>
      <c r="F31" s="227"/>
      <c r="G31" s="227"/>
      <c r="H31" s="227"/>
      <c r="I31" s="227"/>
      <c r="J31" s="227"/>
      <c r="K31" s="227"/>
    </row>
    <row r="32" spans="1:11" ht="27.75" customHeight="1">
      <c r="A32" s="134" t="s">
        <v>151</v>
      </c>
      <c r="B32" s="139" t="s">
        <v>183</v>
      </c>
      <c r="C32" s="138">
        <v>41464</v>
      </c>
      <c r="D32" s="226" t="s">
        <v>214</v>
      </c>
      <c r="E32" s="227"/>
      <c r="F32" s="227"/>
      <c r="G32" s="227"/>
      <c r="H32" s="227"/>
      <c r="I32" s="227"/>
      <c r="J32" s="227"/>
      <c r="K32" s="227"/>
    </row>
    <row r="33" spans="1:11" ht="13.5" customHeight="1">
      <c r="A33" s="142"/>
      <c r="B33" s="143"/>
      <c r="C33" s="144"/>
      <c r="D33" s="145"/>
      <c r="E33" s="146"/>
      <c r="F33" s="146"/>
      <c r="G33" s="146"/>
      <c r="H33" s="146"/>
      <c r="I33" s="146"/>
      <c r="J33" s="146"/>
      <c r="K33" s="146"/>
    </row>
    <row r="34" spans="1:11" ht="12.75">
      <c r="A34" s="133" t="s">
        <v>115</v>
      </c>
      <c r="C34" s="137"/>
    </row>
    <row r="35" spans="1:11">
      <c r="C35" s="137"/>
    </row>
  </sheetData>
  <mergeCells count="18">
    <mergeCell ref="D18:K18"/>
    <mergeCell ref="D31:K31"/>
    <mergeCell ref="D32:K32"/>
    <mergeCell ref="A4:K4"/>
    <mergeCell ref="A16:K16"/>
    <mergeCell ref="D30:K30"/>
    <mergeCell ref="D27:K27"/>
    <mergeCell ref="D28:K28"/>
    <mergeCell ref="D29:K29"/>
    <mergeCell ref="D26:K26"/>
    <mergeCell ref="D23:K23"/>
    <mergeCell ref="D24:K24"/>
    <mergeCell ref="D25:K25"/>
    <mergeCell ref="D22:K22"/>
    <mergeCell ref="D19:K19"/>
    <mergeCell ref="D21:K21"/>
    <mergeCell ref="D20:K20"/>
    <mergeCell ref="D17:K17"/>
  </mergeCells>
  <phoneticPr fontId="4"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topLeftCell="A31" workbookViewId="0">
      <selection activeCell="A4" sqref="A4"/>
    </sheetView>
  </sheetViews>
  <sheetFormatPr defaultRowHeight="14.25"/>
  <cols>
    <col min="2" max="2" width="13.25" customWidth="1"/>
    <col min="3" max="3" width="8" customWidth="1"/>
    <col min="4" max="4" width="60.125" customWidth="1"/>
  </cols>
  <sheetData>
    <row r="1" spans="1:4">
      <c r="A1" s="238"/>
      <c r="B1" s="238"/>
      <c r="C1" s="238"/>
    </row>
    <row r="2" spans="1:4">
      <c r="A2" s="238"/>
      <c r="B2" s="238"/>
      <c r="C2" s="238"/>
    </row>
    <row r="3" spans="1:4">
      <c r="A3" s="239"/>
      <c r="B3" s="239"/>
      <c r="C3" s="239"/>
    </row>
    <row r="4" spans="1:4" ht="15">
      <c r="A4" s="106" t="s">
        <v>8</v>
      </c>
      <c r="B4" s="107" t="s">
        <v>87</v>
      </c>
      <c r="C4" s="135" t="s">
        <v>361</v>
      </c>
      <c r="D4" s="135" t="s">
        <v>158</v>
      </c>
    </row>
    <row r="5" spans="1:4">
      <c r="A5" s="153" t="s">
        <v>153</v>
      </c>
      <c r="B5" s="153" t="s">
        <v>159</v>
      </c>
      <c r="C5" s="153" t="s">
        <v>362</v>
      </c>
      <c r="D5" s="153" t="s">
        <v>222</v>
      </c>
    </row>
    <row r="6" spans="1:4">
      <c r="A6" s="153" t="s">
        <v>146</v>
      </c>
      <c r="B6" s="153" t="s">
        <v>129</v>
      </c>
      <c r="C6" s="153" t="s">
        <v>362</v>
      </c>
      <c r="D6" s="153" t="s">
        <v>223</v>
      </c>
    </row>
    <row r="7" spans="1:4" ht="39" customHeight="1">
      <c r="A7" s="153" t="s">
        <v>147</v>
      </c>
      <c r="B7" s="153" t="s">
        <v>224</v>
      </c>
      <c r="C7" s="153" t="s">
        <v>363</v>
      </c>
      <c r="D7" s="153" t="s">
        <v>225</v>
      </c>
    </row>
    <row r="8" spans="1:4">
      <c r="A8" s="153" t="s">
        <v>149</v>
      </c>
      <c r="B8" s="153" t="s">
        <v>226</v>
      </c>
      <c r="C8" s="153" t="s">
        <v>364</v>
      </c>
      <c r="D8" s="153" t="s">
        <v>227</v>
      </c>
    </row>
    <row r="9" spans="1:4">
      <c r="A9" s="153" t="s">
        <v>172</v>
      </c>
      <c r="B9" s="153" t="s">
        <v>228</v>
      </c>
      <c r="C9" s="153" t="s">
        <v>365</v>
      </c>
      <c r="D9" s="153" t="s">
        <v>229</v>
      </c>
    </row>
    <row r="10" spans="1:4">
      <c r="A10" s="153" t="s">
        <v>155</v>
      </c>
      <c r="B10" s="153" t="s">
        <v>230</v>
      </c>
      <c r="C10" s="153" t="s">
        <v>365</v>
      </c>
      <c r="D10" s="153" t="s">
        <v>231</v>
      </c>
    </row>
    <row r="11" spans="1:4">
      <c r="A11" s="153" t="s">
        <v>156</v>
      </c>
      <c r="B11" s="153" t="s">
        <v>232</v>
      </c>
      <c r="C11" s="153" t="s">
        <v>366</v>
      </c>
      <c r="D11" s="153" t="s">
        <v>233</v>
      </c>
    </row>
    <row r="12" spans="1:4">
      <c r="A12" s="153" t="s">
        <v>234</v>
      </c>
      <c r="B12" s="153" t="s">
        <v>235</v>
      </c>
      <c r="C12" s="153" t="s">
        <v>362</v>
      </c>
      <c r="D12" s="153" t="s">
        <v>236</v>
      </c>
    </row>
    <row r="13" spans="1:4">
      <c r="A13" s="153" t="s">
        <v>237</v>
      </c>
      <c r="B13" s="153" t="s">
        <v>238</v>
      </c>
      <c r="C13" s="153" t="s">
        <v>363</v>
      </c>
      <c r="D13" s="153" t="s">
        <v>239</v>
      </c>
    </row>
    <row r="14" spans="1:4">
      <c r="A14" s="153" t="s">
        <v>240</v>
      </c>
      <c r="B14" s="153" t="s">
        <v>241</v>
      </c>
      <c r="C14" s="153" t="s">
        <v>366</v>
      </c>
      <c r="D14" s="153" t="s">
        <v>242</v>
      </c>
    </row>
    <row r="15" spans="1:4">
      <c r="A15" s="153" t="s">
        <v>243</v>
      </c>
      <c r="B15" s="153" t="s">
        <v>132</v>
      </c>
      <c r="C15" s="153" t="s">
        <v>365</v>
      </c>
      <c r="D15" s="153" t="s">
        <v>244</v>
      </c>
    </row>
    <row r="16" spans="1:4">
      <c r="A16" s="153" t="s">
        <v>151</v>
      </c>
      <c r="B16" s="153" t="s">
        <v>245</v>
      </c>
      <c r="C16" s="153" t="s">
        <v>367</v>
      </c>
      <c r="D16" s="153" t="s">
        <v>246</v>
      </c>
    </row>
    <row r="17" spans="1:4">
      <c r="A17" s="153" t="s">
        <v>247</v>
      </c>
      <c r="B17" s="153" t="s">
        <v>248</v>
      </c>
      <c r="C17" s="153" t="s">
        <v>365</v>
      </c>
      <c r="D17" s="153" t="s">
        <v>249</v>
      </c>
    </row>
    <row r="18" spans="1:4">
      <c r="A18" s="153" t="s">
        <v>250</v>
      </c>
      <c r="B18" s="153" t="s">
        <v>251</v>
      </c>
      <c r="C18" s="153" t="s">
        <v>362</v>
      </c>
      <c r="D18" s="153" t="s">
        <v>252</v>
      </c>
    </row>
    <row r="19" spans="1:4">
      <c r="A19" s="153" t="s">
        <v>253</v>
      </c>
      <c r="B19" s="153" t="s">
        <v>254</v>
      </c>
      <c r="C19" s="153" t="s">
        <v>366</v>
      </c>
      <c r="D19" s="153" t="s">
        <v>255</v>
      </c>
    </row>
    <row r="20" spans="1:4">
      <c r="A20" s="153" t="s">
        <v>256</v>
      </c>
      <c r="B20" s="153" t="s">
        <v>257</v>
      </c>
      <c r="C20" s="153" t="s">
        <v>368</v>
      </c>
      <c r="D20" s="153" t="s">
        <v>258</v>
      </c>
    </row>
    <row r="21" spans="1:4">
      <c r="A21" s="153" t="s">
        <v>173</v>
      </c>
      <c r="B21" s="153" t="s">
        <v>259</v>
      </c>
      <c r="C21" s="153" t="s">
        <v>362</v>
      </c>
      <c r="D21" s="153" t="s">
        <v>260</v>
      </c>
    </row>
    <row r="22" spans="1:4">
      <c r="A22" s="153" t="s">
        <v>69</v>
      </c>
      <c r="B22" s="153" t="s">
        <v>68</v>
      </c>
      <c r="C22" s="153" t="s">
        <v>369</v>
      </c>
      <c r="D22" s="153" t="s">
        <v>261</v>
      </c>
    </row>
    <row r="23" spans="1:4" ht="30" customHeight="1">
      <c r="A23" s="153" t="s">
        <v>65</v>
      </c>
      <c r="B23" s="153" t="s">
        <v>64</v>
      </c>
      <c r="C23" s="153" t="s">
        <v>362</v>
      </c>
      <c r="D23" s="153" t="s">
        <v>262</v>
      </c>
    </row>
    <row r="24" spans="1:4" ht="40.5" customHeight="1">
      <c r="A24" s="153" t="s">
        <v>142</v>
      </c>
      <c r="B24" s="153" t="s">
        <v>263</v>
      </c>
      <c r="C24" s="153" t="s">
        <v>364</v>
      </c>
      <c r="D24" s="153" t="s">
        <v>264</v>
      </c>
    </row>
    <row r="25" spans="1:4">
      <c r="A25" s="153" t="s">
        <v>265</v>
      </c>
      <c r="B25" s="153" t="s">
        <v>266</v>
      </c>
      <c r="C25" s="153" t="s">
        <v>363</v>
      </c>
      <c r="D25" s="153" t="s">
        <v>267</v>
      </c>
    </row>
    <row r="26" spans="1:4">
      <c r="A26" s="153" t="s">
        <v>178</v>
      </c>
      <c r="B26" s="153" t="s">
        <v>268</v>
      </c>
      <c r="C26" s="153" t="s">
        <v>366</v>
      </c>
      <c r="D26" s="153" t="s">
        <v>269</v>
      </c>
    </row>
    <row r="27" spans="1:4">
      <c r="A27" s="153" t="s">
        <v>270</v>
      </c>
      <c r="B27" s="153" t="s">
        <v>271</v>
      </c>
      <c r="C27" s="153" t="s">
        <v>366</v>
      </c>
      <c r="D27" s="153" t="s">
        <v>272</v>
      </c>
    </row>
    <row r="28" spans="1:4">
      <c r="A28" s="153" t="s">
        <v>273</v>
      </c>
      <c r="B28" s="153" t="s">
        <v>274</v>
      </c>
      <c r="C28" s="153" t="s">
        <v>365</v>
      </c>
      <c r="D28" s="153" t="s">
        <v>275</v>
      </c>
    </row>
    <row r="29" spans="1:4">
      <c r="A29" s="153" t="s">
        <v>276</v>
      </c>
      <c r="B29" s="153" t="s">
        <v>128</v>
      </c>
      <c r="C29" s="153" t="s">
        <v>366</v>
      </c>
      <c r="D29" s="153" t="s">
        <v>277</v>
      </c>
    </row>
    <row r="30" spans="1:4" ht="58.5" customHeight="1">
      <c r="A30" s="153" t="s">
        <v>278</v>
      </c>
      <c r="B30" s="153" t="s">
        <v>279</v>
      </c>
      <c r="C30" s="153" t="s">
        <v>363</v>
      </c>
      <c r="D30" s="153" t="s">
        <v>280</v>
      </c>
    </row>
    <row r="31" spans="1:4">
      <c r="A31" s="153" t="s">
        <v>281</v>
      </c>
      <c r="B31" s="153" t="s">
        <v>282</v>
      </c>
      <c r="C31" s="153" t="s">
        <v>368</v>
      </c>
      <c r="D31" s="153" t="s">
        <v>283</v>
      </c>
    </row>
    <row r="32" spans="1:4">
      <c r="A32" s="153" t="s">
        <v>177</v>
      </c>
      <c r="B32" s="153" t="s">
        <v>284</v>
      </c>
      <c r="C32" s="153" t="s">
        <v>362</v>
      </c>
      <c r="D32" s="153" t="s">
        <v>285</v>
      </c>
    </row>
    <row r="33" spans="1:4">
      <c r="A33" s="153" t="s">
        <v>286</v>
      </c>
      <c r="B33" s="153" t="s">
        <v>287</v>
      </c>
      <c r="C33" s="153" t="s">
        <v>369</v>
      </c>
      <c r="D33" s="153" t="s">
        <v>288</v>
      </c>
    </row>
    <row r="34" spans="1:4">
      <c r="A34" s="153" t="s">
        <v>289</v>
      </c>
      <c r="B34" s="153" t="s">
        <v>133</v>
      </c>
      <c r="C34" s="153" t="s">
        <v>369</v>
      </c>
      <c r="D34" s="153" t="s">
        <v>290</v>
      </c>
    </row>
    <row r="35" spans="1:4">
      <c r="A35" s="153" t="s">
        <v>351</v>
      </c>
      <c r="B35" s="153" t="s">
        <v>352</v>
      </c>
      <c r="C35" s="153" t="s">
        <v>369</v>
      </c>
      <c r="D35" s="153" t="s">
        <v>370</v>
      </c>
    </row>
    <row r="36" spans="1:4">
      <c r="A36" s="153" t="s">
        <v>175</v>
      </c>
      <c r="B36" s="153" t="s">
        <v>291</v>
      </c>
      <c r="C36" s="153" t="s">
        <v>362</v>
      </c>
      <c r="D36" s="153" t="s">
        <v>292</v>
      </c>
    </row>
    <row r="37" spans="1:4">
      <c r="A37" s="153" t="s">
        <v>293</v>
      </c>
      <c r="B37" s="153" t="s">
        <v>294</v>
      </c>
      <c r="C37" s="153" t="s">
        <v>365</v>
      </c>
      <c r="D37" s="153" t="s">
        <v>295</v>
      </c>
    </row>
    <row r="38" spans="1:4">
      <c r="A38" s="153" t="s">
        <v>91</v>
      </c>
      <c r="B38" s="153" t="s">
        <v>90</v>
      </c>
      <c r="C38" s="153" t="s">
        <v>362</v>
      </c>
      <c r="D38" s="153" t="s">
        <v>296</v>
      </c>
    </row>
    <row r="39" spans="1:4" ht="65.25" customHeight="1">
      <c r="A39" s="153" t="s">
        <v>67</v>
      </c>
      <c r="B39" s="153" t="s">
        <v>66</v>
      </c>
      <c r="C39" s="153" t="s">
        <v>364</v>
      </c>
      <c r="D39" s="153" t="s">
        <v>297</v>
      </c>
    </row>
    <row r="40" spans="1:4" ht="54" customHeight="1">
      <c r="A40" s="153" t="s">
        <v>140</v>
      </c>
      <c r="B40" s="153" t="s">
        <v>298</v>
      </c>
      <c r="C40" s="153" t="s">
        <v>369</v>
      </c>
      <c r="D40" s="153" t="s">
        <v>299</v>
      </c>
    </row>
    <row r="41" spans="1:4">
      <c r="A41" s="153" t="s">
        <v>152</v>
      </c>
      <c r="B41" s="153" t="s">
        <v>131</v>
      </c>
      <c r="C41" s="153" t="s">
        <v>363</v>
      </c>
      <c r="D41" s="153" t="s">
        <v>300</v>
      </c>
    </row>
    <row r="42" spans="1:4">
      <c r="A42" s="153" t="s">
        <v>150</v>
      </c>
      <c r="B42" s="153" t="s">
        <v>301</v>
      </c>
      <c r="C42" s="153" t="s">
        <v>364</v>
      </c>
      <c r="D42" s="153" t="s">
        <v>302</v>
      </c>
    </row>
    <row r="43" spans="1:4">
      <c r="A43" s="153" t="s">
        <v>144</v>
      </c>
      <c r="B43" s="153" t="s">
        <v>303</v>
      </c>
      <c r="C43" s="153" t="s">
        <v>365</v>
      </c>
      <c r="D43" s="153" t="s">
        <v>304</v>
      </c>
    </row>
    <row r="44" spans="1:4">
      <c r="A44" s="153" t="s">
        <v>139</v>
      </c>
      <c r="B44" s="153" t="s">
        <v>305</v>
      </c>
      <c r="C44" s="153" t="s">
        <v>362</v>
      </c>
      <c r="D44" s="153" t="s">
        <v>306</v>
      </c>
    </row>
    <row r="45" spans="1:4">
      <c r="A45" s="153" t="s">
        <v>353</v>
      </c>
      <c r="B45" s="153" t="s">
        <v>354</v>
      </c>
      <c r="C45" s="153" t="s">
        <v>367</v>
      </c>
      <c r="D45" s="153" t="s">
        <v>371</v>
      </c>
    </row>
    <row r="46" spans="1:4">
      <c r="A46" s="153" t="s">
        <v>180</v>
      </c>
      <c r="B46" s="153" t="s">
        <v>307</v>
      </c>
      <c r="C46" s="153" t="s">
        <v>364</v>
      </c>
      <c r="D46" s="153" t="s">
        <v>308</v>
      </c>
    </row>
    <row r="47" spans="1:4">
      <c r="A47" s="153" t="s">
        <v>94</v>
      </c>
      <c r="B47" s="153" t="s">
        <v>93</v>
      </c>
      <c r="C47" s="153" t="s">
        <v>364</v>
      </c>
      <c r="D47" s="153" t="s">
        <v>309</v>
      </c>
    </row>
    <row r="48" spans="1:4">
      <c r="A48" s="153" t="s">
        <v>355</v>
      </c>
      <c r="B48" s="153" t="s">
        <v>356</v>
      </c>
      <c r="C48" s="153" t="s">
        <v>362</v>
      </c>
      <c r="D48" s="153" t="s">
        <v>372</v>
      </c>
    </row>
    <row r="49" spans="1:4">
      <c r="A49" s="153" t="s">
        <v>154</v>
      </c>
      <c r="B49" s="153" t="s">
        <v>310</v>
      </c>
      <c r="C49" s="153" t="s">
        <v>366</v>
      </c>
      <c r="D49" s="153" t="s">
        <v>311</v>
      </c>
    </row>
    <row r="50" spans="1:4">
      <c r="A50" s="153" t="s">
        <v>80</v>
      </c>
      <c r="B50" s="153" t="s">
        <v>79</v>
      </c>
      <c r="C50" s="153" t="s">
        <v>362</v>
      </c>
      <c r="D50" s="153" t="s">
        <v>312</v>
      </c>
    </row>
    <row r="51" spans="1:4">
      <c r="A51" s="153" t="s">
        <v>357</v>
      </c>
      <c r="B51" s="153" t="s">
        <v>76</v>
      </c>
      <c r="C51" s="153" t="s">
        <v>362</v>
      </c>
      <c r="D51" s="153" t="s">
        <v>373</v>
      </c>
    </row>
    <row r="52" spans="1:4">
      <c r="A52" s="153" t="s">
        <v>75</v>
      </c>
      <c r="B52" s="153" t="s">
        <v>74</v>
      </c>
      <c r="C52" s="153" t="s">
        <v>366</v>
      </c>
      <c r="D52" s="153" t="s">
        <v>313</v>
      </c>
    </row>
    <row r="53" spans="1:4">
      <c r="A53" s="153" t="s">
        <v>71</v>
      </c>
      <c r="B53" s="153" t="s">
        <v>70</v>
      </c>
      <c r="C53" s="153" t="s">
        <v>365</v>
      </c>
      <c r="D53" s="153" t="s">
        <v>314</v>
      </c>
    </row>
    <row r="54" spans="1:4">
      <c r="A54" s="153" t="s">
        <v>141</v>
      </c>
      <c r="B54" s="153" t="s">
        <v>315</v>
      </c>
      <c r="C54" s="153" t="s">
        <v>363</v>
      </c>
      <c r="D54" s="153" t="s">
        <v>316</v>
      </c>
    </row>
    <row r="55" spans="1:4">
      <c r="A55" s="153" t="s">
        <v>73</v>
      </c>
      <c r="B55" s="153" t="s">
        <v>72</v>
      </c>
      <c r="C55" s="153" t="s">
        <v>362</v>
      </c>
      <c r="D55" s="153" t="s">
        <v>317</v>
      </c>
    </row>
    <row r="56" spans="1:4">
      <c r="A56" s="153" t="s">
        <v>143</v>
      </c>
      <c r="B56" s="153" t="s">
        <v>318</v>
      </c>
      <c r="C56" s="153" t="s">
        <v>369</v>
      </c>
      <c r="D56" s="153" t="s">
        <v>319</v>
      </c>
    </row>
    <row r="57" spans="1:4">
      <c r="A57" s="153" t="s">
        <v>145</v>
      </c>
      <c r="B57" s="153" t="s">
        <v>320</v>
      </c>
      <c r="C57" s="153" t="s">
        <v>366</v>
      </c>
      <c r="D57" s="153" t="s">
        <v>321</v>
      </c>
    </row>
    <row r="58" spans="1:4">
      <c r="A58" s="153" t="s">
        <v>138</v>
      </c>
      <c r="B58" s="153" t="s">
        <v>322</v>
      </c>
      <c r="C58" s="153" t="s">
        <v>365</v>
      </c>
      <c r="D58" s="153" t="s">
        <v>323</v>
      </c>
    </row>
    <row r="59" spans="1:4">
      <c r="A59" s="153" t="s">
        <v>92</v>
      </c>
      <c r="B59" s="153" t="s">
        <v>324</v>
      </c>
      <c r="C59" s="153" t="s">
        <v>362</v>
      </c>
      <c r="D59" s="153" t="s">
        <v>325</v>
      </c>
    </row>
    <row r="60" spans="1:4">
      <c r="A60" s="153" t="s">
        <v>148</v>
      </c>
      <c r="B60" s="153" t="s">
        <v>130</v>
      </c>
      <c r="C60" s="153" t="s">
        <v>363</v>
      </c>
      <c r="D60" s="153" t="s">
        <v>326</v>
      </c>
    </row>
    <row r="61" spans="1:4">
      <c r="A61" s="153" t="s">
        <v>358</v>
      </c>
      <c r="B61" s="153" t="s">
        <v>359</v>
      </c>
      <c r="C61" s="153" t="s">
        <v>366</v>
      </c>
      <c r="D61" s="153" t="s">
        <v>374</v>
      </c>
    </row>
    <row r="62" spans="1:4">
      <c r="A62" s="153" t="s">
        <v>157</v>
      </c>
      <c r="B62" s="153" t="s">
        <v>327</v>
      </c>
      <c r="C62" s="153" t="s">
        <v>366</v>
      </c>
      <c r="D62" s="153" t="s">
        <v>328</v>
      </c>
    </row>
    <row r="63" spans="1:4">
      <c r="A63" s="153" t="s">
        <v>329</v>
      </c>
      <c r="B63" s="153" t="s">
        <v>330</v>
      </c>
      <c r="C63" s="153" t="s">
        <v>368</v>
      </c>
      <c r="D63" s="153" t="s">
        <v>331</v>
      </c>
    </row>
    <row r="64" spans="1:4">
      <c r="A64" s="153" t="s">
        <v>332</v>
      </c>
      <c r="B64" s="153" t="s">
        <v>333</v>
      </c>
      <c r="C64" s="153" t="s">
        <v>362</v>
      </c>
      <c r="D64" s="153" t="s">
        <v>334</v>
      </c>
    </row>
    <row r="65" spans="1:4">
      <c r="A65" s="153" t="s">
        <v>335</v>
      </c>
      <c r="B65" s="153" t="s">
        <v>336</v>
      </c>
      <c r="C65" s="153" t="s">
        <v>368</v>
      </c>
      <c r="D65" s="153" t="s">
        <v>331</v>
      </c>
    </row>
    <row r="66" spans="1:4">
      <c r="A66" s="149" t="s">
        <v>337</v>
      </c>
      <c r="B66" s="149" t="s">
        <v>338</v>
      </c>
      <c r="C66" s="153"/>
      <c r="D66" s="153"/>
    </row>
    <row r="67" spans="1:4">
      <c r="A67" s="153" t="s">
        <v>181</v>
      </c>
      <c r="B67" s="153" t="s">
        <v>360</v>
      </c>
      <c r="C67" s="153" t="s">
        <v>366</v>
      </c>
      <c r="D67" s="153" t="s">
        <v>375</v>
      </c>
    </row>
    <row r="68" spans="1:4">
      <c r="A68" s="153" t="s">
        <v>339</v>
      </c>
      <c r="B68" s="153" t="s">
        <v>340</v>
      </c>
      <c r="C68" s="153" t="s">
        <v>363</v>
      </c>
      <c r="D68" s="153" t="s">
        <v>341</v>
      </c>
    </row>
    <row r="69" spans="1:4">
      <c r="A69" s="153" t="s">
        <v>137</v>
      </c>
      <c r="B69" s="153" t="s">
        <v>342</v>
      </c>
      <c r="C69" s="153" t="s">
        <v>365</v>
      </c>
      <c r="D69" s="153" t="s">
        <v>343</v>
      </c>
    </row>
    <row r="70" spans="1:4">
      <c r="A70" s="153" t="s">
        <v>78</v>
      </c>
      <c r="B70" s="153" t="s">
        <v>77</v>
      </c>
      <c r="C70" s="153" t="s">
        <v>362</v>
      </c>
      <c r="D70" s="153" t="s">
        <v>344</v>
      </c>
    </row>
  </sheetData>
  <mergeCells count="1">
    <mergeCell ref="A1:C3"/>
  </mergeCells>
  <phoneticPr fontId="4" type="noConversion"/>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B5" workbookViewId="0">
      <selection activeCell="N6" sqref="N6"/>
    </sheetView>
  </sheetViews>
  <sheetFormatPr defaultRowHeight="12"/>
  <cols>
    <col min="1" max="2" width="9" style="167"/>
    <col min="3" max="3" width="12" style="167" customWidth="1"/>
    <col min="4" max="4" width="14.625" style="167" customWidth="1"/>
    <col min="5" max="5" width="10" style="167" customWidth="1"/>
    <col min="6" max="6" width="12.75" style="167" customWidth="1"/>
    <col min="7" max="7" width="14.625" style="167" customWidth="1"/>
    <col min="8" max="8" width="12.75" style="167" customWidth="1"/>
    <col min="9" max="9" width="10.375" style="167" customWidth="1"/>
    <col min="10" max="10" width="15" style="167" customWidth="1"/>
    <col min="11" max="11" width="11.75" style="167" customWidth="1"/>
    <col min="12" max="12" width="12.25" style="167" customWidth="1"/>
    <col min="13" max="13" width="17.125" style="167" customWidth="1"/>
    <col min="14" max="16384" width="9" style="167"/>
  </cols>
  <sheetData>
    <row r="1" spans="1:14" ht="14.25" customHeight="1"/>
    <row r="2" spans="1:14" ht="13.5" customHeight="1"/>
    <row r="3" spans="1:14" ht="13.5" customHeight="1"/>
    <row r="4" spans="1:14" ht="17.25" customHeight="1">
      <c r="A4" s="106"/>
      <c r="B4" s="106"/>
      <c r="C4" s="228" t="s">
        <v>380</v>
      </c>
      <c r="D4" s="229"/>
      <c r="E4" s="230"/>
      <c r="F4" s="228" t="s">
        <v>381</v>
      </c>
      <c r="G4" s="229"/>
      <c r="H4" s="230"/>
      <c r="I4" s="228" t="s">
        <v>382</v>
      </c>
      <c r="J4" s="229"/>
      <c r="K4" s="230"/>
      <c r="L4" s="228" t="s">
        <v>383</v>
      </c>
      <c r="M4" s="229"/>
      <c r="N4" s="230"/>
    </row>
    <row r="5" spans="1:14" ht="19.5" customHeight="1">
      <c r="A5" s="107" t="s">
        <v>384</v>
      </c>
      <c r="B5" s="107" t="s">
        <v>385</v>
      </c>
      <c r="C5" s="107" t="s">
        <v>386</v>
      </c>
      <c r="D5" s="107" t="s">
        <v>387</v>
      </c>
      <c r="E5" s="107" t="s">
        <v>388</v>
      </c>
      <c r="F5" s="107" t="s">
        <v>386</v>
      </c>
      <c r="G5" s="107" t="s">
        <v>391</v>
      </c>
      <c r="H5" s="107" t="s">
        <v>388</v>
      </c>
      <c r="I5" s="107" t="s">
        <v>386</v>
      </c>
      <c r="J5" s="107" t="s">
        <v>387</v>
      </c>
      <c r="K5" s="107" t="s">
        <v>388</v>
      </c>
      <c r="L5" s="107" t="s">
        <v>386</v>
      </c>
      <c r="M5" s="107" t="s">
        <v>387</v>
      </c>
      <c r="N5" s="107" t="s">
        <v>388</v>
      </c>
    </row>
    <row r="6" spans="1:14" ht="18" customHeight="1">
      <c r="A6" s="164" t="s">
        <v>153</v>
      </c>
      <c r="B6" s="164" t="s">
        <v>159</v>
      </c>
      <c r="C6" s="166">
        <v>17211.313647999999</v>
      </c>
      <c r="D6" s="166">
        <v>11110.075202</v>
      </c>
      <c r="E6" s="166">
        <v>54.916265957422809</v>
      </c>
      <c r="F6" s="166">
        <v>6194.147602</v>
      </c>
      <c r="G6" s="166">
        <v>3472.7500270000005</v>
      </c>
      <c r="H6" s="166">
        <v>78.364338171236852</v>
      </c>
      <c r="I6" s="166">
        <v>6042.1536070000002</v>
      </c>
      <c r="J6" s="166">
        <v>3607.0300939999997</v>
      </c>
      <c r="K6" s="166">
        <v>67.510485067774454</v>
      </c>
      <c r="L6" s="166">
        <v>6042.1536070000002</v>
      </c>
      <c r="M6" s="166">
        <v>3607.0300939999997</v>
      </c>
      <c r="N6" s="166">
        <v>67.510485067774454</v>
      </c>
    </row>
    <row r="7" spans="1:14" ht="18" customHeight="1">
      <c r="A7" s="164" t="s">
        <v>147</v>
      </c>
      <c r="B7" s="164" t="s">
        <v>224</v>
      </c>
      <c r="C7" s="166">
        <v>17796.405615</v>
      </c>
      <c r="D7" s="166">
        <v>17121.488249000002</v>
      </c>
      <c r="E7" s="166">
        <v>3.9419316602890353</v>
      </c>
      <c r="F7" s="166">
        <v>-24.883466000000002</v>
      </c>
      <c r="G7" s="166">
        <v>1012.9852089999999</v>
      </c>
      <c r="H7" s="166">
        <v>-102.45644909510223</v>
      </c>
      <c r="I7" s="166">
        <v>107.309545</v>
      </c>
      <c r="J7" s="166">
        <v>1464.676054</v>
      </c>
      <c r="K7" s="166">
        <v>-92.67349631975344</v>
      </c>
      <c r="L7" s="166">
        <v>209.87068100000002</v>
      </c>
      <c r="M7" s="166">
        <v>1434.5702229999999</v>
      </c>
      <c r="N7" s="166">
        <v>-85.37048395155486</v>
      </c>
    </row>
    <row r="8" spans="1:14" ht="16.5" customHeight="1">
      <c r="A8" s="164" t="s">
        <v>172</v>
      </c>
      <c r="B8" s="164" t="s">
        <v>228</v>
      </c>
      <c r="C8" s="166">
        <v>44562.721329</v>
      </c>
      <c r="D8" s="166">
        <v>42706.498985999999</v>
      </c>
      <c r="E8" s="166">
        <v>4.3464633886484263</v>
      </c>
      <c r="F8" s="166">
        <v>-7043.5408939999998</v>
      </c>
      <c r="G8" s="166">
        <v>-6388.4302700000007</v>
      </c>
      <c r="H8" s="166">
        <v>-10.254641536535061</v>
      </c>
      <c r="I8" s="166">
        <v>-7073.1260510000002</v>
      </c>
      <c r="J8" s="166">
        <v>4633.2184700000007</v>
      </c>
      <c r="K8" s="166">
        <v>-252.66118135370377</v>
      </c>
      <c r="L8" s="166">
        <v>-5918.7646530000002</v>
      </c>
      <c r="M8" s="166">
        <v>5023.4712140000001</v>
      </c>
      <c r="N8" s="166">
        <v>-217.82220701304888</v>
      </c>
    </row>
    <row r="9" spans="1:14" ht="17.25" customHeight="1">
      <c r="A9" s="164" t="s">
        <v>155</v>
      </c>
      <c r="B9" s="164" t="s">
        <v>230</v>
      </c>
      <c r="C9" s="166">
        <v>0</v>
      </c>
      <c r="D9" s="166">
        <v>715.83545599999991</v>
      </c>
      <c r="E9" s="166">
        <v>-100</v>
      </c>
      <c r="F9" s="166">
        <v>-111.69068999999999</v>
      </c>
      <c r="G9" s="166">
        <v>77.062043000000003</v>
      </c>
      <c r="H9" s="166">
        <v>-244.93606145375614</v>
      </c>
      <c r="I9" s="166">
        <v>-109.44473000000001</v>
      </c>
      <c r="J9" s="166">
        <v>37.795460999999996</v>
      </c>
      <c r="K9" s="166">
        <v>-389.57109426446743</v>
      </c>
      <c r="L9" s="166">
        <v>-109.44473000000001</v>
      </c>
      <c r="M9" s="166">
        <v>37.795460999999996</v>
      </c>
      <c r="N9" s="166">
        <v>-389.57109426446743</v>
      </c>
    </row>
    <row r="10" spans="1:14" ht="15" customHeight="1">
      <c r="A10" s="164" t="s">
        <v>151</v>
      </c>
      <c r="B10" s="164" t="s">
        <v>245</v>
      </c>
      <c r="C10" s="166">
        <v>12055.742232999999</v>
      </c>
      <c r="D10" s="166">
        <v>13520.286811000002</v>
      </c>
      <c r="E10" s="166">
        <v>-10.832200518175846</v>
      </c>
      <c r="F10" s="166">
        <v>1919.816904</v>
      </c>
      <c r="G10" s="166">
        <v>2983.6758380000001</v>
      </c>
      <c r="H10" s="166">
        <v>-35.655982478080453</v>
      </c>
      <c r="I10" s="166">
        <v>1532.4114849999999</v>
      </c>
      <c r="J10" s="166">
        <v>2494.914221</v>
      </c>
      <c r="K10" s="166">
        <v>-38.578590313786989</v>
      </c>
      <c r="L10" s="166">
        <v>1564.0178069999999</v>
      </c>
      <c r="M10" s="166">
        <v>2494.914221</v>
      </c>
      <c r="N10" s="166">
        <v>-37.311760306808559</v>
      </c>
    </row>
    <row r="11" spans="1:14" ht="15" customHeight="1">
      <c r="A11" s="164" t="s">
        <v>253</v>
      </c>
      <c r="B11" s="164" t="s">
        <v>254</v>
      </c>
      <c r="C11" s="166">
        <v>64769.184695000004</v>
      </c>
      <c r="D11" s="166">
        <v>41910.068431</v>
      </c>
      <c r="E11" s="166">
        <v>54.543256834893626</v>
      </c>
      <c r="F11" s="166">
        <v>7608.4959709999994</v>
      </c>
      <c r="G11" s="166">
        <v>4779.146017</v>
      </c>
      <c r="H11" s="166">
        <v>59.201998514706588</v>
      </c>
      <c r="I11" s="166">
        <v>11786.366714</v>
      </c>
      <c r="J11" s="166">
        <v>8257.3737419999998</v>
      </c>
      <c r="K11" s="166">
        <v>42.737474192917553</v>
      </c>
      <c r="L11" s="166">
        <v>11679.433923999999</v>
      </c>
      <c r="M11" s="166">
        <v>8249.5003059999999</v>
      </c>
      <c r="N11" s="166">
        <v>41.577471250050756</v>
      </c>
    </row>
    <row r="12" spans="1:14" ht="15.75" customHeight="1">
      <c r="A12" s="164" t="s">
        <v>256</v>
      </c>
      <c r="B12" s="164" t="s">
        <v>257</v>
      </c>
      <c r="C12" s="166">
        <v>11384.757812</v>
      </c>
      <c r="D12" s="166">
        <v>10902.314816</v>
      </c>
      <c r="E12" s="166">
        <v>4.4251427714413181</v>
      </c>
      <c r="F12" s="166">
        <v>-2305.448531</v>
      </c>
      <c r="G12" s="166">
        <v>-2779.221583</v>
      </c>
      <c r="H12" s="166">
        <v>17.046969370775788</v>
      </c>
      <c r="I12" s="166">
        <v>-1978.370279</v>
      </c>
      <c r="J12" s="166">
        <v>-2336.0516120000002</v>
      </c>
      <c r="K12" s="166">
        <v>15.311362607000492</v>
      </c>
      <c r="L12" s="166">
        <v>-1663.955162</v>
      </c>
      <c r="M12" s="166">
        <v>-2336.128882</v>
      </c>
      <c r="N12" s="166">
        <v>28.772972466507952</v>
      </c>
    </row>
    <row r="13" spans="1:14" ht="15" customHeight="1">
      <c r="A13" s="164" t="s">
        <v>142</v>
      </c>
      <c r="B13" s="164" t="s">
        <v>263</v>
      </c>
      <c r="C13" s="166">
        <v>368835.79878200003</v>
      </c>
      <c r="D13" s="166">
        <v>289093.57102500001</v>
      </c>
      <c r="E13" s="166">
        <v>27.58353548792828</v>
      </c>
      <c r="F13" s="166">
        <v>-145.16589099999999</v>
      </c>
      <c r="G13" s="166">
        <v>-22083.836773999999</v>
      </c>
      <c r="H13" s="166">
        <v>99.342660007472489</v>
      </c>
      <c r="I13" s="166">
        <v>-710.21051699999998</v>
      </c>
      <c r="J13" s="166">
        <v>-22763.110699000001</v>
      </c>
      <c r="K13" s="166">
        <v>96.879993572094705</v>
      </c>
      <c r="L13" s="166">
        <v>3347.923045</v>
      </c>
      <c r="M13" s="166">
        <v>-15957.719343000001</v>
      </c>
      <c r="N13" s="166">
        <v>120.97995943554803</v>
      </c>
    </row>
    <row r="14" spans="1:14" ht="14.25" customHeight="1">
      <c r="A14" s="164" t="s">
        <v>273</v>
      </c>
      <c r="B14" s="164" t="s">
        <v>274</v>
      </c>
      <c r="C14" s="166">
        <v>25914.655992</v>
      </c>
      <c r="D14" s="166">
        <v>35280.246233999998</v>
      </c>
      <c r="E14" s="166">
        <v>-26.546272324409877</v>
      </c>
      <c r="F14" s="166">
        <v>-1823.1392430000001</v>
      </c>
      <c r="G14" s="166">
        <v>880.29645900000003</v>
      </c>
      <c r="H14" s="166">
        <v>-307.10514331399804</v>
      </c>
      <c r="I14" s="166">
        <v>-1478.7106839999999</v>
      </c>
      <c r="J14" s="166">
        <v>1519.1132419999999</v>
      </c>
      <c r="K14" s="166">
        <v>-197.34038537200772</v>
      </c>
      <c r="L14" s="166">
        <v>-1466.2744009999999</v>
      </c>
      <c r="M14" s="166">
        <v>1529.7158119999999</v>
      </c>
      <c r="N14" s="166">
        <v>-195.85273221978045</v>
      </c>
    </row>
    <row r="15" spans="1:14" ht="16.5" customHeight="1">
      <c r="A15" s="164" t="s">
        <v>276</v>
      </c>
      <c r="B15" s="164" t="s">
        <v>128</v>
      </c>
      <c r="C15" s="166">
        <v>128983.137216</v>
      </c>
      <c r="D15" s="166">
        <v>109459.47246500001</v>
      </c>
      <c r="E15" s="166">
        <v>17.836432344622104</v>
      </c>
      <c r="F15" s="166">
        <v>-1833.3836410000001</v>
      </c>
      <c r="G15" s="166">
        <v>1444.8689769999999</v>
      </c>
      <c r="H15" s="166">
        <v>-226.88926609848585</v>
      </c>
      <c r="I15" s="166">
        <v>6913.9527650000009</v>
      </c>
      <c r="J15" s="166">
        <v>6960.7628640000003</v>
      </c>
      <c r="K15" s="166">
        <v>-0.67248518466408358</v>
      </c>
      <c r="L15" s="166">
        <v>5278.2078140000003</v>
      </c>
      <c r="M15" s="166">
        <v>4519.6455770000002</v>
      </c>
      <c r="N15" s="166">
        <v>16.783666419779536</v>
      </c>
    </row>
    <row r="16" spans="1:14" ht="14.25" customHeight="1">
      <c r="A16" s="164" t="s">
        <v>278</v>
      </c>
      <c r="B16" s="164" t="s">
        <v>279</v>
      </c>
      <c r="C16" s="166">
        <v>2688929.9655570001</v>
      </c>
      <c r="D16" s="166">
        <v>1979286.4142150001</v>
      </c>
      <c r="E16" s="166">
        <v>35.85350489173392</v>
      </c>
      <c r="F16" s="166">
        <v>5555.3411689999994</v>
      </c>
      <c r="G16" s="166">
        <v>39170.277823000004</v>
      </c>
      <c r="H16" s="166">
        <v>-85.817457833454498</v>
      </c>
      <c r="I16" s="166">
        <v>7360.4084249999996</v>
      </c>
      <c r="J16" s="166">
        <v>28462.934986</v>
      </c>
      <c r="K16" s="166">
        <v>-74.140374389990527</v>
      </c>
      <c r="L16" s="166">
        <v>5787.8302939999994</v>
      </c>
      <c r="M16" s="166">
        <v>26997.527714999997</v>
      </c>
      <c r="N16" s="166">
        <v>-78.561628475394642</v>
      </c>
    </row>
    <row r="17" spans="1:14" ht="15.75" customHeight="1">
      <c r="A17" s="164" t="s">
        <v>175</v>
      </c>
      <c r="B17" s="164" t="s">
        <v>291</v>
      </c>
      <c r="C17" s="166">
        <v>94248.85510700001</v>
      </c>
      <c r="D17" s="166">
        <v>52265.843648000002</v>
      </c>
      <c r="E17" s="166">
        <v>80.325904125354199</v>
      </c>
      <c r="F17" s="166">
        <v>5981.5442739999999</v>
      </c>
      <c r="G17" s="166">
        <v>2248.2481440000001</v>
      </c>
      <c r="H17" s="166">
        <v>166.05356219077564</v>
      </c>
      <c r="I17" s="166">
        <v>4967.9205499999998</v>
      </c>
      <c r="J17" s="166">
        <v>1657.5826880000002</v>
      </c>
      <c r="K17" s="166">
        <v>199.70876179903726</v>
      </c>
      <c r="L17" s="166">
        <v>4995.2424419999998</v>
      </c>
      <c r="M17" s="166">
        <v>1657.5826880000002</v>
      </c>
      <c r="N17" s="166">
        <v>201.35705917797318</v>
      </c>
    </row>
    <row r="18" spans="1:14" ht="15" customHeight="1">
      <c r="A18" s="164" t="s">
        <v>91</v>
      </c>
      <c r="B18" s="164" t="s">
        <v>90</v>
      </c>
      <c r="C18" s="166">
        <v>87464.539653999993</v>
      </c>
      <c r="D18" s="166">
        <v>50068.711013</v>
      </c>
      <c r="E18" s="166">
        <v>74.689018120099831</v>
      </c>
      <c r="F18" s="166">
        <v>17243.901786999999</v>
      </c>
      <c r="G18" s="166">
        <v>6854.8090469999997</v>
      </c>
      <c r="H18" s="166">
        <v>151.55918521970756</v>
      </c>
      <c r="I18" s="166">
        <v>19333.230630000002</v>
      </c>
      <c r="J18" s="166">
        <v>5576.0556919999999</v>
      </c>
      <c r="K18" s="166">
        <v>246.71875063474533</v>
      </c>
      <c r="L18" s="166">
        <v>19333.230630000002</v>
      </c>
      <c r="M18" s="166">
        <v>5576.0556919999999</v>
      </c>
      <c r="N18" s="166">
        <v>246.71875063474533</v>
      </c>
    </row>
    <row r="19" spans="1:14" ht="16.5" customHeight="1">
      <c r="A19" s="164" t="s">
        <v>67</v>
      </c>
      <c r="B19" s="164" t="s">
        <v>66</v>
      </c>
      <c r="C19" s="166">
        <v>34852.754589999997</v>
      </c>
      <c r="D19" s="166">
        <v>22050.057373</v>
      </c>
      <c r="E19" s="166">
        <v>58.061967823615412</v>
      </c>
      <c r="F19" s="166">
        <v>2941.4666239999997</v>
      </c>
      <c r="G19" s="166">
        <v>-296.70166899999998</v>
      </c>
      <c r="H19" s="166">
        <v>1091.3886342176256</v>
      </c>
      <c r="I19" s="166">
        <v>2471.4331000000002</v>
      </c>
      <c r="J19" s="166">
        <v>-312.81724400000002</v>
      </c>
      <c r="K19" s="166">
        <v>890.05654176788289</v>
      </c>
      <c r="L19" s="166">
        <v>2618.0227199999999</v>
      </c>
      <c r="M19" s="166">
        <v>-724.75782000000004</v>
      </c>
      <c r="N19" s="166">
        <v>461.22724691677001</v>
      </c>
    </row>
    <row r="20" spans="1:14" ht="16.5" customHeight="1">
      <c r="A20" s="164" t="s">
        <v>140</v>
      </c>
      <c r="B20" s="164" t="s">
        <v>298</v>
      </c>
      <c r="C20" s="166">
        <v>22877.420363999998</v>
      </c>
      <c r="D20" s="166">
        <v>24026.055715999999</v>
      </c>
      <c r="E20" s="166">
        <v>-4.7807903451879321</v>
      </c>
      <c r="F20" s="166">
        <v>943.2554970000001</v>
      </c>
      <c r="G20" s="166">
        <v>1192.4517840000001</v>
      </c>
      <c r="H20" s="166">
        <v>-20.897808225342885</v>
      </c>
      <c r="I20" s="166">
        <v>1306.8190650000001</v>
      </c>
      <c r="J20" s="166">
        <v>1504.930701</v>
      </c>
      <c r="K20" s="166">
        <v>-13.164170009181031</v>
      </c>
      <c r="L20" s="166">
        <v>1393.6213029999999</v>
      </c>
      <c r="M20" s="166">
        <v>1335.139443</v>
      </c>
      <c r="N20" s="166">
        <v>4.3802061504971856</v>
      </c>
    </row>
    <row r="21" spans="1:14" ht="13.5" customHeight="1">
      <c r="A21" s="164" t="s">
        <v>150</v>
      </c>
      <c r="B21" s="164" t="s">
        <v>301</v>
      </c>
      <c r="C21" s="166">
        <v>18729.265291</v>
      </c>
      <c r="D21" s="166">
        <v>15797.911429</v>
      </c>
      <c r="E21" s="166">
        <v>18.555325336353992</v>
      </c>
      <c r="F21" s="166">
        <v>1076.1891820000001</v>
      </c>
      <c r="G21" s="166">
        <v>-2938.1327139999999</v>
      </c>
      <c r="H21" s="166">
        <v>136.62833802135734</v>
      </c>
      <c r="I21" s="166">
        <v>1555.7964179999999</v>
      </c>
      <c r="J21" s="166">
        <v>-1472.8068460000002</v>
      </c>
      <c r="K21" s="166">
        <v>205.63478994040469</v>
      </c>
      <c r="L21" s="166">
        <v>1642.8762369999999</v>
      </c>
      <c r="M21" s="166">
        <v>-1373.4407699999999</v>
      </c>
      <c r="N21" s="166">
        <v>219.61755271033638</v>
      </c>
    </row>
    <row r="22" spans="1:14" ht="15" customHeight="1">
      <c r="A22" s="164" t="s">
        <v>139</v>
      </c>
      <c r="B22" s="164" t="s">
        <v>305</v>
      </c>
      <c r="C22" s="166">
        <v>23943.851628</v>
      </c>
      <c r="D22" s="166">
        <v>16115.706552000001</v>
      </c>
      <c r="E22" s="166">
        <v>48.574631529441099</v>
      </c>
      <c r="F22" s="166">
        <v>1978.2956350000002</v>
      </c>
      <c r="G22" s="166">
        <v>-770.49838399999999</v>
      </c>
      <c r="H22" s="166">
        <v>356.75532565425863</v>
      </c>
      <c r="I22" s="166">
        <v>2772.1405640000003</v>
      </c>
      <c r="J22" s="166">
        <v>140.51961599999998</v>
      </c>
      <c r="K22" s="166">
        <v>1872.7783514580628</v>
      </c>
      <c r="L22" s="166">
        <v>3397.2368350000002</v>
      </c>
      <c r="M22" s="166">
        <v>744.93054500000005</v>
      </c>
      <c r="N22" s="166">
        <v>356.0474607736752</v>
      </c>
    </row>
    <row r="23" spans="1:14" ht="16.5" customHeight="1">
      <c r="A23" s="164" t="s">
        <v>180</v>
      </c>
      <c r="B23" s="164" t="s">
        <v>307</v>
      </c>
      <c r="C23" s="166">
        <v>132394.07568499999</v>
      </c>
      <c r="D23" s="166">
        <v>75547.935257000005</v>
      </c>
      <c r="E23" s="166">
        <v>75.245127791540568</v>
      </c>
      <c r="F23" s="166">
        <v>44335.761210000004</v>
      </c>
      <c r="G23" s="166">
        <v>-5062.6195539999999</v>
      </c>
      <c r="H23" s="166">
        <v>975.74744136106585</v>
      </c>
      <c r="I23" s="166">
        <v>37607.563167</v>
      </c>
      <c r="J23" s="166">
        <v>-3325.4286120000002</v>
      </c>
      <c r="K23" s="166">
        <v>1230.9087505680004</v>
      </c>
      <c r="L23" s="166">
        <v>37459.16517</v>
      </c>
      <c r="M23" s="166">
        <v>-3043.2050340000001</v>
      </c>
      <c r="N23" s="166">
        <v>1330.9116458303017</v>
      </c>
    </row>
    <row r="24" spans="1:14" ht="15.75" customHeight="1">
      <c r="A24" s="164" t="s">
        <v>94</v>
      </c>
      <c r="B24" s="164" t="s">
        <v>93</v>
      </c>
      <c r="C24" s="166">
        <v>35800.612659999999</v>
      </c>
      <c r="D24" s="166">
        <v>11880.727095999999</v>
      </c>
      <c r="E24" s="166">
        <v>201.33351579175104</v>
      </c>
      <c r="F24" s="166">
        <v>2670.5277219999998</v>
      </c>
      <c r="G24" s="166">
        <v>-2550.950769</v>
      </c>
      <c r="H24" s="166">
        <v>204.68754452077786</v>
      </c>
      <c r="I24" s="166">
        <v>2648.8926100000003</v>
      </c>
      <c r="J24" s="166">
        <v>-2625.8423160000002</v>
      </c>
      <c r="K24" s="166">
        <v>200.8778247596799</v>
      </c>
      <c r="L24" s="166">
        <v>2648.8926100000003</v>
      </c>
      <c r="M24" s="166">
        <v>-2625.8423160000002</v>
      </c>
      <c r="N24" s="166">
        <v>200.8778247596799</v>
      </c>
    </row>
    <row r="25" spans="1:14" ht="15" customHeight="1">
      <c r="A25" s="164" t="s">
        <v>80</v>
      </c>
      <c r="B25" s="164" t="s">
        <v>79</v>
      </c>
      <c r="C25" s="166">
        <v>30385.530186</v>
      </c>
      <c r="D25" s="166">
        <v>19115.864566</v>
      </c>
      <c r="E25" s="166">
        <v>58.954516972486481</v>
      </c>
      <c r="F25" s="166">
        <v>2470.4866699999998</v>
      </c>
      <c r="G25" s="166">
        <v>950.21371899999997</v>
      </c>
      <c r="H25" s="166">
        <v>159.99273853885495</v>
      </c>
      <c r="I25" s="166">
        <v>2759.8173200000001</v>
      </c>
      <c r="J25" s="166">
        <v>1462.6901640000001</v>
      </c>
      <c r="K25" s="166">
        <v>88.680924226137066</v>
      </c>
      <c r="L25" s="166">
        <v>2312.6784889999999</v>
      </c>
      <c r="M25" s="166">
        <v>1099.352308</v>
      </c>
      <c r="N25" s="166">
        <v>110.36736559978186</v>
      </c>
    </row>
    <row r="26" spans="1:14" ht="15" customHeight="1">
      <c r="A26" s="164" t="s">
        <v>141</v>
      </c>
      <c r="B26" s="164" t="s">
        <v>315</v>
      </c>
      <c r="C26" s="166">
        <v>6276.2464579999996</v>
      </c>
      <c r="D26" s="166">
        <v>8263.7634589999998</v>
      </c>
      <c r="E26" s="166">
        <v>-24.050990942092021</v>
      </c>
      <c r="F26" s="166">
        <v>1204.784797</v>
      </c>
      <c r="G26" s="166">
        <v>3482.9504259999999</v>
      </c>
      <c r="H26" s="166">
        <v>-65.409074214598078</v>
      </c>
      <c r="I26" s="166">
        <v>1255.9361779999999</v>
      </c>
      <c r="J26" s="166">
        <v>3387.6137259999996</v>
      </c>
      <c r="K26" s="166">
        <v>-62.925637939158584</v>
      </c>
      <c r="L26" s="166">
        <v>1525.3355369999999</v>
      </c>
      <c r="M26" s="166">
        <v>3387.6137259999996</v>
      </c>
      <c r="N26" s="166">
        <v>-54.973156316701022</v>
      </c>
    </row>
    <row r="27" spans="1:14" ht="17.25" customHeight="1">
      <c r="A27" s="164" t="s">
        <v>73</v>
      </c>
      <c r="B27" s="164" t="s">
        <v>72</v>
      </c>
      <c r="C27" s="166">
        <v>27341.411625999997</v>
      </c>
      <c r="D27" s="166">
        <v>9522.0791640000007</v>
      </c>
      <c r="E27" s="166">
        <v>187.13699135551522</v>
      </c>
      <c r="F27" s="166">
        <v>1366.1882800000001</v>
      </c>
      <c r="G27" s="166">
        <v>318.09389900000002</v>
      </c>
      <c r="H27" s="166">
        <v>329.4921355910696</v>
      </c>
      <c r="I27" s="166">
        <v>1312.3370619999998</v>
      </c>
      <c r="J27" s="166">
        <v>462.00451200000003</v>
      </c>
      <c r="K27" s="166">
        <v>184.05286699884002</v>
      </c>
      <c r="L27" s="166">
        <v>1312.3370619999998</v>
      </c>
      <c r="M27" s="166">
        <v>462.00451200000003</v>
      </c>
      <c r="N27" s="166">
        <v>184.05286699884002</v>
      </c>
    </row>
    <row r="28" spans="1:14" ht="15" customHeight="1">
      <c r="A28" s="164" t="s">
        <v>145</v>
      </c>
      <c r="B28" s="164" t="s">
        <v>320</v>
      </c>
      <c r="C28" s="166">
        <v>31223.059158</v>
      </c>
      <c r="D28" s="166">
        <v>29343.819224000003</v>
      </c>
      <c r="E28" s="166">
        <v>6.4042104391884571</v>
      </c>
      <c r="F28" s="166">
        <v>2961.624272</v>
      </c>
      <c r="G28" s="166">
        <v>2493.130725</v>
      </c>
      <c r="H28" s="166">
        <v>18.791375129356684</v>
      </c>
      <c r="I28" s="166">
        <v>2480.586593</v>
      </c>
      <c r="J28" s="166">
        <v>2163.2539200000001</v>
      </c>
      <c r="K28" s="166">
        <v>14.669229075059292</v>
      </c>
      <c r="L28" s="166">
        <v>2483.8887089999998</v>
      </c>
      <c r="M28" s="166">
        <v>2163.2539200000001</v>
      </c>
      <c r="N28" s="166">
        <v>14.821874863400211</v>
      </c>
    </row>
    <row r="29" spans="1:14" ht="15.75" customHeight="1">
      <c r="A29" s="164" t="s">
        <v>92</v>
      </c>
      <c r="B29" s="164" t="s">
        <v>324</v>
      </c>
      <c r="C29" s="166">
        <v>33613.690838999995</v>
      </c>
      <c r="D29" s="166">
        <v>19316.982859</v>
      </c>
      <c r="E29" s="166">
        <v>74.01108177377192</v>
      </c>
      <c r="F29" s="166">
        <v>2245.034795</v>
      </c>
      <c r="G29" s="166">
        <v>1211.543328</v>
      </c>
      <c r="H29" s="166">
        <v>85.303714948938264</v>
      </c>
      <c r="I29" s="166">
        <v>1966.1066499999999</v>
      </c>
      <c r="J29" s="166">
        <v>1082.362226</v>
      </c>
      <c r="K29" s="166">
        <v>81.649599623037844</v>
      </c>
      <c r="L29" s="166">
        <v>2468.139909</v>
      </c>
      <c r="M29" s="166">
        <v>1082.362226</v>
      </c>
      <c r="N29" s="166">
        <v>128.03270935658097</v>
      </c>
    </row>
    <row r="30" spans="1:14" ht="15" customHeight="1">
      <c r="A30" s="164" t="s">
        <v>389</v>
      </c>
      <c r="B30" s="164" t="s">
        <v>390</v>
      </c>
      <c r="C30" s="166">
        <v>15345950.0615</v>
      </c>
      <c r="D30" s="166">
        <v>14860614.5022</v>
      </c>
      <c r="E30" s="166">
        <v>3.2659185071259986</v>
      </c>
      <c r="F30" s="166">
        <v>851982.46530000004</v>
      </c>
      <c r="G30" s="166">
        <v>691346.12419999996</v>
      </c>
      <c r="H30" s="166">
        <v>23.235299291781303</v>
      </c>
      <c r="I30" s="166">
        <v>664863.87430000002</v>
      </c>
      <c r="J30" s="166">
        <v>526222.29310000001</v>
      </c>
      <c r="K30" s="166">
        <v>26.346580716536355</v>
      </c>
      <c r="L30" s="166">
        <v>222245.435</v>
      </c>
      <c r="M30" s="166">
        <v>176786.16889999999</v>
      </c>
      <c r="N30" s="166">
        <v>25.714266213729807</v>
      </c>
    </row>
    <row r="31" spans="1:14" ht="15" customHeight="1">
      <c r="A31" s="164" t="s">
        <v>329</v>
      </c>
      <c r="B31" s="164" t="s">
        <v>330</v>
      </c>
      <c r="C31" s="166">
        <v>295.10206499999998</v>
      </c>
      <c r="D31" s="166">
        <v>220.09670400000002</v>
      </c>
      <c r="E31" s="166">
        <v>34.078366298479402</v>
      </c>
      <c r="F31" s="166">
        <v>-1341.5687230000001</v>
      </c>
      <c r="G31" s="166">
        <v>-1365.316703</v>
      </c>
      <c r="H31" s="166">
        <v>1.7393751902264591</v>
      </c>
      <c r="I31" s="166">
        <v>-1340.3867170000001</v>
      </c>
      <c r="J31" s="166">
        <v>-1364.731485</v>
      </c>
      <c r="K31" s="166">
        <v>1.7838503960359595</v>
      </c>
      <c r="L31" s="166">
        <v>-1070.345961</v>
      </c>
      <c r="M31" s="166">
        <v>-1062.2330999999999</v>
      </c>
      <c r="N31" s="166">
        <v>-0.76375524355248081</v>
      </c>
    </row>
    <row r="32" spans="1:14" ht="15.75" customHeight="1">
      <c r="A32" s="164" t="s">
        <v>337</v>
      </c>
      <c r="B32" s="164" t="s">
        <v>338</v>
      </c>
      <c r="C32" s="166">
        <v>44759.869635000003</v>
      </c>
      <c r="D32" s="166">
        <v>37911.193411</v>
      </c>
      <c r="E32" s="166">
        <v>18.065050471380957</v>
      </c>
      <c r="F32" s="166">
        <v>-37.207357000000002</v>
      </c>
      <c r="G32" s="166">
        <v>-1606.6098380000001</v>
      </c>
      <c r="H32" s="166">
        <v>97.68410748397271</v>
      </c>
      <c r="I32" s="166">
        <v>357.13644599999998</v>
      </c>
      <c r="J32" s="166">
        <v>-2450.0599910000001</v>
      </c>
      <c r="K32" s="166">
        <v>114.57664087050512</v>
      </c>
      <c r="L32" s="166">
        <v>551.57409000000007</v>
      </c>
      <c r="M32" s="166">
        <v>-1975.9082010000002</v>
      </c>
      <c r="N32" s="166">
        <v>127.91496536736122</v>
      </c>
    </row>
    <row r="33" spans="5:5">
      <c r="E33" s="247"/>
    </row>
  </sheetData>
  <mergeCells count="4">
    <mergeCell ref="L4:N4"/>
    <mergeCell ref="C4:E4"/>
    <mergeCell ref="F4:H4"/>
    <mergeCell ref="I4:K4"/>
  </mergeCells>
  <phoneticPr fontId="4" type="noConversion"/>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52"/>
  <sheetViews>
    <sheetView showGridLines="0" workbookViewId="0">
      <selection activeCell="L10" sqref="L10"/>
    </sheetView>
  </sheetViews>
  <sheetFormatPr defaultRowHeight="14.25"/>
  <cols>
    <col min="4" max="4" width="17" customWidth="1"/>
    <col min="5" max="5" width="2.75" customWidth="1"/>
    <col min="9" max="9" width="11.125" customWidth="1"/>
    <col min="10" max="10" width="8.625" customWidth="1"/>
  </cols>
  <sheetData>
    <row r="1" spans="1:10" ht="14.25" customHeight="1">
      <c r="A1" s="32"/>
      <c r="B1" s="30"/>
      <c r="C1" s="30"/>
      <c r="D1" s="30"/>
      <c r="E1" s="30"/>
      <c r="F1" s="30"/>
      <c r="G1" s="30"/>
      <c r="H1" s="30"/>
      <c r="I1" s="30"/>
      <c r="J1" s="31"/>
    </row>
    <row r="2" spans="1:10" ht="14.25" customHeight="1">
      <c r="A2" s="32"/>
      <c r="B2" s="30"/>
      <c r="C2" s="30"/>
      <c r="D2" s="30"/>
      <c r="E2" s="30"/>
      <c r="F2" s="30"/>
      <c r="G2" s="30"/>
      <c r="H2" s="30"/>
      <c r="I2" s="30"/>
      <c r="J2" s="31"/>
    </row>
    <row r="3" spans="1:10" ht="14.25" customHeight="1">
      <c r="A3" s="32"/>
      <c r="B3" s="30"/>
      <c r="C3" s="30"/>
      <c r="D3" s="30"/>
      <c r="E3" s="30"/>
      <c r="F3" s="30"/>
      <c r="G3" s="30"/>
      <c r="H3" s="30"/>
      <c r="I3" s="30"/>
      <c r="J3" s="31"/>
    </row>
    <row r="4" spans="1:10" ht="5.25" customHeight="1">
      <c r="A4" s="32"/>
      <c r="B4" s="30"/>
      <c r="C4" s="30"/>
      <c r="D4" s="30"/>
      <c r="E4" s="30"/>
      <c r="F4" s="30"/>
      <c r="G4" s="30"/>
      <c r="H4" s="30"/>
      <c r="I4" s="30"/>
      <c r="J4" s="31"/>
    </row>
    <row r="5" spans="1:10" ht="8.25" customHeight="1">
      <c r="A5" s="33"/>
      <c r="B5" s="59"/>
      <c r="C5" s="59"/>
      <c r="D5" s="59"/>
      <c r="E5" s="74"/>
      <c r="F5" s="75"/>
      <c r="G5" s="75"/>
      <c r="H5" s="75"/>
      <c r="I5" s="75"/>
      <c r="J5" s="76"/>
    </row>
    <row r="6" spans="1:10" ht="15.75" customHeight="1">
      <c r="A6" s="49"/>
      <c r="B6" s="50"/>
      <c r="C6" s="50"/>
      <c r="D6" s="50"/>
      <c r="E6" s="50"/>
      <c r="F6" s="50"/>
      <c r="G6" s="50"/>
      <c r="H6" s="50"/>
      <c r="I6" s="50"/>
      <c r="J6" s="51"/>
    </row>
    <row r="7" spans="1:10" ht="15" customHeight="1">
      <c r="A7" s="48" t="s">
        <v>15</v>
      </c>
      <c r="B7" s="52"/>
      <c r="C7" s="52"/>
      <c r="D7" s="52"/>
      <c r="E7" s="52"/>
      <c r="F7" s="52"/>
      <c r="G7" s="52"/>
      <c r="H7" s="52"/>
      <c r="I7" s="52"/>
      <c r="J7" s="53"/>
    </row>
    <row r="8" spans="1:10" ht="15" customHeight="1">
      <c r="A8" s="243" t="s">
        <v>45</v>
      </c>
      <c r="B8" s="242"/>
      <c r="C8" s="242"/>
      <c r="D8" s="242"/>
      <c r="E8" s="242"/>
      <c r="F8" s="242" t="s">
        <v>16</v>
      </c>
      <c r="G8" s="242"/>
      <c r="H8" s="242"/>
      <c r="I8" s="242"/>
      <c r="J8" s="242"/>
    </row>
    <row r="9" spans="1:10" ht="31.5" customHeight="1">
      <c r="A9" s="54" t="s">
        <v>0</v>
      </c>
      <c r="B9" s="244" t="s">
        <v>17</v>
      </c>
      <c r="C9" s="245"/>
      <c r="D9" s="245"/>
      <c r="E9" s="246"/>
      <c r="F9" s="54" t="s">
        <v>25</v>
      </c>
      <c r="G9" s="240" t="s">
        <v>18</v>
      </c>
      <c r="H9" s="240"/>
      <c r="I9" s="240"/>
      <c r="J9" s="240"/>
    </row>
    <row r="10" spans="1:10" ht="31.5" customHeight="1">
      <c r="A10" s="54" t="s">
        <v>19</v>
      </c>
      <c r="B10" s="240" t="s">
        <v>20</v>
      </c>
      <c r="C10" s="240"/>
      <c r="D10" s="240"/>
      <c r="E10" s="240"/>
      <c r="F10" s="54" t="s">
        <v>1</v>
      </c>
      <c r="G10" s="240" t="s">
        <v>13</v>
      </c>
      <c r="H10" s="240"/>
      <c r="I10" s="240"/>
      <c r="J10" s="240"/>
    </row>
    <row r="11" spans="1:10" ht="31.5" customHeight="1">
      <c r="A11" s="54" t="s">
        <v>21</v>
      </c>
      <c r="B11" s="240" t="s">
        <v>22</v>
      </c>
      <c r="C11" s="240"/>
      <c r="D11" s="240"/>
      <c r="E11" s="240"/>
      <c r="F11" s="54" t="s">
        <v>26</v>
      </c>
      <c r="G11" s="240" t="s">
        <v>14</v>
      </c>
      <c r="H11" s="240"/>
      <c r="I11" s="240"/>
      <c r="J11" s="240"/>
    </row>
    <row r="12" spans="1:10" ht="31.5" customHeight="1">
      <c r="A12" s="54" t="s">
        <v>23</v>
      </c>
      <c r="B12" s="240" t="s">
        <v>24</v>
      </c>
      <c r="C12" s="240"/>
      <c r="D12" s="240"/>
      <c r="E12" s="240"/>
      <c r="F12" s="54"/>
      <c r="G12" s="241"/>
      <c r="H12" s="241"/>
      <c r="I12" s="241"/>
      <c r="J12" s="241"/>
    </row>
    <row r="13" spans="1:10" ht="15" customHeight="1">
      <c r="A13" s="32"/>
      <c r="B13" s="30"/>
      <c r="C13" s="30"/>
      <c r="D13" s="30"/>
      <c r="E13" s="30"/>
      <c r="F13" s="30"/>
      <c r="G13" s="30"/>
      <c r="H13" s="30"/>
      <c r="I13" s="30"/>
      <c r="J13" s="31"/>
    </row>
    <row r="14" spans="1:10" ht="15" customHeight="1">
      <c r="A14" s="32"/>
      <c r="B14" s="30"/>
      <c r="C14" s="30"/>
      <c r="D14" s="30"/>
      <c r="E14" s="30"/>
      <c r="F14" s="30"/>
      <c r="G14" s="30"/>
      <c r="H14" s="30"/>
      <c r="I14" s="30"/>
      <c r="J14" s="31"/>
    </row>
    <row r="15" spans="1:10" ht="24.75" customHeight="1">
      <c r="A15" s="173"/>
      <c r="B15" s="173"/>
      <c r="C15" s="173"/>
      <c r="D15" s="173"/>
      <c r="E15" s="173"/>
      <c r="F15" s="173"/>
      <c r="G15" s="173"/>
    </row>
    <row r="16" spans="1:10" ht="12" customHeight="1">
      <c r="A16" s="173"/>
      <c r="B16" s="173"/>
      <c r="C16" s="173"/>
      <c r="D16" s="173"/>
      <c r="E16" s="173"/>
      <c r="F16" s="173"/>
      <c r="G16" s="173"/>
    </row>
    <row r="17" spans="1:7" ht="14.25" customHeight="1">
      <c r="A17" s="173"/>
      <c r="B17" s="173"/>
      <c r="C17" s="173"/>
      <c r="D17" s="173"/>
      <c r="E17" s="173"/>
      <c r="F17" s="173"/>
      <c r="G17" s="173"/>
    </row>
    <row r="18" spans="1:7" ht="14.25" customHeight="1">
      <c r="A18" s="173"/>
      <c r="B18" s="173"/>
      <c r="C18" s="173"/>
      <c r="D18" s="173"/>
      <c r="E18" s="173"/>
      <c r="F18" s="173"/>
      <c r="G18" s="173"/>
    </row>
    <row r="19" spans="1:7">
      <c r="A19" s="173"/>
      <c r="B19" s="173"/>
      <c r="C19" s="173"/>
      <c r="D19" s="173"/>
      <c r="E19" s="173"/>
      <c r="F19" s="173"/>
      <c r="G19" s="173"/>
    </row>
    <row r="20" spans="1:7" ht="6.75" customHeight="1">
      <c r="A20" s="173"/>
      <c r="B20" s="173"/>
      <c r="C20" s="173"/>
      <c r="D20" s="173"/>
      <c r="E20" s="173"/>
      <c r="F20" s="173"/>
      <c r="G20" s="173"/>
    </row>
    <row r="21" spans="1:7" ht="8.25" customHeight="1">
      <c r="A21" s="173"/>
      <c r="B21" s="173"/>
      <c r="C21" s="173"/>
      <c r="D21" s="173"/>
      <c r="E21" s="173"/>
      <c r="F21" s="173"/>
      <c r="G21" s="173"/>
    </row>
    <row r="22" spans="1:7">
      <c r="A22" s="173"/>
      <c r="B22" s="173"/>
      <c r="C22" s="173"/>
      <c r="D22" s="173"/>
      <c r="E22" s="173"/>
      <c r="F22" s="173"/>
      <c r="G22" s="173"/>
    </row>
    <row r="23" spans="1:7">
      <c r="A23" s="173"/>
      <c r="B23" s="173"/>
      <c r="C23" s="173"/>
      <c r="D23" s="173"/>
      <c r="E23" s="173"/>
      <c r="F23" s="173"/>
      <c r="G23" s="173"/>
    </row>
    <row r="24" spans="1:7">
      <c r="A24" s="173"/>
      <c r="B24" s="173"/>
      <c r="C24" s="173"/>
      <c r="D24" s="173"/>
      <c r="E24" s="173"/>
      <c r="F24" s="173"/>
      <c r="G24" s="173"/>
    </row>
    <row r="25" spans="1:7">
      <c r="A25" s="173"/>
      <c r="B25" s="173"/>
      <c r="C25" s="173"/>
      <c r="D25" s="173"/>
      <c r="E25" s="173"/>
      <c r="F25" s="173"/>
      <c r="G25" s="173"/>
    </row>
    <row r="26" spans="1:7">
      <c r="A26" s="173"/>
      <c r="B26" s="173"/>
      <c r="C26" s="173"/>
      <c r="D26" s="173"/>
      <c r="E26" s="173"/>
      <c r="F26" s="173"/>
      <c r="G26" s="173"/>
    </row>
    <row r="27" spans="1:7">
      <c r="A27" s="173"/>
      <c r="B27" s="173"/>
      <c r="C27" s="173"/>
      <c r="D27" s="173"/>
      <c r="E27" s="173"/>
      <c r="F27" s="173"/>
      <c r="G27" s="173"/>
    </row>
    <row r="28" spans="1:7">
      <c r="A28" s="173"/>
      <c r="B28" s="173"/>
      <c r="C28" s="173"/>
      <c r="D28" s="173"/>
      <c r="E28" s="173"/>
      <c r="F28" s="173"/>
      <c r="G28" s="173"/>
    </row>
    <row r="29" spans="1:7">
      <c r="A29" s="173"/>
      <c r="B29" s="173"/>
      <c r="C29" s="173"/>
      <c r="D29" s="173"/>
      <c r="E29" s="173"/>
      <c r="F29" s="173"/>
      <c r="G29" s="173"/>
    </row>
    <row r="30" spans="1:7">
      <c r="A30" s="173"/>
      <c r="B30" s="173"/>
      <c r="C30" s="173"/>
      <c r="D30" s="173"/>
      <c r="E30" s="173"/>
      <c r="F30" s="173"/>
      <c r="G30" s="173"/>
    </row>
    <row r="31" spans="1:7">
      <c r="A31" s="173"/>
      <c r="B31" s="173"/>
      <c r="C31" s="173"/>
      <c r="D31" s="173"/>
      <c r="E31" s="173"/>
      <c r="F31" s="173"/>
      <c r="G31" s="173"/>
    </row>
    <row r="32" spans="1:7">
      <c r="A32" s="173"/>
      <c r="B32" s="173"/>
      <c r="C32" s="173"/>
      <c r="D32" s="173"/>
      <c r="E32" s="173"/>
      <c r="F32" s="173"/>
      <c r="G32" s="173"/>
    </row>
    <row r="33" spans="1:7">
      <c r="A33" s="173"/>
      <c r="B33" s="173"/>
      <c r="C33" s="173"/>
      <c r="D33" s="173"/>
      <c r="E33" s="173"/>
      <c r="F33" s="173"/>
      <c r="G33" s="173"/>
    </row>
    <row r="34" spans="1:7">
      <c r="A34" s="173"/>
      <c r="B34" s="173"/>
      <c r="C34" s="173"/>
      <c r="D34" s="173"/>
      <c r="E34" s="173"/>
      <c r="F34" s="173"/>
      <c r="G34" s="173"/>
    </row>
    <row r="35" spans="1:7">
      <c r="A35" s="173"/>
      <c r="B35" s="173"/>
      <c r="C35" s="173"/>
      <c r="D35" s="173"/>
      <c r="E35" s="173"/>
      <c r="F35" s="173"/>
      <c r="G35" s="173"/>
    </row>
    <row r="36" spans="1:7">
      <c r="A36" s="173"/>
      <c r="B36" s="173"/>
      <c r="C36" s="173"/>
      <c r="D36" s="173"/>
      <c r="E36" s="173"/>
      <c r="F36" s="173"/>
      <c r="G36" s="173"/>
    </row>
    <row r="37" spans="1:7">
      <c r="A37" s="173"/>
      <c r="B37" s="173"/>
      <c r="C37" s="173"/>
      <c r="D37" s="173"/>
      <c r="E37" s="173"/>
      <c r="F37" s="173"/>
      <c r="G37" s="173"/>
    </row>
    <row r="38" spans="1:7">
      <c r="A38" s="173"/>
      <c r="B38" s="173"/>
      <c r="C38" s="173"/>
      <c r="D38" s="173"/>
      <c r="E38" s="173"/>
      <c r="F38" s="173"/>
      <c r="G38" s="173"/>
    </row>
    <row r="39" spans="1:7">
      <c r="A39" s="173"/>
      <c r="B39" s="173"/>
      <c r="C39" s="173"/>
      <c r="D39" s="173"/>
      <c r="E39" s="173"/>
      <c r="F39" s="173"/>
      <c r="G39" s="173"/>
    </row>
    <row r="40" spans="1:7">
      <c r="A40" s="173"/>
      <c r="B40" s="173"/>
      <c r="C40" s="173"/>
      <c r="D40" s="173"/>
      <c r="E40" s="173"/>
      <c r="F40" s="173"/>
      <c r="G40" s="173"/>
    </row>
    <row r="41" spans="1:7">
      <c r="A41" s="173"/>
      <c r="B41" s="173"/>
      <c r="C41" s="173"/>
      <c r="D41" s="173"/>
      <c r="E41" s="173"/>
      <c r="F41" s="173"/>
      <c r="G41" s="173"/>
    </row>
    <row r="42" spans="1:7">
      <c r="A42" s="173"/>
      <c r="B42" s="173"/>
      <c r="C42" s="173"/>
      <c r="D42" s="173"/>
      <c r="E42" s="173"/>
      <c r="F42" s="173"/>
      <c r="G42" s="173"/>
    </row>
    <row r="43" spans="1:7">
      <c r="A43" s="173"/>
      <c r="B43" s="173"/>
      <c r="C43" s="173"/>
      <c r="D43" s="173"/>
      <c r="E43" s="173"/>
      <c r="F43" s="173"/>
      <c r="G43" s="173"/>
    </row>
    <row r="44" spans="1:7">
      <c r="A44" s="30"/>
      <c r="B44" s="30"/>
      <c r="C44" s="30"/>
      <c r="D44" s="30"/>
      <c r="E44" s="30"/>
      <c r="F44" s="30"/>
      <c r="G44" s="30"/>
    </row>
    <row r="45" spans="1:7">
      <c r="A45" s="30"/>
      <c r="B45" s="30"/>
      <c r="C45" s="30"/>
      <c r="D45" s="30"/>
      <c r="E45" s="30"/>
      <c r="F45" s="30"/>
      <c r="G45" s="30"/>
    </row>
    <row r="46" spans="1:7">
      <c r="A46" s="30"/>
      <c r="B46" s="30"/>
      <c r="C46" s="30"/>
      <c r="D46" s="30"/>
      <c r="E46" s="30"/>
      <c r="F46" s="30"/>
      <c r="G46" s="30"/>
    </row>
    <row r="47" spans="1:7">
      <c r="A47" s="30"/>
      <c r="B47" s="30"/>
      <c r="C47" s="30"/>
      <c r="D47" s="30"/>
      <c r="E47" s="30"/>
      <c r="F47" s="30"/>
      <c r="G47" s="30"/>
    </row>
    <row r="48" spans="1:7">
      <c r="A48" s="30"/>
      <c r="B48" s="30"/>
      <c r="C48" s="30"/>
      <c r="D48" s="30"/>
      <c r="E48" s="30"/>
      <c r="F48" s="30"/>
      <c r="G48" s="30"/>
    </row>
    <row r="49" spans="1:7">
      <c r="A49" s="30"/>
      <c r="B49" s="30"/>
      <c r="C49" s="30"/>
      <c r="D49" s="30"/>
      <c r="E49" s="30"/>
      <c r="F49" s="30"/>
      <c r="G49" s="30"/>
    </row>
    <row r="50" spans="1:7">
      <c r="A50" s="30"/>
      <c r="B50" s="30"/>
      <c r="C50" s="30"/>
      <c r="D50" s="30"/>
      <c r="E50" s="30"/>
      <c r="F50" s="30"/>
      <c r="G50" s="30"/>
    </row>
    <row r="51" spans="1:7">
      <c r="A51" s="30"/>
      <c r="B51" s="30"/>
      <c r="C51" s="30"/>
      <c r="D51" s="30"/>
      <c r="E51" s="30"/>
      <c r="F51" s="30"/>
      <c r="G51" s="30"/>
    </row>
    <row r="52" spans="1:7">
      <c r="A52" s="30"/>
      <c r="B52" s="30"/>
      <c r="C52" s="30"/>
      <c r="D52" s="30"/>
      <c r="E52" s="30"/>
      <c r="F52" s="30"/>
      <c r="G52" s="30"/>
    </row>
  </sheetData>
  <mergeCells count="11">
    <mergeCell ref="F8:J8"/>
    <mergeCell ref="A8:E8"/>
    <mergeCell ref="B9:E9"/>
    <mergeCell ref="B10:E10"/>
    <mergeCell ref="G9:J9"/>
    <mergeCell ref="G10:J10"/>
    <mergeCell ref="G11:J11"/>
    <mergeCell ref="G12:J12"/>
    <mergeCell ref="A15:G43"/>
    <mergeCell ref="B11:E11"/>
    <mergeCell ref="B12:E12"/>
  </mergeCells>
  <phoneticPr fontId="4" type="noConversion"/>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通信行业周报</vt:lpstr>
      <vt:lpstr>市场表现</vt:lpstr>
      <vt:lpstr>板块表现</vt:lpstr>
      <vt:lpstr>重点个股</vt:lpstr>
      <vt:lpstr>运营数据</vt:lpstr>
      <vt:lpstr>行业资讯</vt:lpstr>
      <vt:lpstr>运营商</vt:lpstr>
      <vt:lpstr>设备商</vt:lpstr>
      <vt:lpstr>公司资讯</vt:lpstr>
      <vt:lpstr>解禁与定增</vt:lpstr>
      <vt:lpstr>中报预告</vt:lpstr>
      <vt:lpstr>公司中报</vt:lpstr>
      <vt:lpstr>免责声明</vt:lpstr>
    </vt:vector>
  </TitlesOfParts>
  <Company>HRSEC.COM.CN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dc:creator>
  <cp:lastModifiedBy>彭竑</cp:lastModifiedBy>
  <dcterms:created xsi:type="dcterms:W3CDTF">2012-04-17T08:25:26Z</dcterms:created>
  <dcterms:modified xsi:type="dcterms:W3CDTF">2014-08-12T07:39:03Z</dcterms:modified>
</cp:coreProperties>
</file>